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https://solisservices-my.sharepoint.com/personal/f_aschi_uu_nl/Documents/BTC_Review/Data/Harmonization_v2/Metadata/Drivers_250129/"/>
    </mc:Choice>
  </mc:AlternateContent>
  <xr:revisionPtr revIDLastSave="37" documentId="8_{3D8B39F0-1027-6941-A57F-CA535E737460}" xr6:coauthVersionLast="47" xr6:coauthVersionMax="47" xr10:uidLastSave="{EC15798B-A468-7F4A-B428-EF7A39A749FD}"/>
  <bookViews>
    <workbookView xWindow="-13400" yWindow="-28300" windowWidth="68800" windowHeight="28300" xr2:uid="{1FE2B002-6DA9-B648-8E95-6C6F04F6422C}"/>
  </bookViews>
  <sheets>
    <sheet name="All_papers" sheetId="1" r:id="rId1"/>
    <sheet name="Data_papers" sheetId="2" r:id="rId2"/>
    <sheet name="Sheet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2" l="1"/>
  <c r="W6" i="2"/>
  <c r="W3" i="2"/>
  <c r="W2" i="2"/>
  <c r="D39" i="2"/>
  <c r="E39" i="2"/>
  <c r="V3" i="2"/>
  <c r="V2" i="2"/>
  <c r="X5" i="3"/>
  <c r="W5" i="3"/>
  <c r="U3" i="3"/>
  <c r="U4" i="3"/>
  <c r="U5" i="3"/>
  <c r="U6" i="3"/>
  <c r="U7" i="3"/>
  <c r="U8" i="3"/>
  <c r="U9" i="3"/>
  <c r="U10" i="3"/>
  <c r="U11" i="3"/>
  <c r="U12" i="3"/>
  <c r="U13" i="3"/>
  <c r="U14" i="3"/>
  <c r="U15" i="3"/>
  <c r="U16" i="3"/>
  <c r="U17" i="3"/>
  <c r="U18" i="3"/>
  <c r="U19" i="3"/>
  <c r="U20" i="3"/>
  <c r="U21" i="3"/>
  <c r="U22" i="3"/>
  <c r="U23" i="3"/>
  <c r="U24" i="3"/>
  <c r="U25" i="3"/>
  <c r="U26" i="3"/>
  <c r="U27" i="3"/>
  <c r="U28" i="3"/>
  <c r="U29" i="3"/>
  <c r="U30" i="3"/>
  <c r="U31" i="3"/>
  <c r="U32" i="3"/>
  <c r="U33" i="3"/>
  <c r="U34" i="3"/>
  <c r="U35" i="3"/>
  <c r="U36" i="3"/>
  <c r="U37" i="3"/>
  <c r="U38" i="3"/>
  <c r="U39" i="3"/>
  <c r="U40" i="3"/>
  <c r="U41" i="3"/>
  <c r="U42" i="3"/>
  <c r="U43" i="3"/>
  <c r="U44" i="3"/>
  <c r="U45" i="3"/>
  <c r="U46" i="3"/>
  <c r="U47" i="3"/>
  <c r="U48" i="3"/>
  <c r="U49" i="3"/>
  <c r="U50" i="3"/>
  <c r="U51" i="3"/>
  <c r="U52" i="3"/>
  <c r="U53" i="3"/>
  <c r="U54" i="3"/>
  <c r="U55" i="3"/>
  <c r="U56" i="3"/>
  <c r="U57" i="3"/>
  <c r="U58" i="3"/>
  <c r="U2" i="3"/>
  <c r="T5" i="2"/>
  <c r="V6" i="2"/>
  <c r="E61" i="3"/>
  <c r="D61" i="3"/>
  <c r="X3" i="3"/>
  <c r="X2" i="3"/>
  <c r="W3" i="3"/>
  <c r="W2" i="3"/>
  <c r="D37" i="2"/>
  <c r="S59" i="3"/>
  <c r="R59" i="3"/>
  <c r="Q59" i="3"/>
  <c r="P59" i="3"/>
  <c r="O59" i="3"/>
  <c r="N59" i="3"/>
  <c r="M59" i="3"/>
  <c r="L59" i="3"/>
  <c r="K59" i="3"/>
  <c r="J59" i="3"/>
  <c r="I59" i="3"/>
  <c r="H59" i="3"/>
  <c r="G59" i="3"/>
  <c r="F59" i="3"/>
  <c r="E59" i="3"/>
  <c r="D59" i="3"/>
  <c r="T58" i="3"/>
  <c r="T57" i="3"/>
  <c r="T56" i="3"/>
  <c r="T55" i="3"/>
  <c r="T54" i="3"/>
  <c r="T53" i="3"/>
  <c r="T52" i="3"/>
  <c r="T51" i="3"/>
  <c r="T50" i="3"/>
  <c r="T49" i="3"/>
  <c r="T48" i="3"/>
  <c r="T47" i="3"/>
  <c r="T46" i="3"/>
  <c r="T45" i="3"/>
  <c r="T44" i="3"/>
  <c r="T43" i="3"/>
  <c r="T42" i="3"/>
  <c r="T41" i="3"/>
  <c r="T40" i="3"/>
  <c r="T39" i="3"/>
  <c r="T38" i="3"/>
  <c r="T37" i="3"/>
  <c r="T36" i="3"/>
  <c r="T35" i="3"/>
  <c r="T34" i="3"/>
  <c r="T33" i="3"/>
  <c r="T32" i="3"/>
  <c r="T31" i="3"/>
  <c r="T30" i="3"/>
  <c r="T29" i="3"/>
  <c r="T28" i="3"/>
  <c r="T27" i="3"/>
  <c r="T26" i="3"/>
  <c r="T25" i="3"/>
  <c r="T24" i="3"/>
  <c r="T23" i="3"/>
  <c r="T22" i="3"/>
  <c r="T21" i="3"/>
  <c r="T20" i="3"/>
  <c r="T19" i="3"/>
  <c r="T18" i="3"/>
  <c r="T17" i="3"/>
  <c r="T16" i="3"/>
  <c r="T15" i="3"/>
  <c r="T14" i="3"/>
  <c r="T13" i="3"/>
  <c r="T12" i="3"/>
  <c r="T11" i="3"/>
  <c r="T10" i="3"/>
  <c r="T9" i="3"/>
  <c r="T8" i="3"/>
  <c r="T7" i="3"/>
  <c r="T6" i="3"/>
  <c r="T5" i="3"/>
  <c r="T4" i="3"/>
  <c r="T3" i="3"/>
  <c r="T2" i="3"/>
  <c r="R37" i="2"/>
  <c r="Q37" i="2"/>
  <c r="P37" i="2"/>
  <c r="O37" i="2"/>
  <c r="N37" i="2"/>
  <c r="M37" i="2"/>
  <c r="L37" i="2"/>
  <c r="K37" i="2"/>
  <c r="J37" i="2"/>
  <c r="I37" i="2"/>
  <c r="H37" i="2"/>
  <c r="G37" i="2"/>
  <c r="F37" i="2"/>
  <c r="E37" i="2"/>
  <c r="T36" i="2"/>
  <c r="S36" i="2"/>
  <c r="T35" i="2"/>
  <c r="S35" i="2"/>
  <c r="T34" i="2"/>
  <c r="S34" i="2"/>
  <c r="T33" i="2"/>
  <c r="S33" i="2"/>
  <c r="T32" i="2"/>
  <c r="S32" i="2"/>
  <c r="T31" i="2"/>
  <c r="S31" i="2"/>
  <c r="T30" i="2"/>
  <c r="S30" i="2"/>
  <c r="T29" i="2"/>
  <c r="S29" i="2"/>
  <c r="T28" i="2"/>
  <c r="S28" i="2"/>
  <c r="T27" i="2"/>
  <c r="S27" i="2"/>
  <c r="T26" i="2"/>
  <c r="S26" i="2"/>
  <c r="T25" i="2"/>
  <c r="S25" i="2"/>
  <c r="T24" i="2"/>
  <c r="S24" i="2"/>
  <c r="T23" i="2"/>
  <c r="S23" i="2"/>
  <c r="T22" i="2"/>
  <c r="S22" i="2"/>
  <c r="T21" i="2"/>
  <c r="S21" i="2"/>
  <c r="T20" i="2"/>
  <c r="S20" i="2"/>
  <c r="T19" i="2"/>
  <c r="S19" i="2"/>
  <c r="T18" i="2"/>
  <c r="S18" i="2"/>
  <c r="T17" i="2"/>
  <c r="S17" i="2"/>
  <c r="T16" i="2"/>
  <c r="S16" i="2"/>
  <c r="T15" i="2"/>
  <c r="S15" i="2"/>
  <c r="T14" i="2"/>
  <c r="S14" i="2"/>
  <c r="T13" i="2"/>
  <c r="S13" i="2"/>
  <c r="T12" i="2"/>
  <c r="S12" i="2"/>
  <c r="T11" i="2"/>
  <c r="S11" i="2"/>
  <c r="T10" i="2"/>
  <c r="S10" i="2"/>
  <c r="T9" i="2"/>
  <c r="S9" i="2"/>
  <c r="T8" i="2"/>
  <c r="S8" i="2"/>
  <c r="T7" i="2"/>
  <c r="S7" i="2"/>
  <c r="T6" i="2"/>
  <c r="S6" i="2"/>
  <c r="S5" i="2"/>
  <c r="T4" i="2"/>
  <c r="S4" i="2"/>
  <c r="T3" i="2"/>
  <c r="S3" i="2"/>
  <c r="T2" i="2"/>
  <c r="S2" i="2"/>
  <c r="S59" i="1"/>
  <c r="R59" i="1"/>
  <c r="Q59" i="1"/>
  <c r="P59" i="1"/>
  <c r="O59" i="1"/>
  <c r="N59" i="1"/>
  <c r="M59" i="1"/>
  <c r="L59" i="1"/>
  <c r="K59" i="1"/>
  <c r="J59" i="1"/>
  <c r="I59" i="1"/>
  <c r="H59" i="1"/>
  <c r="G59" i="1"/>
  <c r="F59" i="1"/>
  <c r="E59" i="1"/>
  <c r="D59" i="1"/>
  <c r="T58" i="1"/>
  <c r="T57" i="1"/>
  <c r="T56" i="1"/>
  <c r="T55" i="1"/>
  <c r="T54" i="1"/>
  <c r="T53" i="1"/>
  <c r="T52" i="1"/>
  <c r="T51" i="1"/>
  <c r="T50" i="1"/>
  <c r="T49" i="1"/>
  <c r="T48" i="1"/>
  <c r="T47" i="1"/>
  <c r="T46" i="1"/>
  <c r="T45" i="1"/>
  <c r="T44" i="1"/>
  <c r="T43" i="1"/>
  <c r="T42" i="1"/>
  <c r="T41" i="1"/>
  <c r="T40" i="1"/>
  <c r="T39" i="1"/>
  <c r="T38" i="1"/>
  <c r="T37" i="1"/>
  <c r="T36" i="1"/>
  <c r="T35" i="1"/>
  <c r="T34" i="1"/>
  <c r="T33" i="1"/>
  <c r="T32" i="1"/>
  <c r="T31" i="1"/>
  <c r="T30" i="1"/>
  <c r="T29" i="1"/>
  <c r="T28" i="1"/>
  <c r="T27" i="1"/>
  <c r="T26" i="1"/>
  <c r="T25" i="1"/>
  <c r="T24" i="1"/>
  <c r="T23" i="1"/>
  <c r="T22" i="1"/>
  <c r="T21" i="1"/>
  <c r="T20" i="1"/>
  <c r="T19" i="1"/>
  <c r="T18" i="1"/>
  <c r="T17" i="1"/>
  <c r="T16" i="1"/>
  <c r="T15" i="1"/>
  <c r="T14" i="1"/>
  <c r="T13" i="1"/>
  <c r="T12" i="1"/>
  <c r="T11" i="1"/>
  <c r="T10" i="1"/>
  <c r="T9" i="1"/>
  <c r="T8" i="1"/>
  <c r="T7" i="1"/>
  <c r="T6" i="1"/>
  <c r="T5" i="1"/>
  <c r="T4" i="1"/>
  <c r="T3" i="1"/>
  <c r="T2" i="1"/>
</calcChain>
</file>

<file path=xl/sharedStrings.xml><?xml version="1.0" encoding="utf-8"?>
<sst xmlns="http://schemas.openxmlformats.org/spreadsheetml/2006/main" count="215" uniqueCount="88">
  <si>
    <t>record_id</t>
  </si>
  <si>
    <t>authors</t>
  </si>
  <si>
    <t>year</t>
  </si>
  <si>
    <t>LUC</t>
  </si>
  <si>
    <t>CC</t>
  </si>
  <si>
    <t>Fragmentation</t>
  </si>
  <si>
    <t xml:space="preserve">Road Disturbance </t>
  </si>
  <si>
    <t>Hunitng</t>
  </si>
  <si>
    <t>Nitrogen Deposition</t>
  </si>
  <si>
    <t>Nutrient Emission to Water</t>
  </si>
  <si>
    <t>Hydrological Disturbance</t>
  </si>
  <si>
    <t>Encroachment</t>
  </si>
  <si>
    <t>Infastructure Development</t>
  </si>
  <si>
    <t>Biomass Harvest</t>
  </si>
  <si>
    <t>Urban Land Expasion</t>
  </si>
  <si>
    <t>Human Population Density</t>
  </si>
  <si>
    <t>Pollution</t>
  </si>
  <si>
    <t>SUM</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</si>
  <si>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</si>
  <si>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['Kok, M.T.J.', 'Meijer, J.R.', 'van Zeist, W.-J.', 'Hilbers, J.P.', 'Immovilli, M.', 'Janse, J.H.', 'Stehfest, E.', 'Bakkenes, M.', 'Tabeau, A.', 'Schipper, A.M.', 'Alkemade, R.']</t>
  </si>
  <si>
    <t>['Kok, M.T.J.', 'Alkemade, R.', 'Bakkenes, M.', 'van Eerdt, M.', 'Janse, J.', 'Mandryk, M.', 'Kram, T.', 'Lazarova, T.', 'Meijer, J.', 'van Oorschot, M.', 'Westhoek, H.', 'van der Zagt, R.', 'van der Berg, M.', 'van der Esch, S.', 'Prins, A.-G.', 'van Vuuren, D.P.']</t>
  </si>
  <si>
    <t>['Visconti, P', 'Bakkenes, M', 'Baisero, D', 'Brooks, T', 'Butchart, SHM', 'Joppa, L', 'Alkemade, R', 'Di Marco, M', 'Santini, L', 'Hoffmann, M', 'Maiorano, L', 'Pressey, RL', 'Arponen, A', 'Boitani, L', 'Reside, AE', 'van Vuuren, DP', 'Rondinini, C']</t>
  </si>
  <si>
    <t>['Allan, J.R.', 'Possingham, H.P.', 'Atkinson, S.C.', 'Waldron, A.', 'Di Marco, M.', 'Butchart, S.H.M.', 'Adams, V.M.', 'Kissling, W.D.', 'Worsdell, T.', 'Sandbrook, C.', 'Gibbon, G.', 'Kumar, K.', 'Mehta, P.', 'Maron, M.', 'Williams, B.A.', 'Jones, K.R.', 'Wintle, B.A.', 'Reside, A.E.', 'Watson, J.E.M.']</t>
  </si>
  <si>
    <t>['Schipper, A.M.', 'Hilbers, J.P.', 'Meijer, J.R.', 'Antão, L.H.', 'Benítez-López, A.', 'de Jonge, M.M.J.', 'Leemans, L.H.', 'Scheper, E.', 'Alkemade, R.', 'Doelman, J.C.', 'Mylius, S.', 'Stehfest, E.', 'van Vuuren, D.P.', 'van Zeist, W.-J.', 'Huijbregts, M.A.J.']</t>
  </si>
  <si>
    <t>['Baisero, D.', 'Visconti, P.', 'Pacifici, M.', 'Cimatti, M.', 'Rondinini, C.']</t>
  </si>
  <si>
    <t>['Chaudhary, A.', 'Mooers, A.O.']</t>
  </si>
  <si>
    <t>['Di Marco, M.', 'Harwood, T.D.', 'Hoskins, A.J.', 'Ware, C.', 'Hill, S.L.L.', 'Ferrier, S.']</t>
  </si>
  <si>
    <t>['Alkemade, R.', 'Van Oorschot, M.', 'Miles, L.', 'Nellemann, C.', 'Bakkenes, M.', 'Ten Brink, B.']</t>
  </si>
  <si>
    <t>['Jantz, S.M.', 'Barker, B.', 'Brooks, T.M.', 'Chini, L.P.', 'Huang, Q.', 'Moore, R.M.', 'Noel, J.', 'Hurtt, G.C.']</t>
  </si>
  <si>
    <t>['Powers, RP', 'Jetz, W']</t>
  </si>
  <si>
    <t>['Janse, J.H.', 'Kuiper, J.J.', 'Weijters, M.J.', 'Westerbeek, E.P.', 'Jeuken, M.H.J.L.', 'Bakkenes, M.', 'Alkemade, R.', 'Mooij, W.M.', 'Verhoeven, J.T.A.']</t>
  </si>
  <si>
    <t>['Mantyka-Pringle, C.S.', 'Visconti, P.', 'Di Marco, M.', 'Martin, T.G.', 'Rondinini, C.', 'Rhodes, J.R.']</t>
  </si>
  <si>
    <t>['Pouzols, F.M.', 'Toivonen, T.', 'Minin, E.D.', 'Kukkala, A.S.', 'Kullberg, P.', 'Kuustera, J.', 'Lehtomaki, J.', 'Tenkanen, H.', 'Verburg, P.H.', 'Moilanen, A.']</t>
  </si>
  <si>
    <t>['Visconti, P.', 'Bakkenes, M.', 'Smith, R.J.', 'Joppa, L.', 'Sykes, R.E.']</t>
  </si>
  <si>
    <t>['Henry, R.C.', 'Arneth, A.', 'Jung, M.', 'Rabin, S.S.', 'Rounsevell, M.D.', 'Warren, F.', 'Alexander, P.']</t>
  </si>
  <si>
    <t>['Visconti, P.', 'Pressey, R.L.', 'Giorgini, D.', 'Maiorano, L.', 'Bakkenes, M.', 'Boitani, L.', 'Alkemade, R.', 'Falcucci, A.', 'Chiozza, F.', 'Rondinini, C.']</t>
  </si>
  <si>
    <t>['Marquardt, S.G.', 'Doelman, J.C.', 'Daioglou, V.', 'Tabeau, A.', 'Schipper, A.M.', 'Sim, S.', 'Kulak, M.', 'Steinmann, Z.J.N.', 'Stehfest, E.', 'Wilting, H.C.', 'Huijbregts, M.A.J.']</t>
  </si>
  <si>
    <t>['Alkemade, R.', 'Reid, R.S.', 'Van Den Berg, M.', 'De Leeuw, J.', 'Jeuken, M.']</t>
  </si>
  <si>
    <t>['Powell, TWR', 'Lenton, TM']</t>
  </si>
  <si>
    <t>['Simkin, R.D.', 'Seto, K.C.', 'McDonald, R.I.', 'Jetz, W.']</t>
  </si>
  <si>
    <t>['Li, G.', 'Fang, C.', 'Li, Y.', 'Wang, Z.', 'Sun, S.', 'He, S.', 'Qi, W.', 'Bao, C.', 'Ma, H.', 'Fan, Y.', 'Feng, Y.', 'Liu, X.']</t>
  </si>
  <si>
    <t>['Newbold, T']</t>
  </si>
  <si>
    <t>['Molotoks, A.', 'Stehfest, E.', 'Doelman, J.', 'Albanito, F.', 'Fitton, N.', 'Dawson, T.P.', 'Smith, P.']</t>
  </si>
  <si>
    <t>['Liu, X.', 'Guo, R.', 'Xu, X.', 'Shi, Q.', 'Li, X.', 'Yu, H.', 'Ren, Y.', 'Huang, J.']</t>
  </si>
  <si>
    <t>['Molotoks, A.', 'Henry, R.', 'Stehfest, E.', 'Doelman, J.', 'Havlik, P.', 'Krisztin, T.', 'Alexander, P.', 'Dawson, T.P.', 'Smith, P.']</t>
  </si>
  <si>
    <t>['Cao, Y.', 'Tseng, T.-H.', 'Wang, F.', 'Jacobson, A.', 'Yu, L.', 'Zhao, J.', 'Carver, S.', 'Locke, H.', 'Zhao, Z.', 'Yang, R.']</t>
  </si>
  <si>
    <t>['Zabel, F.', 'Delzeit, R.', 'Schneider, J.M.', 'Seppelt, R.', 'Mauser, W.', 'Václavík, T.']</t>
  </si>
  <si>
    <t>['Yu, D.', 'Liu, Y.', 'Shi, P.', 'Wu, J.']</t>
  </si>
  <si>
    <t>['Rasche, L.', 'Habel, J.C.', 'Stork, N.', 'Schmid, E.', 'Schneider, U.A.']</t>
  </si>
  <si>
    <t>['Boelee, E.', 'Janse, J.', 'Le Gal, A.', 'Kok, M.', 'Alkemade, R.', 'Ligtvoet, W.']</t>
  </si>
  <si>
    <t>['Palacios-Abrantes, J.', 'Roberts, S.M.', 'Ten Brink, T.', 'Cashion, T.', 'Cheung, W.W.L.', 'Mook, A.', 'Nguyen, T.']</t>
  </si>
  <si>
    <t>['Speers, A.E.', 'Besedin, E.Y.', 'Palardy, J.E.', 'Moore, C.']</t>
  </si>
  <si>
    <t>['Descombes, P.', 'Wisz, M.S.', 'Leprieur, F.', 'Parravicini, V.', 'Heine, C.', 'Olsen, S.M.', 'Swingedouw, D.', 'Kulbicki, M.', 'Mouillot, D.', 'Pellissier, L.']</t>
  </si>
  <si>
    <t>['Freeman, L.A.', 'Kleypas, J.A.', 'Miller, A.J.']</t>
  </si>
  <si>
    <t>['Trisos, C.H.', 'Amatulli, G.', 'Gurevitch, J.', 'Robock, A.', 'Xia, L.', 'Zambri, B.']</t>
  </si>
  <si>
    <t>['Gonçalves-Souza, D.', 'Verburg, P.H.', 'Dobrovolski, R.']</t>
  </si>
  <si>
    <t>['Beyer, R.M.', 'Manica, A.']</t>
  </si>
  <si>
    <t>['Williams, DR', 'Clark, M', 'Buchanan, GM', 'Ficetola, GF', 'Rondinini, C', 'Tilman, D']</t>
  </si>
  <si>
    <t>['Asamoah, E.F.', 'Beaumont, L.J.', 'Maina, J.M.']</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</si>
  <si>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</si>
  <si>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['Ohashi, H.', 'Hasegawa, T.', 'Hirata, A.', 'Fujimori, S.', 'Takahashi, K.', 'Tsuyama, I.', 'Nakao, K.', 'Kominami, Y.', 'Tanaka, N.', 'Hijioka, Y.', 'Matsui, T.']</t>
  </si>
  <si>
    <t>['Seto, K.C.', 'Güneralp, B.', 'Hutyra, L.R.']</t>
  </si>
  <si>
    <t>['Ren, Q.', 'He, C.', 'Huang, Q.', 'Zhang, D.', 'Shi, P.', 'Lu, W.']</t>
  </si>
  <si>
    <t>['Egli, L.', 'Meyer, C.', 'Scherber, C.', 'Kreft, H.', 'Tscharntke, T.']</t>
  </si>
  <si>
    <t>['Segan, D.B.', 'Murray, K.A.', 'Watson, J.E.M.']</t>
  </si>
  <si>
    <t>['Tittensor, D.P.', 'Walpole, M.', 'Hill, S.L.L.', 'Boyce, D.G.', 'Britten, G.L.', 'Burgess, N.D.', 'Butchart, S.H.M.', 'Leadley, P.W.', 'Regan, E.C.', 'Alkemade, R.', 'Baumung, R.', 'Bellard, C.', 'Bouwman, L.', 'Bowles-Newark, N.J.', 'Chenery, A.M.', 'Cheung, W.W.L.', 'Christensen, V.', 'Cooper, H.D.', 'Crowther, A.R.', 'Dixon, M.J.R.', 'Galli, A.', 'Gaveau, V.', 'Gregory, R.D.', 'Gutierrez, N.L.', 'Hirsch, T.L.', 'Höft, R.', 'Januchowski-Hartley, S.R.', 'Karmann, M.', 'Krug, C.B.', 'Leverington, F.J.', 'Loh, J.', 'Lojenga, R.K.', 'Malsch, K.', 'Marques, A.', 'Morgan, D.H.W.', 'Mumby, P.J.', 'Newbold, T.', 'Noonan-Mooney, K.', 'Pagad, S.N.', 'Parks, B.C.', 'Pereira, H.M.', 'Robertson, T.', 'Rondinini, C.', 'Santini, L.', 'Scharlemann, J.P.W.', 'Schindler, S.', 'Sumaila, U.R.', 'Teh, L.S.L.', 'Van Kolck, J.', 'Visconti, P.', 'Ye, Y.']</t>
  </si>
  <si>
    <t>['McDonald, R.I.', 'Güneralp, B.', 'Huang, C.-W.', 'Seto, K.C.', 'You, M.']</t>
  </si>
  <si>
    <t>['Lee, T.M.', 'Jetz, W.']</t>
  </si>
  <si>
    <t>['Giam, X.', 'Bradshaw, C.J.A.', 'Tan, H.T.W.', 'Sodhi, N.S.']</t>
  </si>
  <si>
    <t>['Fastré, C.', 'van Zeist, W.-J.', 'Watson, J.E.M.', 'Visconti, P.']</t>
  </si>
  <si>
    <t>['van Vuuren, D.' , 'Sala,O.E. ', 'Pereira,M.P.']</t>
  </si>
  <si>
    <t>['Prudhomme, R.', 'de Palma, A.', 'Dumas, P.', 'Gonzalez, R.', 'Leadely, P.', 'Levrel, H.', 'Purvis, A.', 'Brunelle, T.']</t>
  </si>
  <si>
    <t>['Jetz, W.', 'Wilcove, D.S.', 'Dobson, A.P.']</t>
  </si>
  <si>
    <t>['Sekercioglu, C.H.', 'Schieider, S.H.', 'Fay, J.P.', "Loarie, S.R.']</t>
  </si>
  <si>
    <t>['Cheung, W.W.L.', 'Lam,V.W.Y.', 'Sarmiento, J.L.', 'Kearney, K.', 'Waston, R.', 'Pauly, D.']</t>
  </si>
  <si>
    <t>All Drivers SUM</t>
  </si>
  <si>
    <t>Other drivers</t>
  </si>
  <si>
    <t>Numner paper</t>
  </si>
  <si>
    <t>% Paper</t>
  </si>
  <si>
    <t>Single Drivers</t>
  </si>
  <si>
    <t>Miltiple Driver</t>
  </si>
  <si>
    <t>Other Drivers than LUC and CC</t>
  </si>
  <si>
    <t>Conversion of Wetland and Natural Habitat</t>
  </si>
  <si>
    <t>Conversion of Wetland &amp; Natural Habitat</t>
  </si>
  <si>
    <t>Single driver</t>
  </si>
  <si>
    <t>Multiple driver</t>
  </si>
  <si>
    <t>other drivers</t>
  </si>
  <si>
    <t xml:space="preserve">Other dirvers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</si>
</sst>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Aptos Narrow"/>
      <family val="2"/>
      <scheme val="minor"/>
    </font>
    <font>
      <sz val="11"/>
      <color theme="1"/>
      <name val="Calibri"/>
      <family val="2"/>
    </font>
    <font>
      <sz val="12"/>
      <color theme="1"/>
      <name val="Calibri"/>
      <family val="2"/>
    </font>
    <font>
      <sz val="12"/>
      <color theme="1"/>
      <name val="Aptos Narrow"/>
      <scheme val="minor"/>
    </font>
    <font>
      <b/>
      <sz val="12"/>
      <color theme="1"/>
      <name val="Aptos Narrow"/>
      <scheme val="minor"/>
    </font>
  </fonts>
  <fills count="2">
    <fill>
      <patternFill patternType="none"/>
    </fill>
    <fill>
      <patternFill patternType="gray125"/>
    </fill>
  </fills>
  <borders count="1">
    <border>
      <left/>
      <right/>
      <top/>
      <bottom/>
      <diagonal/>
    </border>
  </borders>
  <cellStyleXfs count="1">
    <xf numFmtId="0" fontId="0" fillId="0" borderId="0"/>
  </cellStyleXfs>
  <cellXfs count="9">
    <xf numFmtId="0" fontId="0" fillId="0" borderId="0" xfId="0"/>
    <xf numFmtId="0" fontId="0" fillId="0" borderId="0" xfId="0" applyAlignment="1">
      <alignment wrapText="1"/>
    </xf>
    <xf numFmtId="0" fontId="1" fillId="0" borderId="0" xfId="0" applyFont="1" applyAlignment="1">
      <alignment horizontal="right" vertical="center"/>
    </xf>
    <xf numFmtId="0" fontId="2" fillId="0" borderId="0" xfId="0" applyFont="1"/>
    <xf numFmtId="0" fontId="2" fillId="0" borderId="0" xfId="0" applyFont="1" applyAlignment="1">
      <alignment horizontal="right"/>
    </xf>
    <xf numFmtId="0" fontId="3" fillId="0" borderId="0" xfId="0" applyFont="1" applyAlignment="1">
      <alignment horizontal="right"/>
    </xf>
    <xf numFmtId="0" fontId="3" fillId="0" borderId="0" xfId="0" applyFont="1"/>
    <xf numFmtId="0" fontId="4" fillId="0" borderId="0" xfId="0" applyFont="1" applyAlignment="1">
      <alignment wrapText="1"/>
    </xf>
    <xf numFmtId="0" fontId="4"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39FE66-029C-BA47-A794-BD81555CBC41}">
  <dimension ref="A1:T59"/>
  <sheetViews>
    <sheetView tabSelected="1" topLeftCell="A16" workbookViewId="0">
      <selection activeCell="W28" sqref="W28"/>
    </sheetView>
  </sheetViews>
  <sheetFormatPr baseColWidth="10" defaultRowHeight="16" x14ac:dyDescent="0.2"/>
  <sheetData>
    <row r="1" spans="1:20" ht="68" x14ac:dyDescent="0.2">
      <c r="A1" s="1" t="s">
        <v>0</v>
      </c>
      <c r="B1" s="1" t="s">
        <v>1</v>
      </c>
      <c r="C1" s="1" t="s">
        <v>2</v>
      </c>
      <c r="D1" s="1" t="s">
        <v>3</v>
      </c>
      <c r="E1" s="1" t="s">
        <v>4</v>
      </c>
      <c r="F1" s="1" t="s">
        <v>5</v>
      </c>
      <c r="G1" s="1" t="s">
        <v>6</v>
      </c>
      <c r="H1" s="1" t="s">
        <v>7</v>
      </c>
      <c r="I1" s="1" t="s">
        <v>8</v>
      </c>
      <c r="J1" s="1" t="s">
        <v>9</v>
      </c>
      <c r="K1" s="1" t="s">
        <v>10</v>
      </c>
      <c r="L1" s="1" t="s">
        <v>11</v>
      </c>
      <c r="M1" s="1" t="s">
        <v>12</v>
      </c>
      <c r="N1" s="1" t="s">
        <v>83</v>
      </c>
      <c r="O1" s="1" t="s">
        <v>13</v>
      </c>
      <c r="P1" s="1" t="s">
        <v>14</v>
      </c>
      <c r="Q1" s="1" t="s">
        <v>15</v>
      </c>
      <c r="R1" s="1" t="s">
        <v>16</v>
      </c>
      <c r="S1" s="1"/>
      <c r="T1" s="1" t="s">
        <v>17</v>
      </c>
    </row>
    <row r="2" spans="1:20" x14ac:dyDescent="0.2">
      <c r="A2">
        <v>1</v>
      </c>
      <c r="B2" t="s">
        <v>18</v>
      </c>
      <c r="C2">
        <v>2020</v>
      </c>
      <c r="D2">
        <v>1</v>
      </c>
      <c r="T2">
        <f t="shared" ref="T2:T33" si="0">SUM(D2:R2)</f>
        <v>1</v>
      </c>
    </row>
    <row r="3" spans="1:20" x14ac:dyDescent="0.2">
      <c r="A3">
        <v>2</v>
      </c>
      <c r="B3" t="s">
        <v>19</v>
      </c>
      <c r="C3">
        <v>2023</v>
      </c>
      <c r="D3">
        <v>1</v>
      </c>
      <c r="E3">
        <v>1</v>
      </c>
      <c r="F3">
        <v>1</v>
      </c>
      <c r="G3">
        <v>1</v>
      </c>
      <c r="H3">
        <v>1</v>
      </c>
      <c r="I3">
        <v>1</v>
      </c>
      <c r="J3">
        <v>1</v>
      </c>
      <c r="K3">
        <v>1</v>
      </c>
      <c r="T3">
        <f t="shared" si="0"/>
        <v>8</v>
      </c>
    </row>
    <row r="4" spans="1:20" x14ac:dyDescent="0.2">
      <c r="A4">
        <v>3</v>
      </c>
      <c r="B4" t="s">
        <v>20</v>
      </c>
      <c r="C4">
        <v>2018</v>
      </c>
      <c r="D4">
        <v>1</v>
      </c>
      <c r="E4">
        <v>1</v>
      </c>
      <c r="F4">
        <v>1</v>
      </c>
      <c r="G4">
        <v>1</v>
      </c>
      <c r="I4">
        <v>1</v>
      </c>
      <c r="L4">
        <v>1</v>
      </c>
      <c r="T4">
        <f t="shared" si="0"/>
        <v>6</v>
      </c>
    </row>
    <row r="5" spans="1:20" x14ac:dyDescent="0.2">
      <c r="A5">
        <v>4</v>
      </c>
      <c r="B5" t="s">
        <v>21</v>
      </c>
      <c r="C5">
        <v>2016</v>
      </c>
      <c r="D5">
        <v>1</v>
      </c>
      <c r="E5">
        <v>1</v>
      </c>
      <c r="T5">
        <f t="shared" si="0"/>
        <v>2</v>
      </c>
    </row>
    <row r="6" spans="1:20" x14ac:dyDescent="0.2">
      <c r="A6">
        <v>5</v>
      </c>
      <c r="B6" t="s">
        <v>22</v>
      </c>
      <c r="C6">
        <v>2022</v>
      </c>
      <c r="D6">
        <v>1</v>
      </c>
      <c r="T6">
        <f t="shared" si="0"/>
        <v>1</v>
      </c>
    </row>
    <row r="7" spans="1:20" x14ac:dyDescent="0.2">
      <c r="A7">
        <v>6</v>
      </c>
      <c r="B7" t="s">
        <v>23</v>
      </c>
      <c r="C7">
        <v>2020</v>
      </c>
      <c r="D7">
        <v>1</v>
      </c>
      <c r="E7">
        <v>1</v>
      </c>
      <c r="G7">
        <v>1</v>
      </c>
      <c r="H7">
        <v>1</v>
      </c>
      <c r="I7">
        <v>1</v>
      </c>
      <c r="T7">
        <f t="shared" si="0"/>
        <v>5</v>
      </c>
    </row>
    <row r="8" spans="1:20" x14ac:dyDescent="0.2">
      <c r="A8">
        <v>7</v>
      </c>
      <c r="B8" t="s">
        <v>24</v>
      </c>
      <c r="C8">
        <v>2020</v>
      </c>
      <c r="D8">
        <v>1</v>
      </c>
      <c r="E8">
        <v>1</v>
      </c>
      <c r="T8">
        <f t="shared" si="0"/>
        <v>2</v>
      </c>
    </row>
    <row r="9" spans="1:20" x14ac:dyDescent="0.2">
      <c r="A9">
        <v>8</v>
      </c>
      <c r="B9" t="s">
        <v>25</v>
      </c>
      <c r="C9">
        <v>2018</v>
      </c>
      <c r="D9">
        <v>1</v>
      </c>
      <c r="T9">
        <f t="shared" si="0"/>
        <v>1</v>
      </c>
    </row>
    <row r="10" spans="1:20" x14ac:dyDescent="0.2">
      <c r="A10">
        <v>9</v>
      </c>
      <c r="B10" t="s">
        <v>26</v>
      </c>
      <c r="C10">
        <v>2019</v>
      </c>
      <c r="D10">
        <v>1</v>
      </c>
      <c r="E10">
        <v>1</v>
      </c>
      <c r="T10">
        <f t="shared" si="0"/>
        <v>2</v>
      </c>
    </row>
    <row r="11" spans="1:20" x14ac:dyDescent="0.2">
      <c r="A11">
        <v>10</v>
      </c>
      <c r="B11" t="s">
        <v>27</v>
      </c>
      <c r="C11">
        <v>2009</v>
      </c>
      <c r="D11">
        <v>1</v>
      </c>
      <c r="E11">
        <v>1</v>
      </c>
      <c r="F11">
        <v>1</v>
      </c>
      <c r="I11">
        <v>1</v>
      </c>
      <c r="M11">
        <v>1</v>
      </c>
      <c r="T11">
        <f t="shared" si="0"/>
        <v>5</v>
      </c>
    </row>
    <row r="12" spans="1:20" x14ac:dyDescent="0.2">
      <c r="A12">
        <v>11</v>
      </c>
      <c r="B12" t="s">
        <v>28</v>
      </c>
      <c r="C12">
        <v>2015</v>
      </c>
      <c r="D12">
        <v>1</v>
      </c>
      <c r="T12">
        <f t="shared" si="0"/>
        <v>1</v>
      </c>
    </row>
    <row r="13" spans="1:20" x14ac:dyDescent="0.2">
      <c r="A13">
        <v>12</v>
      </c>
      <c r="B13" t="s">
        <v>29</v>
      </c>
      <c r="C13">
        <v>2019</v>
      </c>
      <c r="D13">
        <v>1</v>
      </c>
      <c r="T13">
        <f t="shared" si="0"/>
        <v>1</v>
      </c>
    </row>
    <row r="14" spans="1:20" x14ac:dyDescent="0.2">
      <c r="A14">
        <v>13</v>
      </c>
      <c r="B14" t="s">
        <v>30</v>
      </c>
      <c r="C14">
        <v>2015</v>
      </c>
      <c r="D14">
        <v>1</v>
      </c>
      <c r="E14">
        <v>1</v>
      </c>
      <c r="J14">
        <v>1</v>
      </c>
      <c r="K14">
        <v>1</v>
      </c>
      <c r="T14">
        <f t="shared" si="0"/>
        <v>4</v>
      </c>
    </row>
    <row r="15" spans="1:20" x14ac:dyDescent="0.2">
      <c r="A15">
        <v>14</v>
      </c>
      <c r="B15" t="s">
        <v>31</v>
      </c>
      <c r="C15">
        <v>2015</v>
      </c>
      <c r="D15">
        <v>1</v>
      </c>
      <c r="T15">
        <f t="shared" si="0"/>
        <v>1</v>
      </c>
    </row>
    <row r="16" spans="1:20" x14ac:dyDescent="0.2">
      <c r="A16">
        <v>15</v>
      </c>
      <c r="B16" t="s">
        <v>32</v>
      </c>
      <c r="C16">
        <v>2014</v>
      </c>
      <c r="D16">
        <v>1</v>
      </c>
      <c r="T16">
        <f t="shared" si="0"/>
        <v>1</v>
      </c>
    </row>
    <row r="17" spans="1:20" x14ac:dyDescent="0.2">
      <c r="A17">
        <v>16</v>
      </c>
      <c r="B17" t="s">
        <v>33</v>
      </c>
      <c r="C17">
        <v>2015</v>
      </c>
      <c r="D17">
        <v>1</v>
      </c>
      <c r="T17">
        <f t="shared" si="0"/>
        <v>1</v>
      </c>
    </row>
    <row r="18" spans="1:20" x14ac:dyDescent="0.2">
      <c r="A18">
        <v>17</v>
      </c>
      <c r="B18" t="s">
        <v>34</v>
      </c>
      <c r="C18">
        <v>2022</v>
      </c>
      <c r="D18">
        <v>1</v>
      </c>
      <c r="T18">
        <f t="shared" si="0"/>
        <v>1</v>
      </c>
    </row>
    <row r="19" spans="1:20" x14ac:dyDescent="0.2">
      <c r="A19">
        <v>18</v>
      </c>
      <c r="B19" t="s">
        <v>35</v>
      </c>
      <c r="C19">
        <v>2011</v>
      </c>
      <c r="D19">
        <v>1</v>
      </c>
      <c r="T19">
        <f t="shared" si="0"/>
        <v>1</v>
      </c>
    </row>
    <row r="20" spans="1:20" x14ac:dyDescent="0.2">
      <c r="A20">
        <v>19</v>
      </c>
      <c r="B20" t="s">
        <v>36</v>
      </c>
      <c r="C20">
        <v>2021</v>
      </c>
      <c r="D20">
        <v>1</v>
      </c>
      <c r="T20">
        <f t="shared" si="0"/>
        <v>1</v>
      </c>
    </row>
    <row r="21" spans="1:20" x14ac:dyDescent="0.2">
      <c r="A21">
        <v>20</v>
      </c>
      <c r="B21" t="s">
        <v>37</v>
      </c>
      <c r="C21">
        <v>2013</v>
      </c>
      <c r="D21">
        <v>1</v>
      </c>
      <c r="E21">
        <v>1</v>
      </c>
      <c r="F21">
        <v>1</v>
      </c>
      <c r="I21">
        <v>1</v>
      </c>
      <c r="M21">
        <v>1</v>
      </c>
      <c r="T21">
        <f t="shared" si="0"/>
        <v>5</v>
      </c>
    </row>
    <row r="22" spans="1:20" x14ac:dyDescent="0.2">
      <c r="A22">
        <v>21</v>
      </c>
      <c r="B22" t="s">
        <v>38</v>
      </c>
      <c r="C22">
        <v>2013</v>
      </c>
      <c r="E22">
        <v>1</v>
      </c>
      <c r="N22">
        <v>1</v>
      </c>
      <c r="O22">
        <v>1</v>
      </c>
      <c r="T22">
        <f t="shared" si="0"/>
        <v>3</v>
      </c>
    </row>
    <row r="23" spans="1:20" x14ac:dyDescent="0.2">
      <c r="A23">
        <v>22</v>
      </c>
      <c r="B23" t="s">
        <v>39</v>
      </c>
      <c r="C23">
        <v>2022</v>
      </c>
      <c r="D23">
        <v>1</v>
      </c>
      <c r="P23">
        <v>1</v>
      </c>
      <c r="T23">
        <f t="shared" si="0"/>
        <v>2</v>
      </c>
    </row>
    <row r="24" spans="1:20" x14ac:dyDescent="0.2">
      <c r="A24">
        <v>23</v>
      </c>
      <c r="B24" t="s">
        <v>40</v>
      </c>
      <c r="C24">
        <v>2022</v>
      </c>
      <c r="P24">
        <v>1</v>
      </c>
      <c r="T24">
        <f t="shared" si="0"/>
        <v>1</v>
      </c>
    </row>
    <row r="25" spans="1:20" x14ac:dyDescent="0.2">
      <c r="A25">
        <v>24</v>
      </c>
      <c r="B25" t="s">
        <v>41</v>
      </c>
      <c r="C25">
        <v>2018</v>
      </c>
      <c r="D25">
        <v>1</v>
      </c>
      <c r="E25">
        <v>1</v>
      </c>
      <c r="Q25">
        <v>1</v>
      </c>
      <c r="T25">
        <f t="shared" si="0"/>
        <v>3</v>
      </c>
    </row>
    <row r="26" spans="1:20" x14ac:dyDescent="0.2">
      <c r="A26">
        <v>25</v>
      </c>
      <c r="B26" t="s">
        <v>42</v>
      </c>
      <c r="C26">
        <v>2018</v>
      </c>
      <c r="D26">
        <v>1</v>
      </c>
      <c r="T26">
        <f t="shared" si="0"/>
        <v>1</v>
      </c>
    </row>
    <row r="27" spans="1:20" x14ac:dyDescent="0.2">
      <c r="A27">
        <v>26</v>
      </c>
      <c r="B27" t="s">
        <v>43</v>
      </c>
      <c r="C27">
        <v>2023</v>
      </c>
      <c r="E27">
        <v>1</v>
      </c>
      <c r="T27">
        <f t="shared" si="0"/>
        <v>1</v>
      </c>
    </row>
    <row r="28" spans="1:20" x14ac:dyDescent="0.2">
      <c r="A28">
        <v>27</v>
      </c>
      <c r="B28" t="s">
        <v>44</v>
      </c>
      <c r="C28">
        <v>2020</v>
      </c>
      <c r="D28">
        <v>1</v>
      </c>
      <c r="T28">
        <f t="shared" si="0"/>
        <v>1</v>
      </c>
    </row>
    <row r="29" spans="1:20" x14ac:dyDescent="0.2">
      <c r="A29">
        <v>28</v>
      </c>
      <c r="B29" t="s">
        <v>45</v>
      </c>
      <c r="C29">
        <v>2022</v>
      </c>
      <c r="D29">
        <v>1</v>
      </c>
      <c r="T29">
        <f t="shared" si="0"/>
        <v>1</v>
      </c>
    </row>
    <row r="30" spans="1:20" x14ac:dyDescent="0.2">
      <c r="A30">
        <v>29</v>
      </c>
      <c r="B30" t="s">
        <v>46</v>
      </c>
      <c r="C30">
        <v>2019</v>
      </c>
      <c r="D30">
        <v>1</v>
      </c>
      <c r="T30">
        <f t="shared" si="0"/>
        <v>1</v>
      </c>
    </row>
    <row r="31" spans="1:20" x14ac:dyDescent="0.2">
      <c r="A31">
        <v>31</v>
      </c>
      <c r="B31" t="s">
        <v>47</v>
      </c>
      <c r="C31">
        <v>2019</v>
      </c>
      <c r="E31">
        <v>1</v>
      </c>
      <c r="T31">
        <f t="shared" si="0"/>
        <v>1</v>
      </c>
    </row>
    <row r="32" spans="1:20" x14ac:dyDescent="0.2">
      <c r="A32">
        <v>32</v>
      </c>
      <c r="B32" t="s">
        <v>48</v>
      </c>
      <c r="C32">
        <v>2022</v>
      </c>
      <c r="D32">
        <v>1</v>
      </c>
      <c r="T32">
        <f t="shared" si="0"/>
        <v>1</v>
      </c>
    </row>
    <row r="33" spans="1:20" x14ac:dyDescent="0.2">
      <c r="A33">
        <v>33</v>
      </c>
      <c r="B33" t="s">
        <v>49</v>
      </c>
      <c r="C33">
        <v>2017</v>
      </c>
      <c r="D33">
        <v>1</v>
      </c>
      <c r="N33">
        <v>1</v>
      </c>
      <c r="R33">
        <v>1</v>
      </c>
      <c r="T33">
        <f t="shared" si="0"/>
        <v>3</v>
      </c>
    </row>
    <row r="34" spans="1:20" x14ac:dyDescent="0.2">
      <c r="A34">
        <v>34</v>
      </c>
      <c r="B34" t="s">
        <v>50</v>
      </c>
      <c r="C34">
        <v>2023</v>
      </c>
      <c r="E34">
        <v>1</v>
      </c>
      <c r="T34">
        <f t="shared" ref="T34:T58" si="1">SUM(D34:R34)</f>
        <v>1</v>
      </c>
    </row>
    <row r="35" spans="1:20" x14ac:dyDescent="0.2">
      <c r="A35">
        <v>36</v>
      </c>
      <c r="B35" t="s">
        <v>51</v>
      </c>
      <c r="C35">
        <v>2016</v>
      </c>
      <c r="E35">
        <v>1</v>
      </c>
      <c r="T35">
        <f t="shared" si="1"/>
        <v>1</v>
      </c>
    </row>
    <row r="36" spans="1:20" x14ac:dyDescent="0.2">
      <c r="A36">
        <v>37</v>
      </c>
      <c r="B36" t="s">
        <v>52</v>
      </c>
      <c r="C36">
        <v>2015</v>
      </c>
      <c r="D36">
        <v>1</v>
      </c>
      <c r="T36">
        <f t="shared" si="1"/>
        <v>1</v>
      </c>
    </row>
    <row r="37" spans="1:20" x14ac:dyDescent="0.2">
      <c r="A37">
        <v>38</v>
      </c>
      <c r="B37" t="s">
        <v>53</v>
      </c>
      <c r="C37">
        <v>2013</v>
      </c>
      <c r="E37">
        <v>1</v>
      </c>
      <c r="T37">
        <f t="shared" si="1"/>
        <v>1</v>
      </c>
    </row>
    <row r="38" spans="1:20" x14ac:dyDescent="0.2">
      <c r="A38">
        <v>40</v>
      </c>
      <c r="B38" t="s">
        <v>54</v>
      </c>
      <c r="C38">
        <v>2018</v>
      </c>
      <c r="D38">
        <v>1</v>
      </c>
      <c r="T38">
        <f t="shared" si="1"/>
        <v>1</v>
      </c>
    </row>
    <row r="39" spans="1:20" x14ac:dyDescent="0.2">
      <c r="A39">
        <v>46</v>
      </c>
      <c r="B39" t="s">
        <v>55</v>
      </c>
      <c r="C39">
        <v>2020</v>
      </c>
      <c r="D39">
        <v>1</v>
      </c>
      <c r="T39">
        <f t="shared" si="1"/>
        <v>1</v>
      </c>
    </row>
    <row r="40" spans="1:20" x14ac:dyDescent="0.2">
      <c r="A40">
        <v>47</v>
      </c>
      <c r="B40" t="s">
        <v>56</v>
      </c>
      <c r="C40">
        <v>2020</v>
      </c>
      <c r="D40">
        <v>1</v>
      </c>
      <c r="T40">
        <f t="shared" si="1"/>
        <v>1</v>
      </c>
    </row>
    <row r="41" spans="1:20" x14ac:dyDescent="0.2">
      <c r="A41">
        <v>48</v>
      </c>
      <c r="B41" t="s">
        <v>57</v>
      </c>
      <c r="C41">
        <v>2021</v>
      </c>
      <c r="D41">
        <v>1</v>
      </c>
      <c r="T41">
        <f t="shared" si="1"/>
        <v>1</v>
      </c>
    </row>
    <row r="42" spans="1:20" x14ac:dyDescent="0.2">
      <c r="A42">
        <v>49</v>
      </c>
      <c r="B42" t="s">
        <v>58</v>
      </c>
      <c r="C42">
        <v>2021</v>
      </c>
      <c r="D42">
        <v>1</v>
      </c>
      <c r="E42">
        <v>1</v>
      </c>
      <c r="T42">
        <f t="shared" si="1"/>
        <v>2</v>
      </c>
    </row>
    <row r="43" spans="1:20" x14ac:dyDescent="0.2">
      <c r="A43">
        <v>50</v>
      </c>
      <c r="B43" t="s">
        <v>59</v>
      </c>
      <c r="C43">
        <v>2015</v>
      </c>
      <c r="D43">
        <v>1</v>
      </c>
      <c r="T43">
        <f t="shared" si="1"/>
        <v>1</v>
      </c>
    </row>
    <row r="44" spans="1:20" x14ac:dyDescent="0.2">
      <c r="A44">
        <v>51</v>
      </c>
      <c r="B44" t="s">
        <v>60</v>
      </c>
      <c r="C44">
        <v>2019</v>
      </c>
      <c r="D44">
        <v>1</v>
      </c>
      <c r="E44">
        <v>1</v>
      </c>
      <c r="T44">
        <f t="shared" si="1"/>
        <v>2</v>
      </c>
    </row>
    <row r="45" spans="1:20" x14ac:dyDescent="0.2">
      <c r="A45">
        <v>53</v>
      </c>
      <c r="B45" t="s">
        <v>61</v>
      </c>
      <c r="C45">
        <v>2012</v>
      </c>
      <c r="P45">
        <v>1</v>
      </c>
      <c r="T45">
        <f t="shared" si="1"/>
        <v>1</v>
      </c>
    </row>
    <row r="46" spans="1:20" x14ac:dyDescent="0.2">
      <c r="A46">
        <v>54</v>
      </c>
      <c r="B46" t="s">
        <v>62</v>
      </c>
      <c r="C46">
        <v>2023</v>
      </c>
      <c r="P46">
        <v>1</v>
      </c>
      <c r="T46">
        <f t="shared" si="1"/>
        <v>1</v>
      </c>
    </row>
    <row r="47" spans="1:20" x14ac:dyDescent="0.2">
      <c r="A47">
        <v>55</v>
      </c>
      <c r="B47" t="s">
        <v>63</v>
      </c>
      <c r="C47">
        <v>2018</v>
      </c>
      <c r="D47">
        <v>1</v>
      </c>
      <c r="T47">
        <f t="shared" si="1"/>
        <v>1</v>
      </c>
    </row>
    <row r="48" spans="1:20" x14ac:dyDescent="0.2">
      <c r="A48">
        <v>56</v>
      </c>
      <c r="B48" t="s">
        <v>64</v>
      </c>
      <c r="C48">
        <v>2016</v>
      </c>
      <c r="D48">
        <v>1</v>
      </c>
      <c r="F48">
        <v>1</v>
      </c>
      <c r="T48">
        <f t="shared" si="1"/>
        <v>2</v>
      </c>
    </row>
    <row r="49" spans="1:20" x14ac:dyDescent="0.2">
      <c r="A49">
        <v>60</v>
      </c>
      <c r="B49" t="s">
        <v>65</v>
      </c>
      <c r="C49">
        <v>2014</v>
      </c>
      <c r="T49">
        <f t="shared" si="1"/>
        <v>0</v>
      </c>
    </row>
    <row r="50" spans="1:20" x14ac:dyDescent="0.2">
      <c r="A50">
        <v>61</v>
      </c>
      <c r="B50" t="s">
        <v>66</v>
      </c>
      <c r="C50">
        <v>2018</v>
      </c>
      <c r="D50">
        <v>1</v>
      </c>
      <c r="T50">
        <f t="shared" si="1"/>
        <v>1</v>
      </c>
    </row>
    <row r="51" spans="1:20" x14ac:dyDescent="0.2">
      <c r="A51">
        <v>62</v>
      </c>
      <c r="B51" t="s">
        <v>67</v>
      </c>
      <c r="C51">
        <v>2008</v>
      </c>
      <c r="D51">
        <v>1</v>
      </c>
      <c r="T51">
        <f t="shared" si="1"/>
        <v>1</v>
      </c>
    </row>
    <row r="52" spans="1:20" x14ac:dyDescent="0.2">
      <c r="A52">
        <v>63</v>
      </c>
      <c r="B52" t="s">
        <v>68</v>
      </c>
      <c r="C52">
        <v>2010</v>
      </c>
      <c r="D52">
        <v>1</v>
      </c>
      <c r="T52">
        <f t="shared" si="1"/>
        <v>1</v>
      </c>
    </row>
    <row r="53" spans="1:20" x14ac:dyDescent="0.2">
      <c r="A53">
        <v>64</v>
      </c>
      <c r="B53" t="s">
        <v>69</v>
      </c>
      <c r="C53">
        <v>2021</v>
      </c>
      <c r="D53">
        <v>1</v>
      </c>
      <c r="T53">
        <f t="shared" si="1"/>
        <v>1</v>
      </c>
    </row>
    <row r="54" spans="1:20" x14ac:dyDescent="0.2">
      <c r="A54">
        <v>65</v>
      </c>
      <c r="B54" t="s">
        <v>70</v>
      </c>
      <c r="C54">
        <v>2006</v>
      </c>
      <c r="D54">
        <v>1</v>
      </c>
      <c r="T54">
        <f t="shared" si="1"/>
        <v>1</v>
      </c>
    </row>
    <row r="55" spans="1:20" x14ac:dyDescent="0.2">
      <c r="A55" s="2">
        <v>66</v>
      </c>
      <c r="B55" s="3" t="s">
        <v>71</v>
      </c>
      <c r="C55" s="4">
        <v>2020</v>
      </c>
      <c r="D55" s="4">
        <v>1</v>
      </c>
      <c r="T55">
        <f t="shared" si="1"/>
        <v>1</v>
      </c>
    </row>
    <row r="56" spans="1:20" x14ac:dyDescent="0.2">
      <c r="A56" s="5">
        <v>67</v>
      </c>
      <c r="B56" s="6" t="s">
        <v>72</v>
      </c>
      <c r="C56" s="6">
        <v>2007</v>
      </c>
      <c r="D56">
        <v>1</v>
      </c>
      <c r="E56">
        <v>1</v>
      </c>
      <c r="T56">
        <f t="shared" si="1"/>
        <v>2</v>
      </c>
    </row>
    <row r="57" spans="1:20" x14ac:dyDescent="0.2">
      <c r="A57" s="5">
        <v>68</v>
      </c>
      <c r="B57" s="6" t="s">
        <v>73</v>
      </c>
      <c r="C57">
        <v>2007</v>
      </c>
      <c r="E57">
        <v>1</v>
      </c>
      <c r="T57">
        <f t="shared" si="1"/>
        <v>1</v>
      </c>
    </row>
    <row r="58" spans="1:20" x14ac:dyDescent="0.2">
      <c r="A58" s="5">
        <v>69</v>
      </c>
      <c r="B58" s="6" t="s">
        <v>74</v>
      </c>
      <c r="C58" s="6">
        <v>2009</v>
      </c>
      <c r="E58">
        <v>1</v>
      </c>
      <c r="T58">
        <f t="shared" si="1"/>
        <v>1</v>
      </c>
    </row>
    <row r="59" spans="1:20" x14ac:dyDescent="0.2">
      <c r="D59">
        <f>SUM(D2:D58)</f>
        <v>45</v>
      </c>
      <c r="E59">
        <f t="shared" ref="E59:S59" si="2">SUM(E2:E58)</f>
        <v>21</v>
      </c>
      <c r="F59">
        <f t="shared" si="2"/>
        <v>5</v>
      </c>
      <c r="G59">
        <f t="shared" si="2"/>
        <v>3</v>
      </c>
      <c r="H59">
        <f t="shared" si="2"/>
        <v>2</v>
      </c>
      <c r="I59">
        <f t="shared" si="2"/>
        <v>5</v>
      </c>
      <c r="J59">
        <f t="shared" si="2"/>
        <v>2</v>
      </c>
      <c r="K59">
        <f t="shared" si="2"/>
        <v>2</v>
      </c>
      <c r="L59">
        <f t="shared" si="2"/>
        <v>1</v>
      </c>
      <c r="M59">
        <f t="shared" si="2"/>
        <v>2</v>
      </c>
      <c r="N59">
        <f t="shared" si="2"/>
        <v>2</v>
      </c>
      <c r="O59">
        <f t="shared" si="2"/>
        <v>1</v>
      </c>
      <c r="P59">
        <f t="shared" si="2"/>
        <v>4</v>
      </c>
      <c r="Q59">
        <f t="shared" si="2"/>
        <v>1</v>
      </c>
      <c r="R59">
        <f t="shared" si="2"/>
        <v>1</v>
      </c>
      <c r="S59">
        <f t="shared" si="2"/>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529D61-25DF-E844-9006-4CDB48DF3936}">
  <dimension ref="A1:W41"/>
  <sheetViews>
    <sheetView workbookViewId="0">
      <selection activeCell="A36" sqref="A2:A36"/>
    </sheetView>
  </sheetViews>
  <sheetFormatPr baseColWidth="10" defaultRowHeight="16" x14ac:dyDescent="0.2"/>
  <cols>
    <col min="6" max="6" width="12.6640625" customWidth="1"/>
    <col min="7" max="7" width="13.1640625" customWidth="1"/>
    <col min="11" max="12" width="12.83203125" customWidth="1"/>
    <col min="13" max="13" width="13.1640625" customWidth="1"/>
  </cols>
  <sheetData>
    <row r="1" spans="1:23" ht="68" x14ac:dyDescent="0.2">
      <c r="A1" s="1" t="s">
        <v>0</v>
      </c>
      <c r="B1" s="1" t="s">
        <v>1</v>
      </c>
      <c r="C1" s="1" t="s">
        <v>2</v>
      </c>
      <c r="D1" s="1" t="s">
        <v>3</v>
      </c>
      <c r="E1" s="1" t="s">
        <v>4</v>
      </c>
      <c r="F1" s="1" t="s">
        <v>5</v>
      </c>
      <c r="G1" s="1" t="s">
        <v>6</v>
      </c>
      <c r="H1" s="1" t="s">
        <v>7</v>
      </c>
      <c r="I1" s="1" t="s">
        <v>8</v>
      </c>
      <c r="J1" s="1" t="s">
        <v>9</v>
      </c>
      <c r="K1" s="1" t="s">
        <v>10</v>
      </c>
      <c r="L1" s="1" t="s">
        <v>11</v>
      </c>
      <c r="M1" s="1" t="s">
        <v>12</v>
      </c>
      <c r="N1" s="1" t="s">
        <v>14</v>
      </c>
      <c r="O1" s="1" t="s">
        <v>15</v>
      </c>
      <c r="P1" s="1" t="s">
        <v>82</v>
      </c>
      <c r="Q1" s="1" t="s">
        <v>16</v>
      </c>
      <c r="R1" s="1"/>
      <c r="S1" s="7" t="s">
        <v>75</v>
      </c>
      <c r="T1" s="7" t="s">
        <v>76</v>
      </c>
      <c r="U1" s="1"/>
      <c r="V1" s="7" t="s">
        <v>77</v>
      </c>
      <c r="W1" s="7" t="s">
        <v>78</v>
      </c>
    </row>
    <row r="2" spans="1:23" x14ac:dyDescent="0.2">
      <c r="A2">
        <v>1</v>
      </c>
      <c r="B2" t="s">
        <v>18</v>
      </c>
      <c r="C2">
        <v>2020</v>
      </c>
      <c r="D2">
        <v>1</v>
      </c>
      <c r="S2">
        <f t="shared" ref="S2:S36" si="0">SUM(D2:Q2)</f>
        <v>1</v>
      </c>
      <c r="T2">
        <f t="shared" ref="T2:T36" si="1">SUM(F2:Q2)</f>
        <v>0</v>
      </c>
      <c r="U2" s="8" t="s">
        <v>79</v>
      </c>
      <c r="V2">
        <f>COUNTIF(S2:S36, 1)</f>
        <v>22</v>
      </c>
      <c r="W2">
        <f>V2*100/35</f>
        <v>62.857142857142854</v>
      </c>
    </row>
    <row r="3" spans="1:23" x14ac:dyDescent="0.2">
      <c r="A3">
        <v>2</v>
      </c>
      <c r="B3" t="s">
        <v>19</v>
      </c>
      <c r="C3">
        <v>2023</v>
      </c>
      <c r="D3">
        <v>1</v>
      </c>
      <c r="E3">
        <v>1</v>
      </c>
      <c r="F3">
        <v>1</v>
      </c>
      <c r="G3">
        <v>1</v>
      </c>
      <c r="H3">
        <v>1</v>
      </c>
      <c r="I3">
        <v>1</v>
      </c>
      <c r="J3">
        <v>1</v>
      </c>
      <c r="K3">
        <v>1</v>
      </c>
      <c r="S3">
        <f t="shared" si="0"/>
        <v>8</v>
      </c>
      <c r="T3">
        <f t="shared" si="1"/>
        <v>6</v>
      </c>
      <c r="U3" s="8" t="s">
        <v>80</v>
      </c>
      <c r="V3">
        <f>COUNTIF(S2:S36, "&gt;1")</f>
        <v>13</v>
      </c>
      <c r="W3">
        <f>V3*100/35</f>
        <v>37.142857142857146</v>
      </c>
    </row>
    <row r="4" spans="1:23" x14ac:dyDescent="0.2">
      <c r="A4">
        <v>3</v>
      </c>
      <c r="B4" t="s">
        <v>20</v>
      </c>
      <c r="C4">
        <v>2018</v>
      </c>
      <c r="D4">
        <v>1</v>
      </c>
      <c r="E4">
        <v>1</v>
      </c>
      <c r="F4">
        <v>1</v>
      </c>
      <c r="G4">
        <v>1</v>
      </c>
      <c r="I4">
        <v>1</v>
      </c>
      <c r="L4">
        <v>1</v>
      </c>
      <c r="S4">
        <f t="shared" si="0"/>
        <v>6</v>
      </c>
      <c r="T4">
        <f t="shared" si="1"/>
        <v>4</v>
      </c>
    </row>
    <row r="5" spans="1:23" x14ac:dyDescent="0.2">
      <c r="A5">
        <v>4</v>
      </c>
      <c r="B5" t="s">
        <v>21</v>
      </c>
      <c r="C5">
        <v>2016</v>
      </c>
      <c r="D5">
        <v>1</v>
      </c>
      <c r="E5">
        <v>1</v>
      </c>
      <c r="S5">
        <f t="shared" si="0"/>
        <v>2</v>
      </c>
      <c r="T5">
        <f>SUM(F5:Q5)</f>
        <v>0</v>
      </c>
    </row>
    <row r="6" spans="1:23" x14ac:dyDescent="0.2">
      <c r="A6">
        <v>6</v>
      </c>
      <c r="B6" t="s">
        <v>23</v>
      </c>
      <c r="C6">
        <v>2020</v>
      </c>
      <c r="D6">
        <v>1</v>
      </c>
      <c r="E6">
        <v>1</v>
      </c>
      <c r="G6">
        <v>1</v>
      </c>
      <c r="H6">
        <v>1</v>
      </c>
      <c r="I6">
        <v>1</v>
      </c>
      <c r="S6">
        <f t="shared" si="0"/>
        <v>5</v>
      </c>
      <c r="T6">
        <f t="shared" si="1"/>
        <v>3</v>
      </c>
      <c r="U6" s="8" t="s">
        <v>81</v>
      </c>
      <c r="V6">
        <f>COUNTIF(T2:T36, "&gt;0")</f>
        <v>11</v>
      </c>
      <c r="W6">
        <f>V6*100/35</f>
        <v>31.428571428571427</v>
      </c>
    </row>
    <row r="7" spans="1:23" x14ac:dyDescent="0.2">
      <c r="A7">
        <v>7</v>
      </c>
      <c r="B7" t="s">
        <v>24</v>
      </c>
      <c r="C7">
        <v>2020</v>
      </c>
      <c r="D7">
        <v>1</v>
      </c>
      <c r="E7">
        <v>1</v>
      </c>
      <c r="S7">
        <f t="shared" si="0"/>
        <v>2</v>
      </c>
      <c r="T7">
        <f t="shared" si="1"/>
        <v>0</v>
      </c>
    </row>
    <row r="8" spans="1:23" x14ac:dyDescent="0.2">
      <c r="A8">
        <v>8</v>
      </c>
      <c r="B8" t="s">
        <v>25</v>
      </c>
      <c r="C8">
        <v>2018</v>
      </c>
      <c r="D8">
        <v>1</v>
      </c>
      <c r="S8">
        <f t="shared" si="0"/>
        <v>1</v>
      </c>
      <c r="T8">
        <f t="shared" si="1"/>
        <v>0</v>
      </c>
    </row>
    <row r="9" spans="1:23" x14ac:dyDescent="0.2">
      <c r="A9">
        <v>9</v>
      </c>
      <c r="B9" t="s">
        <v>26</v>
      </c>
      <c r="C9">
        <v>2019</v>
      </c>
      <c r="D9">
        <v>1</v>
      </c>
      <c r="E9">
        <v>1</v>
      </c>
      <c r="S9">
        <f t="shared" si="0"/>
        <v>2</v>
      </c>
      <c r="T9">
        <f t="shared" si="1"/>
        <v>0</v>
      </c>
    </row>
    <row r="10" spans="1:23" x14ac:dyDescent="0.2">
      <c r="A10">
        <v>10</v>
      </c>
      <c r="B10" t="s">
        <v>27</v>
      </c>
      <c r="C10">
        <v>2009</v>
      </c>
      <c r="D10">
        <v>1</v>
      </c>
      <c r="E10">
        <v>1</v>
      </c>
      <c r="F10">
        <v>1</v>
      </c>
      <c r="I10">
        <v>1</v>
      </c>
      <c r="M10">
        <v>1</v>
      </c>
      <c r="S10">
        <f t="shared" si="0"/>
        <v>5</v>
      </c>
      <c r="T10">
        <f t="shared" si="1"/>
        <v>3</v>
      </c>
    </row>
    <row r="11" spans="1:23" x14ac:dyDescent="0.2">
      <c r="A11">
        <v>11</v>
      </c>
      <c r="B11" t="s">
        <v>28</v>
      </c>
      <c r="C11">
        <v>2015</v>
      </c>
      <c r="D11">
        <v>1</v>
      </c>
      <c r="S11">
        <f t="shared" si="0"/>
        <v>1</v>
      </c>
      <c r="T11">
        <f t="shared" si="1"/>
        <v>0</v>
      </c>
    </row>
    <row r="12" spans="1:23" x14ac:dyDescent="0.2">
      <c r="A12">
        <v>12</v>
      </c>
      <c r="B12" t="s">
        <v>29</v>
      </c>
      <c r="C12">
        <v>2019</v>
      </c>
      <c r="D12">
        <v>1</v>
      </c>
      <c r="S12">
        <f t="shared" si="0"/>
        <v>1</v>
      </c>
      <c r="T12">
        <f t="shared" si="1"/>
        <v>0</v>
      </c>
    </row>
    <row r="13" spans="1:23" x14ac:dyDescent="0.2">
      <c r="A13">
        <v>13</v>
      </c>
      <c r="B13" t="s">
        <v>30</v>
      </c>
      <c r="C13">
        <v>2015</v>
      </c>
      <c r="D13">
        <v>1</v>
      </c>
      <c r="E13">
        <v>1</v>
      </c>
      <c r="J13">
        <v>1</v>
      </c>
      <c r="K13">
        <v>1</v>
      </c>
      <c r="S13">
        <f t="shared" si="0"/>
        <v>4</v>
      </c>
      <c r="T13">
        <f t="shared" si="1"/>
        <v>2</v>
      </c>
    </row>
    <row r="14" spans="1:23" x14ac:dyDescent="0.2">
      <c r="A14">
        <v>14</v>
      </c>
      <c r="B14" t="s">
        <v>31</v>
      </c>
      <c r="C14">
        <v>2015</v>
      </c>
      <c r="D14">
        <v>1</v>
      </c>
      <c r="S14">
        <f t="shared" si="0"/>
        <v>1</v>
      </c>
      <c r="T14">
        <f t="shared" si="1"/>
        <v>0</v>
      </c>
    </row>
    <row r="15" spans="1:23" x14ac:dyDescent="0.2">
      <c r="A15">
        <v>16</v>
      </c>
      <c r="B15" t="s">
        <v>33</v>
      </c>
      <c r="C15">
        <v>2015</v>
      </c>
      <c r="D15">
        <v>1</v>
      </c>
      <c r="S15">
        <f t="shared" si="0"/>
        <v>1</v>
      </c>
      <c r="T15">
        <f t="shared" si="1"/>
        <v>0</v>
      </c>
    </row>
    <row r="16" spans="1:23" x14ac:dyDescent="0.2">
      <c r="A16">
        <v>19</v>
      </c>
      <c r="B16" t="s">
        <v>36</v>
      </c>
      <c r="C16">
        <v>2021</v>
      </c>
      <c r="D16">
        <v>1</v>
      </c>
      <c r="S16">
        <f t="shared" si="0"/>
        <v>1</v>
      </c>
      <c r="T16">
        <f t="shared" si="1"/>
        <v>0</v>
      </c>
    </row>
    <row r="17" spans="1:20" x14ac:dyDescent="0.2">
      <c r="A17">
        <v>20</v>
      </c>
      <c r="B17" t="s">
        <v>37</v>
      </c>
      <c r="C17">
        <v>2013</v>
      </c>
      <c r="D17">
        <v>1</v>
      </c>
      <c r="E17">
        <v>1</v>
      </c>
      <c r="F17">
        <v>1</v>
      </c>
      <c r="I17">
        <v>1</v>
      </c>
      <c r="M17">
        <v>1</v>
      </c>
      <c r="S17">
        <f t="shared" si="0"/>
        <v>5</v>
      </c>
      <c r="T17">
        <f t="shared" si="1"/>
        <v>3</v>
      </c>
    </row>
    <row r="18" spans="1:20" x14ac:dyDescent="0.2">
      <c r="A18">
        <v>22</v>
      </c>
      <c r="B18" t="s">
        <v>39</v>
      </c>
      <c r="C18">
        <v>2022</v>
      </c>
      <c r="D18">
        <v>1</v>
      </c>
      <c r="N18">
        <v>1</v>
      </c>
      <c r="S18">
        <f t="shared" si="0"/>
        <v>2</v>
      </c>
      <c r="T18">
        <f t="shared" si="1"/>
        <v>1</v>
      </c>
    </row>
    <row r="19" spans="1:20" x14ac:dyDescent="0.2">
      <c r="A19">
        <v>24</v>
      </c>
      <c r="B19" t="s">
        <v>41</v>
      </c>
      <c r="C19">
        <v>2018</v>
      </c>
      <c r="D19">
        <v>1</v>
      </c>
      <c r="E19">
        <v>1</v>
      </c>
      <c r="O19">
        <v>1</v>
      </c>
      <c r="S19">
        <f t="shared" si="0"/>
        <v>3</v>
      </c>
      <c r="T19">
        <f t="shared" si="1"/>
        <v>1</v>
      </c>
    </row>
    <row r="20" spans="1:20" x14ac:dyDescent="0.2">
      <c r="A20">
        <v>25</v>
      </c>
      <c r="B20" t="s">
        <v>42</v>
      </c>
      <c r="C20">
        <v>2018</v>
      </c>
      <c r="D20">
        <v>1</v>
      </c>
      <c r="S20">
        <f t="shared" si="0"/>
        <v>1</v>
      </c>
      <c r="T20">
        <f t="shared" si="1"/>
        <v>0</v>
      </c>
    </row>
    <row r="21" spans="1:20" x14ac:dyDescent="0.2">
      <c r="A21">
        <v>26</v>
      </c>
      <c r="B21" t="s">
        <v>43</v>
      </c>
      <c r="C21">
        <v>2023</v>
      </c>
      <c r="E21">
        <v>1</v>
      </c>
      <c r="S21">
        <f t="shared" si="0"/>
        <v>1</v>
      </c>
      <c r="T21">
        <f t="shared" si="1"/>
        <v>0</v>
      </c>
    </row>
    <row r="22" spans="1:20" x14ac:dyDescent="0.2">
      <c r="A22">
        <v>27</v>
      </c>
      <c r="B22" t="s">
        <v>44</v>
      </c>
      <c r="C22">
        <v>2020</v>
      </c>
      <c r="D22">
        <v>1</v>
      </c>
      <c r="S22">
        <f t="shared" si="0"/>
        <v>1</v>
      </c>
      <c r="T22">
        <f t="shared" si="1"/>
        <v>0</v>
      </c>
    </row>
    <row r="23" spans="1:20" x14ac:dyDescent="0.2">
      <c r="A23">
        <v>28</v>
      </c>
      <c r="B23" t="s">
        <v>45</v>
      </c>
      <c r="C23">
        <v>2022</v>
      </c>
      <c r="D23">
        <v>1</v>
      </c>
      <c r="S23">
        <f t="shared" si="0"/>
        <v>1</v>
      </c>
      <c r="T23">
        <f t="shared" si="1"/>
        <v>0</v>
      </c>
    </row>
    <row r="24" spans="1:20" x14ac:dyDescent="0.2">
      <c r="A24">
        <v>31</v>
      </c>
      <c r="B24" t="s">
        <v>47</v>
      </c>
      <c r="C24">
        <v>2019</v>
      </c>
      <c r="E24">
        <v>1</v>
      </c>
      <c r="S24">
        <f t="shared" si="0"/>
        <v>1</v>
      </c>
      <c r="T24">
        <f t="shared" si="1"/>
        <v>0</v>
      </c>
    </row>
    <row r="25" spans="1:20" x14ac:dyDescent="0.2">
      <c r="A25">
        <v>32</v>
      </c>
      <c r="B25" t="s">
        <v>48</v>
      </c>
      <c r="C25">
        <v>2022</v>
      </c>
      <c r="D25">
        <v>1</v>
      </c>
      <c r="S25">
        <f t="shared" si="0"/>
        <v>1</v>
      </c>
      <c r="T25">
        <f t="shared" si="1"/>
        <v>0</v>
      </c>
    </row>
    <row r="26" spans="1:20" x14ac:dyDescent="0.2">
      <c r="A26">
        <v>33</v>
      </c>
      <c r="B26" t="s">
        <v>49</v>
      </c>
      <c r="C26">
        <v>2017</v>
      </c>
      <c r="D26">
        <v>1</v>
      </c>
      <c r="P26">
        <v>1</v>
      </c>
      <c r="Q26">
        <v>1</v>
      </c>
      <c r="S26">
        <f t="shared" si="0"/>
        <v>3</v>
      </c>
      <c r="T26">
        <f t="shared" si="1"/>
        <v>2</v>
      </c>
    </row>
    <row r="27" spans="1:20" x14ac:dyDescent="0.2">
      <c r="A27">
        <v>46</v>
      </c>
      <c r="B27" t="s">
        <v>55</v>
      </c>
      <c r="C27">
        <v>2020</v>
      </c>
      <c r="D27">
        <v>1</v>
      </c>
      <c r="S27">
        <f t="shared" si="0"/>
        <v>1</v>
      </c>
      <c r="T27">
        <f t="shared" si="1"/>
        <v>0</v>
      </c>
    </row>
    <row r="28" spans="1:20" x14ac:dyDescent="0.2">
      <c r="A28">
        <v>47</v>
      </c>
      <c r="B28" t="s">
        <v>56</v>
      </c>
      <c r="C28">
        <v>2020</v>
      </c>
      <c r="D28">
        <v>1</v>
      </c>
      <c r="S28">
        <f t="shared" si="0"/>
        <v>1</v>
      </c>
      <c r="T28">
        <f t="shared" si="1"/>
        <v>0</v>
      </c>
    </row>
    <row r="29" spans="1:20" x14ac:dyDescent="0.2">
      <c r="A29">
        <v>48</v>
      </c>
      <c r="B29" t="s">
        <v>57</v>
      </c>
      <c r="C29">
        <v>2021</v>
      </c>
      <c r="D29">
        <v>1</v>
      </c>
      <c r="S29">
        <f t="shared" si="0"/>
        <v>1</v>
      </c>
      <c r="T29">
        <f t="shared" si="1"/>
        <v>0</v>
      </c>
    </row>
    <row r="30" spans="1:20" x14ac:dyDescent="0.2">
      <c r="A30">
        <v>50</v>
      </c>
      <c r="B30" t="s">
        <v>59</v>
      </c>
      <c r="C30">
        <v>2015</v>
      </c>
      <c r="D30">
        <v>1</v>
      </c>
      <c r="S30">
        <f t="shared" si="0"/>
        <v>1</v>
      </c>
      <c r="T30">
        <f t="shared" si="1"/>
        <v>0</v>
      </c>
    </row>
    <row r="31" spans="1:20" x14ac:dyDescent="0.2">
      <c r="A31">
        <v>51</v>
      </c>
      <c r="B31" t="s">
        <v>60</v>
      </c>
      <c r="C31">
        <v>2019</v>
      </c>
      <c r="D31">
        <v>1</v>
      </c>
      <c r="E31">
        <v>1</v>
      </c>
      <c r="S31">
        <f t="shared" si="0"/>
        <v>2</v>
      </c>
      <c r="T31">
        <f t="shared" si="1"/>
        <v>0</v>
      </c>
    </row>
    <row r="32" spans="1:20" x14ac:dyDescent="0.2">
      <c r="A32">
        <v>53</v>
      </c>
      <c r="B32" t="s">
        <v>61</v>
      </c>
      <c r="C32">
        <v>2012</v>
      </c>
      <c r="N32">
        <v>1</v>
      </c>
      <c r="S32">
        <f t="shared" si="0"/>
        <v>1</v>
      </c>
      <c r="T32">
        <f t="shared" si="1"/>
        <v>1</v>
      </c>
    </row>
    <row r="33" spans="1:20" x14ac:dyDescent="0.2">
      <c r="A33">
        <v>54</v>
      </c>
      <c r="B33" t="s">
        <v>62</v>
      </c>
      <c r="C33">
        <v>2023</v>
      </c>
      <c r="N33">
        <v>1</v>
      </c>
      <c r="S33">
        <f t="shared" si="0"/>
        <v>1</v>
      </c>
      <c r="T33">
        <f t="shared" si="1"/>
        <v>1</v>
      </c>
    </row>
    <row r="34" spans="1:20" x14ac:dyDescent="0.2">
      <c r="A34">
        <v>61</v>
      </c>
      <c r="B34" t="s">
        <v>66</v>
      </c>
      <c r="C34">
        <v>2018</v>
      </c>
      <c r="D34">
        <v>1</v>
      </c>
      <c r="S34">
        <f t="shared" si="0"/>
        <v>1</v>
      </c>
      <c r="T34">
        <f t="shared" si="1"/>
        <v>0</v>
      </c>
    </row>
    <row r="35" spans="1:20" x14ac:dyDescent="0.2">
      <c r="A35">
        <v>64</v>
      </c>
      <c r="B35" t="s">
        <v>69</v>
      </c>
      <c r="C35">
        <v>2021</v>
      </c>
      <c r="D35">
        <v>1</v>
      </c>
      <c r="S35">
        <f t="shared" si="0"/>
        <v>1</v>
      </c>
      <c r="T35">
        <f t="shared" si="1"/>
        <v>0</v>
      </c>
    </row>
    <row r="36" spans="1:20" x14ac:dyDescent="0.2">
      <c r="A36">
        <v>65</v>
      </c>
      <c r="B36" t="s">
        <v>70</v>
      </c>
      <c r="C36">
        <v>2006</v>
      </c>
      <c r="D36">
        <v>1</v>
      </c>
      <c r="S36">
        <f t="shared" si="0"/>
        <v>1</v>
      </c>
      <c r="T36">
        <f t="shared" si="1"/>
        <v>0</v>
      </c>
    </row>
    <row r="37" spans="1:20" x14ac:dyDescent="0.2">
      <c r="D37">
        <f>SUM(D2:D36)</f>
        <v>31</v>
      </c>
      <c r="E37">
        <f t="shared" ref="E37:R37" si="2">SUM(E2:E36)</f>
        <v>13</v>
      </c>
      <c r="F37">
        <f t="shared" si="2"/>
        <v>4</v>
      </c>
      <c r="G37">
        <f t="shared" si="2"/>
        <v>3</v>
      </c>
      <c r="H37">
        <f t="shared" si="2"/>
        <v>2</v>
      </c>
      <c r="I37">
        <f t="shared" si="2"/>
        <v>5</v>
      </c>
      <c r="J37">
        <f t="shared" si="2"/>
        <v>2</v>
      </c>
      <c r="K37">
        <f t="shared" si="2"/>
        <v>2</v>
      </c>
      <c r="L37">
        <f t="shared" si="2"/>
        <v>1</v>
      </c>
      <c r="M37">
        <f t="shared" si="2"/>
        <v>2</v>
      </c>
      <c r="N37">
        <f t="shared" si="2"/>
        <v>3</v>
      </c>
      <c r="O37">
        <f t="shared" si="2"/>
        <v>1</v>
      </c>
      <c r="P37">
        <f t="shared" si="2"/>
        <v>1</v>
      </c>
      <c r="Q37">
        <f t="shared" si="2"/>
        <v>1</v>
      </c>
      <c r="R37">
        <f t="shared" si="2"/>
        <v>0</v>
      </c>
    </row>
    <row r="39" spans="1:20" x14ac:dyDescent="0.2">
      <c r="D39">
        <f>D37/35*100</f>
        <v>88.571428571428569</v>
      </c>
      <c r="E39">
        <f>E37/35*100</f>
        <v>37.142857142857146</v>
      </c>
    </row>
    <row r="41" spans="1:20" x14ac:dyDescent="0.2">
      <c r="E41">
        <f>11/35</f>
        <v>0.31428571428571428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76450-C2E3-F24B-8448-3F435A9FE5C3}">
  <dimension ref="A1:X61"/>
  <sheetViews>
    <sheetView topLeftCell="A24" workbookViewId="0">
      <selection activeCell="A58" sqref="A2:A58"/>
    </sheetView>
  </sheetViews>
  <sheetFormatPr baseColWidth="10" defaultRowHeight="16" x14ac:dyDescent="0.2"/>
  <cols>
    <col min="6" max="6" width="14" customWidth="1"/>
    <col min="10" max="11" width="12.33203125" customWidth="1"/>
    <col min="12" max="12" width="12.83203125" customWidth="1"/>
  </cols>
  <sheetData>
    <row r="1" spans="1:24" ht="68" x14ac:dyDescent="0.2">
      <c r="A1" s="1" t="s">
        <v>0</v>
      </c>
      <c r="B1" s="1" t="s">
        <v>1</v>
      </c>
      <c r="C1" s="1" t="s">
        <v>2</v>
      </c>
      <c r="D1" s="1" t="s">
        <v>3</v>
      </c>
      <c r="E1" s="1" t="s">
        <v>4</v>
      </c>
      <c r="F1" s="1" t="s">
        <v>5</v>
      </c>
      <c r="G1" s="1" t="s">
        <v>6</v>
      </c>
      <c r="H1" s="1" t="s">
        <v>7</v>
      </c>
      <c r="I1" s="1" t="s">
        <v>8</v>
      </c>
      <c r="J1" s="1" t="s">
        <v>9</v>
      </c>
      <c r="K1" s="1" t="s">
        <v>10</v>
      </c>
      <c r="L1" s="1" t="s">
        <v>11</v>
      </c>
      <c r="M1" s="1" t="s">
        <v>12</v>
      </c>
      <c r="N1" s="1" t="s">
        <v>82</v>
      </c>
      <c r="O1" s="1" t="s">
        <v>13</v>
      </c>
      <c r="P1" s="1" t="s">
        <v>14</v>
      </c>
      <c r="Q1" s="1" t="s">
        <v>15</v>
      </c>
      <c r="R1" s="1" t="s">
        <v>16</v>
      </c>
      <c r="S1" s="1"/>
      <c r="T1" s="1" t="s">
        <v>17</v>
      </c>
      <c r="U1" s="1" t="s">
        <v>86</v>
      </c>
    </row>
    <row r="2" spans="1:24" x14ac:dyDescent="0.2">
      <c r="A2">
        <v>1</v>
      </c>
      <c r="B2" t="s">
        <v>18</v>
      </c>
      <c r="C2">
        <v>2020</v>
      </c>
      <c r="D2">
        <v>1</v>
      </c>
      <c r="T2">
        <f t="shared" ref="T2:T33" si="0">SUM(D2:R2)</f>
        <v>1</v>
      </c>
      <c r="U2">
        <f>SUM(F2:R2)</f>
        <v>0</v>
      </c>
      <c r="V2" t="s">
        <v>84</v>
      </c>
      <c r="W2">
        <f>COUNTIF(T2:T58, "1")</f>
        <v>39</v>
      </c>
      <c r="X2">
        <f>W2/57*100</f>
        <v>68.421052631578945</v>
      </c>
    </row>
    <row r="3" spans="1:24" x14ac:dyDescent="0.2">
      <c r="A3">
        <v>2</v>
      </c>
      <c r="B3" t="s">
        <v>19</v>
      </c>
      <c r="C3">
        <v>2023</v>
      </c>
      <c r="D3">
        <v>1</v>
      </c>
      <c r="E3">
        <v>1</v>
      </c>
      <c r="F3">
        <v>1</v>
      </c>
      <c r="G3">
        <v>1</v>
      </c>
      <c r="H3">
        <v>1</v>
      </c>
      <c r="I3">
        <v>1</v>
      </c>
      <c r="J3">
        <v>1</v>
      </c>
      <c r="K3">
        <v>1</v>
      </c>
      <c r="T3">
        <f t="shared" si="0"/>
        <v>8</v>
      </c>
      <c r="U3">
        <f t="shared" ref="U3:U58" si="1">SUM(F3:R3)</f>
        <v>6</v>
      </c>
      <c r="V3" t="s">
        <v>85</v>
      </c>
      <c r="W3">
        <f>57-W2</f>
        <v>18</v>
      </c>
      <c r="X3">
        <f>W3/57*100</f>
        <v>31.578947368421051</v>
      </c>
    </row>
    <row r="4" spans="1:24" x14ac:dyDescent="0.2">
      <c r="A4">
        <v>3</v>
      </c>
      <c r="B4" t="s">
        <v>20</v>
      </c>
      <c r="C4">
        <v>2018</v>
      </c>
      <c r="D4">
        <v>1</v>
      </c>
      <c r="E4">
        <v>1</v>
      </c>
      <c r="F4">
        <v>1</v>
      </c>
      <c r="G4">
        <v>1</v>
      </c>
      <c r="I4">
        <v>1</v>
      </c>
      <c r="L4">
        <v>1</v>
      </c>
      <c r="T4">
        <f t="shared" si="0"/>
        <v>6</v>
      </c>
      <c r="U4">
        <f t="shared" si="1"/>
        <v>4</v>
      </c>
    </row>
    <row r="5" spans="1:24" x14ac:dyDescent="0.2">
      <c r="A5">
        <v>4</v>
      </c>
      <c r="B5" t="s">
        <v>21</v>
      </c>
      <c r="C5">
        <v>2016</v>
      </c>
      <c r="D5">
        <v>1</v>
      </c>
      <c r="E5">
        <v>1</v>
      </c>
      <c r="T5">
        <f t="shared" si="0"/>
        <v>2</v>
      </c>
      <c r="U5">
        <f t="shared" si="1"/>
        <v>0</v>
      </c>
      <c r="V5" t="s">
        <v>87</v>
      </c>
      <c r="W5">
        <f>COUNTIF(U2:U58, "&gt;0")</f>
        <v>14</v>
      </c>
      <c r="X5">
        <f>W5/57*100</f>
        <v>24.561403508771928</v>
      </c>
    </row>
    <row r="6" spans="1:24" x14ac:dyDescent="0.2">
      <c r="A6">
        <v>5</v>
      </c>
      <c r="B6" t="s">
        <v>22</v>
      </c>
      <c r="C6">
        <v>2022</v>
      </c>
      <c r="D6">
        <v>1</v>
      </c>
      <c r="T6">
        <f t="shared" si="0"/>
        <v>1</v>
      </c>
      <c r="U6">
        <f t="shared" si="1"/>
        <v>0</v>
      </c>
    </row>
    <row r="7" spans="1:24" x14ac:dyDescent="0.2">
      <c r="A7">
        <v>6</v>
      </c>
      <c r="B7" t="s">
        <v>23</v>
      </c>
      <c r="C7">
        <v>2020</v>
      </c>
      <c r="D7">
        <v>1</v>
      </c>
      <c r="E7">
        <v>1</v>
      </c>
      <c r="G7">
        <v>1</v>
      </c>
      <c r="H7">
        <v>1</v>
      </c>
      <c r="I7">
        <v>1</v>
      </c>
      <c r="T7">
        <f t="shared" si="0"/>
        <v>5</v>
      </c>
      <c r="U7">
        <f t="shared" si="1"/>
        <v>3</v>
      </c>
    </row>
    <row r="8" spans="1:24" x14ac:dyDescent="0.2">
      <c r="A8">
        <v>7</v>
      </c>
      <c r="B8" t="s">
        <v>24</v>
      </c>
      <c r="C8">
        <v>2020</v>
      </c>
      <c r="D8">
        <v>1</v>
      </c>
      <c r="E8">
        <v>1</v>
      </c>
      <c r="T8">
        <f t="shared" si="0"/>
        <v>2</v>
      </c>
      <c r="U8">
        <f t="shared" si="1"/>
        <v>0</v>
      </c>
    </row>
    <row r="9" spans="1:24" x14ac:dyDescent="0.2">
      <c r="A9">
        <v>8</v>
      </c>
      <c r="B9" t="s">
        <v>25</v>
      </c>
      <c r="C9">
        <v>2018</v>
      </c>
      <c r="D9">
        <v>1</v>
      </c>
      <c r="T9">
        <f t="shared" si="0"/>
        <v>1</v>
      </c>
      <c r="U9">
        <f t="shared" si="1"/>
        <v>0</v>
      </c>
    </row>
    <row r="10" spans="1:24" x14ac:dyDescent="0.2">
      <c r="A10">
        <v>9</v>
      </c>
      <c r="B10" t="s">
        <v>26</v>
      </c>
      <c r="C10">
        <v>2019</v>
      </c>
      <c r="D10">
        <v>1</v>
      </c>
      <c r="E10">
        <v>1</v>
      </c>
      <c r="T10">
        <f t="shared" si="0"/>
        <v>2</v>
      </c>
      <c r="U10">
        <f t="shared" si="1"/>
        <v>0</v>
      </c>
    </row>
    <row r="11" spans="1:24" x14ac:dyDescent="0.2">
      <c r="A11">
        <v>10</v>
      </c>
      <c r="B11" t="s">
        <v>27</v>
      </c>
      <c r="C11">
        <v>2009</v>
      </c>
      <c r="D11">
        <v>1</v>
      </c>
      <c r="E11">
        <v>1</v>
      </c>
      <c r="F11">
        <v>1</v>
      </c>
      <c r="I11">
        <v>1</v>
      </c>
      <c r="M11">
        <v>1</v>
      </c>
      <c r="T11">
        <f t="shared" si="0"/>
        <v>5</v>
      </c>
      <c r="U11">
        <f t="shared" si="1"/>
        <v>3</v>
      </c>
    </row>
    <row r="12" spans="1:24" x14ac:dyDescent="0.2">
      <c r="A12">
        <v>11</v>
      </c>
      <c r="B12" t="s">
        <v>28</v>
      </c>
      <c r="C12">
        <v>2015</v>
      </c>
      <c r="D12">
        <v>1</v>
      </c>
      <c r="T12">
        <f t="shared" si="0"/>
        <v>1</v>
      </c>
      <c r="U12">
        <f t="shared" si="1"/>
        <v>0</v>
      </c>
    </row>
    <row r="13" spans="1:24" x14ac:dyDescent="0.2">
      <c r="A13">
        <v>12</v>
      </c>
      <c r="B13" t="s">
        <v>29</v>
      </c>
      <c r="C13">
        <v>2019</v>
      </c>
      <c r="D13">
        <v>1</v>
      </c>
      <c r="T13">
        <f t="shared" si="0"/>
        <v>1</v>
      </c>
      <c r="U13">
        <f t="shared" si="1"/>
        <v>0</v>
      </c>
    </row>
    <row r="14" spans="1:24" x14ac:dyDescent="0.2">
      <c r="A14">
        <v>13</v>
      </c>
      <c r="B14" t="s">
        <v>30</v>
      </c>
      <c r="C14">
        <v>2015</v>
      </c>
      <c r="D14">
        <v>1</v>
      </c>
      <c r="E14">
        <v>1</v>
      </c>
      <c r="J14">
        <v>1</v>
      </c>
      <c r="K14">
        <v>1</v>
      </c>
      <c r="T14">
        <f t="shared" si="0"/>
        <v>4</v>
      </c>
      <c r="U14">
        <f t="shared" si="1"/>
        <v>2</v>
      </c>
    </row>
    <row r="15" spans="1:24" x14ac:dyDescent="0.2">
      <c r="A15">
        <v>14</v>
      </c>
      <c r="B15" t="s">
        <v>31</v>
      </c>
      <c r="C15">
        <v>2015</v>
      </c>
      <c r="D15">
        <v>1</v>
      </c>
      <c r="T15">
        <f t="shared" si="0"/>
        <v>1</v>
      </c>
      <c r="U15">
        <f t="shared" si="1"/>
        <v>0</v>
      </c>
    </row>
    <row r="16" spans="1:24" x14ac:dyDescent="0.2">
      <c r="A16">
        <v>15</v>
      </c>
      <c r="B16" t="s">
        <v>32</v>
      </c>
      <c r="C16">
        <v>2014</v>
      </c>
      <c r="D16">
        <v>1</v>
      </c>
      <c r="T16">
        <f t="shared" si="0"/>
        <v>1</v>
      </c>
      <c r="U16">
        <f t="shared" si="1"/>
        <v>0</v>
      </c>
    </row>
    <row r="17" spans="1:21" x14ac:dyDescent="0.2">
      <c r="A17">
        <v>16</v>
      </c>
      <c r="B17" t="s">
        <v>33</v>
      </c>
      <c r="C17">
        <v>2015</v>
      </c>
      <c r="D17">
        <v>1</v>
      </c>
      <c r="T17">
        <f t="shared" si="0"/>
        <v>1</v>
      </c>
      <c r="U17">
        <f t="shared" si="1"/>
        <v>0</v>
      </c>
    </row>
    <row r="18" spans="1:21" x14ac:dyDescent="0.2">
      <c r="A18">
        <v>17</v>
      </c>
      <c r="B18" t="s">
        <v>34</v>
      </c>
      <c r="C18">
        <v>2022</v>
      </c>
      <c r="D18">
        <v>1</v>
      </c>
      <c r="T18">
        <f t="shared" si="0"/>
        <v>1</v>
      </c>
      <c r="U18">
        <f t="shared" si="1"/>
        <v>0</v>
      </c>
    </row>
    <row r="19" spans="1:21" x14ac:dyDescent="0.2">
      <c r="A19">
        <v>18</v>
      </c>
      <c r="B19" t="s">
        <v>35</v>
      </c>
      <c r="C19">
        <v>2011</v>
      </c>
      <c r="D19">
        <v>1</v>
      </c>
      <c r="T19">
        <f t="shared" si="0"/>
        <v>1</v>
      </c>
      <c r="U19">
        <f t="shared" si="1"/>
        <v>0</v>
      </c>
    </row>
    <row r="20" spans="1:21" x14ac:dyDescent="0.2">
      <c r="A20">
        <v>19</v>
      </c>
      <c r="B20" t="s">
        <v>36</v>
      </c>
      <c r="C20">
        <v>2021</v>
      </c>
      <c r="D20">
        <v>1</v>
      </c>
      <c r="T20">
        <f t="shared" si="0"/>
        <v>1</v>
      </c>
      <c r="U20">
        <f t="shared" si="1"/>
        <v>0</v>
      </c>
    </row>
    <row r="21" spans="1:21" x14ac:dyDescent="0.2">
      <c r="A21">
        <v>20</v>
      </c>
      <c r="B21" t="s">
        <v>37</v>
      </c>
      <c r="C21">
        <v>2013</v>
      </c>
      <c r="D21">
        <v>1</v>
      </c>
      <c r="E21">
        <v>1</v>
      </c>
      <c r="F21">
        <v>1</v>
      </c>
      <c r="I21">
        <v>1</v>
      </c>
      <c r="M21">
        <v>1</v>
      </c>
      <c r="T21">
        <f t="shared" si="0"/>
        <v>5</v>
      </c>
      <c r="U21">
        <f t="shared" si="1"/>
        <v>3</v>
      </c>
    </row>
    <row r="22" spans="1:21" x14ac:dyDescent="0.2">
      <c r="A22">
        <v>21</v>
      </c>
      <c r="B22" t="s">
        <v>38</v>
      </c>
      <c r="C22">
        <v>2013</v>
      </c>
      <c r="E22">
        <v>1</v>
      </c>
      <c r="N22">
        <v>1</v>
      </c>
      <c r="O22">
        <v>1</v>
      </c>
      <c r="T22">
        <f t="shared" si="0"/>
        <v>3</v>
      </c>
      <c r="U22">
        <f t="shared" si="1"/>
        <v>2</v>
      </c>
    </row>
    <row r="23" spans="1:21" x14ac:dyDescent="0.2">
      <c r="A23">
        <v>22</v>
      </c>
      <c r="B23" t="s">
        <v>39</v>
      </c>
      <c r="C23">
        <v>2022</v>
      </c>
      <c r="D23">
        <v>1</v>
      </c>
      <c r="P23">
        <v>1</v>
      </c>
      <c r="T23">
        <f t="shared" si="0"/>
        <v>2</v>
      </c>
      <c r="U23">
        <f t="shared" si="1"/>
        <v>1</v>
      </c>
    </row>
    <row r="24" spans="1:21" x14ac:dyDescent="0.2">
      <c r="A24">
        <v>23</v>
      </c>
      <c r="B24" t="s">
        <v>40</v>
      </c>
      <c r="C24">
        <v>2022</v>
      </c>
      <c r="P24">
        <v>1</v>
      </c>
      <c r="T24">
        <f t="shared" si="0"/>
        <v>1</v>
      </c>
      <c r="U24">
        <f t="shared" si="1"/>
        <v>1</v>
      </c>
    </row>
    <row r="25" spans="1:21" x14ac:dyDescent="0.2">
      <c r="A25">
        <v>24</v>
      </c>
      <c r="B25" t="s">
        <v>41</v>
      </c>
      <c r="C25">
        <v>2018</v>
      </c>
      <c r="D25">
        <v>1</v>
      </c>
      <c r="E25">
        <v>1</v>
      </c>
      <c r="Q25">
        <v>1</v>
      </c>
      <c r="T25">
        <f t="shared" si="0"/>
        <v>3</v>
      </c>
      <c r="U25">
        <f t="shared" si="1"/>
        <v>1</v>
      </c>
    </row>
    <row r="26" spans="1:21" x14ac:dyDescent="0.2">
      <c r="A26">
        <v>25</v>
      </c>
      <c r="B26" t="s">
        <v>42</v>
      </c>
      <c r="C26">
        <v>2018</v>
      </c>
      <c r="D26">
        <v>1</v>
      </c>
      <c r="T26">
        <f t="shared" si="0"/>
        <v>1</v>
      </c>
      <c r="U26">
        <f t="shared" si="1"/>
        <v>0</v>
      </c>
    </row>
    <row r="27" spans="1:21" x14ac:dyDescent="0.2">
      <c r="A27">
        <v>26</v>
      </c>
      <c r="B27" t="s">
        <v>43</v>
      </c>
      <c r="C27">
        <v>2023</v>
      </c>
      <c r="E27">
        <v>1</v>
      </c>
      <c r="T27">
        <f t="shared" si="0"/>
        <v>1</v>
      </c>
      <c r="U27">
        <f t="shared" si="1"/>
        <v>0</v>
      </c>
    </row>
    <row r="28" spans="1:21" x14ac:dyDescent="0.2">
      <c r="A28">
        <v>27</v>
      </c>
      <c r="B28" t="s">
        <v>44</v>
      </c>
      <c r="C28">
        <v>2020</v>
      </c>
      <c r="D28">
        <v>1</v>
      </c>
      <c r="T28">
        <f t="shared" si="0"/>
        <v>1</v>
      </c>
      <c r="U28">
        <f t="shared" si="1"/>
        <v>0</v>
      </c>
    </row>
    <row r="29" spans="1:21" x14ac:dyDescent="0.2">
      <c r="A29">
        <v>28</v>
      </c>
      <c r="B29" t="s">
        <v>45</v>
      </c>
      <c r="C29">
        <v>2022</v>
      </c>
      <c r="D29">
        <v>1</v>
      </c>
      <c r="T29">
        <f t="shared" si="0"/>
        <v>1</v>
      </c>
      <c r="U29">
        <f t="shared" si="1"/>
        <v>0</v>
      </c>
    </row>
    <row r="30" spans="1:21" x14ac:dyDescent="0.2">
      <c r="A30">
        <v>29</v>
      </c>
      <c r="B30" t="s">
        <v>46</v>
      </c>
      <c r="C30">
        <v>2019</v>
      </c>
      <c r="D30">
        <v>1</v>
      </c>
      <c r="T30">
        <f t="shared" si="0"/>
        <v>1</v>
      </c>
      <c r="U30">
        <f t="shared" si="1"/>
        <v>0</v>
      </c>
    </row>
    <row r="31" spans="1:21" x14ac:dyDescent="0.2">
      <c r="A31">
        <v>31</v>
      </c>
      <c r="B31" t="s">
        <v>47</v>
      </c>
      <c r="C31">
        <v>2019</v>
      </c>
      <c r="E31">
        <v>1</v>
      </c>
      <c r="T31">
        <f t="shared" si="0"/>
        <v>1</v>
      </c>
      <c r="U31">
        <f t="shared" si="1"/>
        <v>0</v>
      </c>
    </row>
    <row r="32" spans="1:21" x14ac:dyDescent="0.2">
      <c r="A32">
        <v>32</v>
      </c>
      <c r="B32" t="s">
        <v>48</v>
      </c>
      <c r="C32">
        <v>2022</v>
      </c>
      <c r="D32">
        <v>1</v>
      </c>
      <c r="T32">
        <f t="shared" si="0"/>
        <v>1</v>
      </c>
      <c r="U32">
        <f t="shared" si="1"/>
        <v>0</v>
      </c>
    </row>
    <row r="33" spans="1:21" x14ac:dyDescent="0.2">
      <c r="A33">
        <v>33</v>
      </c>
      <c r="B33" t="s">
        <v>49</v>
      </c>
      <c r="C33">
        <v>2017</v>
      </c>
      <c r="D33">
        <v>1</v>
      </c>
      <c r="N33">
        <v>1</v>
      </c>
      <c r="R33">
        <v>1</v>
      </c>
      <c r="T33">
        <f t="shared" si="0"/>
        <v>3</v>
      </c>
      <c r="U33">
        <f t="shared" si="1"/>
        <v>2</v>
      </c>
    </row>
    <row r="34" spans="1:21" x14ac:dyDescent="0.2">
      <c r="A34">
        <v>34</v>
      </c>
      <c r="B34" t="s">
        <v>50</v>
      </c>
      <c r="C34">
        <v>2023</v>
      </c>
      <c r="E34">
        <v>1</v>
      </c>
      <c r="T34">
        <f t="shared" ref="T34:T58" si="2">SUM(D34:R34)</f>
        <v>1</v>
      </c>
      <c r="U34">
        <f t="shared" si="1"/>
        <v>0</v>
      </c>
    </row>
    <row r="35" spans="1:21" x14ac:dyDescent="0.2">
      <c r="A35">
        <v>36</v>
      </c>
      <c r="B35" t="s">
        <v>51</v>
      </c>
      <c r="C35">
        <v>2016</v>
      </c>
      <c r="E35">
        <v>1</v>
      </c>
      <c r="T35">
        <f t="shared" si="2"/>
        <v>1</v>
      </c>
      <c r="U35">
        <f t="shared" si="1"/>
        <v>0</v>
      </c>
    </row>
    <row r="36" spans="1:21" x14ac:dyDescent="0.2">
      <c r="A36">
        <v>37</v>
      </c>
      <c r="B36" t="s">
        <v>52</v>
      </c>
      <c r="C36">
        <v>2015</v>
      </c>
      <c r="D36">
        <v>1</v>
      </c>
      <c r="T36">
        <f t="shared" si="2"/>
        <v>1</v>
      </c>
      <c r="U36">
        <f t="shared" si="1"/>
        <v>0</v>
      </c>
    </row>
    <row r="37" spans="1:21" x14ac:dyDescent="0.2">
      <c r="A37">
        <v>38</v>
      </c>
      <c r="B37" t="s">
        <v>53</v>
      </c>
      <c r="C37">
        <v>2013</v>
      </c>
      <c r="E37">
        <v>1</v>
      </c>
      <c r="T37">
        <f t="shared" si="2"/>
        <v>1</v>
      </c>
      <c r="U37">
        <f t="shared" si="1"/>
        <v>0</v>
      </c>
    </row>
    <row r="38" spans="1:21" x14ac:dyDescent="0.2">
      <c r="A38">
        <v>40</v>
      </c>
      <c r="B38" t="s">
        <v>54</v>
      </c>
      <c r="C38">
        <v>2018</v>
      </c>
      <c r="D38">
        <v>1</v>
      </c>
      <c r="T38">
        <f t="shared" si="2"/>
        <v>1</v>
      </c>
      <c r="U38">
        <f t="shared" si="1"/>
        <v>0</v>
      </c>
    </row>
    <row r="39" spans="1:21" x14ac:dyDescent="0.2">
      <c r="A39">
        <v>46</v>
      </c>
      <c r="B39" t="s">
        <v>55</v>
      </c>
      <c r="C39">
        <v>2020</v>
      </c>
      <c r="D39">
        <v>1</v>
      </c>
      <c r="T39">
        <f t="shared" si="2"/>
        <v>1</v>
      </c>
      <c r="U39">
        <f t="shared" si="1"/>
        <v>0</v>
      </c>
    </row>
    <row r="40" spans="1:21" x14ac:dyDescent="0.2">
      <c r="A40">
        <v>47</v>
      </c>
      <c r="B40" t="s">
        <v>56</v>
      </c>
      <c r="C40">
        <v>2020</v>
      </c>
      <c r="D40">
        <v>1</v>
      </c>
      <c r="T40">
        <f t="shared" si="2"/>
        <v>1</v>
      </c>
      <c r="U40">
        <f t="shared" si="1"/>
        <v>0</v>
      </c>
    </row>
    <row r="41" spans="1:21" x14ac:dyDescent="0.2">
      <c r="A41">
        <v>48</v>
      </c>
      <c r="B41" t="s">
        <v>57</v>
      </c>
      <c r="C41">
        <v>2021</v>
      </c>
      <c r="D41">
        <v>1</v>
      </c>
      <c r="T41">
        <f t="shared" si="2"/>
        <v>1</v>
      </c>
      <c r="U41">
        <f t="shared" si="1"/>
        <v>0</v>
      </c>
    </row>
    <row r="42" spans="1:21" x14ac:dyDescent="0.2">
      <c r="A42">
        <v>49</v>
      </c>
      <c r="B42" t="s">
        <v>58</v>
      </c>
      <c r="C42">
        <v>2021</v>
      </c>
      <c r="D42">
        <v>1</v>
      </c>
      <c r="E42">
        <v>1</v>
      </c>
      <c r="T42">
        <f t="shared" si="2"/>
        <v>2</v>
      </c>
      <c r="U42">
        <f t="shared" si="1"/>
        <v>0</v>
      </c>
    </row>
    <row r="43" spans="1:21" x14ac:dyDescent="0.2">
      <c r="A43">
        <v>50</v>
      </c>
      <c r="B43" t="s">
        <v>59</v>
      </c>
      <c r="C43">
        <v>2015</v>
      </c>
      <c r="D43">
        <v>1</v>
      </c>
      <c r="T43">
        <f t="shared" si="2"/>
        <v>1</v>
      </c>
      <c r="U43">
        <f t="shared" si="1"/>
        <v>0</v>
      </c>
    </row>
    <row r="44" spans="1:21" x14ac:dyDescent="0.2">
      <c r="A44">
        <v>51</v>
      </c>
      <c r="B44" t="s">
        <v>60</v>
      </c>
      <c r="C44">
        <v>2019</v>
      </c>
      <c r="D44">
        <v>1</v>
      </c>
      <c r="E44">
        <v>1</v>
      </c>
      <c r="T44">
        <f t="shared" si="2"/>
        <v>2</v>
      </c>
      <c r="U44">
        <f t="shared" si="1"/>
        <v>0</v>
      </c>
    </row>
    <row r="45" spans="1:21" x14ac:dyDescent="0.2">
      <c r="A45">
        <v>53</v>
      </c>
      <c r="B45" t="s">
        <v>61</v>
      </c>
      <c r="C45">
        <v>2012</v>
      </c>
      <c r="P45">
        <v>1</v>
      </c>
      <c r="T45">
        <f t="shared" si="2"/>
        <v>1</v>
      </c>
      <c r="U45">
        <f t="shared" si="1"/>
        <v>1</v>
      </c>
    </row>
    <row r="46" spans="1:21" x14ac:dyDescent="0.2">
      <c r="A46">
        <v>54</v>
      </c>
      <c r="B46" t="s">
        <v>62</v>
      </c>
      <c r="C46">
        <v>2023</v>
      </c>
      <c r="P46">
        <v>1</v>
      </c>
      <c r="T46">
        <f t="shared" si="2"/>
        <v>1</v>
      </c>
      <c r="U46">
        <f t="shared" si="1"/>
        <v>1</v>
      </c>
    </row>
    <row r="47" spans="1:21" x14ac:dyDescent="0.2">
      <c r="A47">
        <v>55</v>
      </c>
      <c r="B47" t="s">
        <v>63</v>
      </c>
      <c r="C47">
        <v>2018</v>
      </c>
      <c r="D47">
        <v>1</v>
      </c>
      <c r="T47">
        <f t="shared" si="2"/>
        <v>1</v>
      </c>
      <c r="U47">
        <f t="shared" si="1"/>
        <v>0</v>
      </c>
    </row>
    <row r="48" spans="1:21" x14ac:dyDescent="0.2">
      <c r="A48">
        <v>56</v>
      </c>
      <c r="B48" t="s">
        <v>64</v>
      </c>
      <c r="C48">
        <v>2016</v>
      </c>
      <c r="D48">
        <v>1</v>
      </c>
      <c r="F48">
        <v>1</v>
      </c>
      <c r="T48">
        <f t="shared" si="2"/>
        <v>2</v>
      </c>
      <c r="U48">
        <f t="shared" si="1"/>
        <v>1</v>
      </c>
    </row>
    <row r="49" spans="1:21" x14ac:dyDescent="0.2">
      <c r="A49">
        <v>60</v>
      </c>
      <c r="B49" t="s">
        <v>65</v>
      </c>
      <c r="C49">
        <v>2014</v>
      </c>
      <c r="T49">
        <f t="shared" si="2"/>
        <v>0</v>
      </c>
      <c r="U49">
        <f t="shared" si="1"/>
        <v>0</v>
      </c>
    </row>
    <row r="50" spans="1:21" x14ac:dyDescent="0.2">
      <c r="A50">
        <v>61</v>
      </c>
      <c r="B50" t="s">
        <v>66</v>
      </c>
      <c r="C50">
        <v>2018</v>
      </c>
      <c r="D50">
        <v>1</v>
      </c>
      <c r="T50">
        <f t="shared" si="2"/>
        <v>1</v>
      </c>
      <c r="U50">
        <f t="shared" si="1"/>
        <v>0</v>
      </c>
    </row>
    <row r="51" spans="1:21" x14ac:dyDescent="0.2">
      <c r="A51">
        <v>62</v>
      </c>
      <c r="B51" t="s">
        <v>67</v>
      </c>
      <c r="C51">
        <v>2008</v>
      </c>
      <c r="D51">
        <v>1</v>
      </c>
      <c r="T51">
        <f t="shared" si="2"/>
        <v>1</v>
      </c>
      <c r="U51">
        <f t="shared" si="1"/>
        <v>0</v>
      </c>
    </row>
    <row r="52" spans="1:21" x14ac:dyDescent="0.2">
      <c r="A52">
        <v>63</v>
      </c>
      <c r="B52" t="s">
        <v>68</v>
      </c>
      <c r="C52">
        <v>2010</v>
      </c>
      <c r="D52">
        <v>1</v>
      </c>
      <c r="T52">
        <f t="shared" si="2"/>
        <v>1</v>
      </c>
      <c r="U52">
        <f t="shared" si="1"/>
        <v>0</v>
      </c>
    </row>
    <row r="53" spans="1:21" x14ac:dyDescent="0.2">
      <c r="A53">
        <v>64</v>
      </c>
      <c r="B53" t="s">
        <v>69</v>
      </c>
      <c r="C53">
        <v>2021</v>
      </c>
      <c r="D53">
        <v>1</v>
      </c>
      <c r="T53">
        <f t="shared" si="2"/>
        <v>1</v>
      </c>
      <c r="U53">
        <f t="shared" si="1"/>
        <v>0</v>
      </c>
    </row>
    <row r="54" spans="1:21" x14ac:dyDescent="0.2">
      <c r="A54">
        <v>65</v>
      </c>
      <c r="B54" t="s">
        <v>70</v>
      </c>
      <c r="C54">
        <v>2006</v>
      </c>
      <c r="D54">
        <v>1</v>
      </c>
      <c r="T54">
        <f t="shared" si="2"/>
        <v>1</v>
      </c>
      <c r="U54">
        <f t="shared" si="1"/>
        <v>0</v>
      </c>
    </row>
    <row r="55" spans="1:21" x14ac:dyDescent="0.2">
      <c r="A55" s="2">
        <v>66</v>
      </c>
      <c r="B55" s="3" t="s">
        <v>71</v>
      </c>
      <c r="C55" s="4">
        <v>2020</v>
      </c>
      <c r="D55" s="4">
        <v>1</v>
      </c>
      <c r="T55">
        <f t="shared" si="2"/>
        <v>1</v>
      </c>
      <c r="U55">
        <f t="shared" si="1"/>
        <v>0</v>
      </c>
    </row>
    <row r="56" spans="1:21" x14ac:dyDescent="0.2">
      <c r="A56" s="5">
        <v>67</v>
      </c>
      <c r="B56" s="6" t="s">
        <v>72</v>
      </c>
      <c r="C56" s="6">
        <v>2007</v>
      </c>
      <c r="D56">
        <v>1</v>
      </c>
      <c r="E56">
        <v>1</v>
      </c>
      <c r="T56">
        <f t="shared" si="2"/>
        <v>2</v>
      </c>
      <c r="U56">
        <f t="shared" si="1"/>
        <v>0</v>
      </c>
    </row>
    <row r="57" spans="1:21" x14ac:dyDescent="0.2">
      <c r="A57" s="5">
        <v>68</v>
      </c>
      <c r="B57" s="6" t="s">
        <v>73</v>
      </c>
      <c r="C57">
        <v>2007</v>
      </c>
      <c r="E57">
        <v>1</v>
      </c>
      <c r="T57">
        <f t="shared" si="2"/>
        <v>1</v>
      </c>
      <c r="U57">
        <f t="shared" si="1"/>
        <v>0</v>
      </c>
    </row>
    <row r="58" spans="1:21" x14ac:dyDescent="0.2">
      <c r="A58" s="5">
        <v>69</v>
      </c>
      <c r="B58" s="6" t="s">
        <v>74</v>
      </c>
      <c r="C58" s="6">
        <v>2009</v>
      </c>
      <c r="E58">
        <v>1</v>
      </c>
      <c r="T58">
        <f t="shared" si="2"/>
        <v>1</v>
      </c>
      <c r="U58">
        <f t="shared" si="1"/>
        <v>0</v>
      </c>
    </row>
    <row r="59" spans="1:21" x14ac:dyDescent="0.2">
      <c r="D59">
        <f>SUM(D2:D58)</f>
        <v>45</v>
      </c>
      <c r="E59">
        <f t="shared" ref="E59:S59" si="3">SUM(E2:E58)</f>
        <v>21</v>
      </c>
      <c r="F59">
        <f t="shared" si="3"/>
        <v>5</v>
      </c>
      <c r="G59">
        <f t="shared" si="3"/>
        <v>3</v>
      </c>
      <c r="H59">
        <f t="shared" si="3"/>
        <v>2</v>
      </c>
      <c r="I59">
        <f t="shared" si="3"/>
        <v>5</v>
      </c>
      <c r="J59">
        <f t="shared" si="3"/>
        <v>2</v>
      </c>
      <c r="K59">
        <f t="shared" si="3"/>
        <v>2</v>
      </c>
      <c r="L59">
        <f t="shared" si="3"/>
        <v>1</v>
      </c>
      <c r="M59">
        <f t="shared" si="3"/>
        <v>2</v>
      </c>
      <c r="N59">
        <f t="shared" si="3"/>
        <v>2</v>
      </c>
      <c r="O59">
        <f t="shared" si="3"/>
        <v>1</v>
      </c>
      <c r="P59">
        <f t="shared" si="3"/>
        <v>4</v>
      </c>
      <c r="Q59">
        <f t="shared" si="3"/>
        <v>1</v>
      </c>
      <c r="R59">
        <f t="shared" si="3"/>
        <v>1</v>
      </c>
      <c r="S59">
        <f t="shared" si="3"/>
        <v>0</v>
      </c>
    </row>
    <row r="61" spans="1:21" x14ac:dyDescent="0.2">
      <c r="D61">
        <f>D59/57*100</f>
        <v>78.94736842105263</v>
      </c>
      <c r="E61">
        <f>E59/57*100</f>
        <v>36.84210526315789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All_papers</vt:lpstr>
      <vt:lpstr>Data_papers</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2025-01-28T16:38:12Z</dcterms:created>
  <dcterms:modified xsi:type="dcterms:W3CDTF">2025-02-22T11:57:39Z</dcterms:modified>
</cp:coreProperties>
</file>