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09"/>
  <workbookPr defaultThemeVersion="202300"/>
  <mc:AlternateContent xmlns:mc="http://schemas.openxmlformats.org/markup-compatibility/2006">
    <mc:Choice Requires="x15">
      <x15ac:absPath xmlns:x15ac="http://schemas.microsoft.com/office/spreadsheetml/2010/11/ac" url="https://solisservices-my.sharepoint.com/personal/f_aschi_uu_nl/Documents/GBSReview/Data/Medatata_plots/BDIs_projections/"/>
    </mc:Choice>
  </mc:AlternateContent>
  <xr:revisionPtr revIDLastSave="0" documentId="8_{B0BB8E01-4474-6A47-B22A-EE7033CFA0A3}" xr6:coauthVersionLast="47" xr6:coauthVersionMax="47" xr10:uidLastSave="{00000000-0000-0000-0000-000000000000}"/>
  <bookViews>
    <workbookView xWindow="4780" yWindow="3680" windowWidth="27240" windowHeight="16440" xr2:uid="{C6381294-EC9E-7042-9179-32A1FD741E60}"/>
  </bookViews>
  <sheets>
    <sheet name="Sheet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76" i="1" l="1"/>
  <c r="R75" i="1"/>
  <c r="R74" i="1"/>
  <c r="AE68" i="1"/>
  <c r="AE67" i="1"/>
  <c r="AE66" i="1"/>
</calcChain>
</file>

<file path=xl/sharedStrings.xml><?xml version="1.0" encoding="utf-8"?>
<sst xmlns="http://schemas.openxmlformats.org/spreadsheetml/2006/main" count="893" uniqueCount="360">
  <si>
    <t>BDI - Richness</t>
  </si>
  <si>
    <t>BDI - Aboundance</t>
  </si>
  <si>
    <t>BDI -Extintions</t>
  </si>
  <si>
    <t>BDI - Habitat Area</t>
  </si>
  <si>
    <t>BDI - Hotspots</t>
  </si>
  <si>
    <t>BDI - Marine</t>
  </si>
  <si>
    <t>Unclassified</t>
  </si>
  <si>
    <t>Index</t>
  </si>
  <si>
    <t>Record_id</t>
  </si>
  <si>
    <t>Title</t>
  </si>
  <si>
    <t>Authors</t>
  </si>
  <si>
    <t>Scenario</t>
  </si>
  <si>
    <t>Baseline year</t>
  </si>
  <si>
    <t>Projected year</t>
  </si>
  <si>
    <t>Species Richness Change</t>
  </si>
  <si>
    <t>Vertebrate species richness</t>
  </si>
  <si>
    <t>Species richness loss</t>
  </si>
  <si>
    <t>Endemism Richness</t>
  </si>
  <si>
    <t>Terrestrial vertebrate endemism at risk</t>
  </si>
  <si>
    <t>Species Assemblage</t>
  </si>
  <si>
    <t>Loss of Vascular Plant Diversity</t>
  </si>
  <si>
    <t>Species richness (weighted richness and species with large global decline)</t>
  </si>
  <si>
    <t>LPI (Wildlife population densitiy / Living Planet Index)</t>
  </si>
  <si>
    <t>Geometric Mean Aboundance  (equivalent to LPI)</t>
  </si>
  <si>
    <t>MSA (Mean Species Aboundance)</t>
  </si>
  <si>
    <t>Population size</t>
  </si>
  <si>
    <t>Species data (as indicators)</t>
  </si>
  <si>
    <t>BII (intactness of the local species composition/ indicator of the average abundance of a large and diverse set of organisms in a given geographical area)</t>
  </si>
  <si>
    <t>Loss of BII</t>
  </si>
  <si>
    <t>Species data for analysis</t>
  </si>
  <si>
    <t>FRRS (regional extincions)</t>
  </si>
  <si>
    <t>FGRS (global extintions)</t>
  </si>
  <si>
    <t>AZE (Alliance for Zero Extinction) - % sites impacted</t>
  </si>
  <si>
    <t>AZE Species</t>
  </si>
  <si>
    <t>E/MSY (Endemic Species Extintion)</t>
  </si>
  <si>
    <t>MY/MPY (Pylogenetic Diversity Loss)</t>
  </si>
  <si>
    <t>Species risk of extintion</t>
  </si>
  <si>
    <t>n Species committed to  extintion</t>
  </si>
  <si>
    <t>RLI (Red List Index)</t>
  </si>
  <si>
    <t>% persisting species</t>
  </si>
  <si>
    <t>Count of potential up listes species (Red List)</t>
  </si>
  <si>
    <t>HSR (Habitat Suitable Range)</t>
  </si>
  <si>
    <t xml:space="preserve">% species loosing HRS </t>
  </si>
  <si>
    <t>% species loosing some habitat</t>
  </si>
  <si>
    <t>Species' Habitat Range</t>
  </si>
  <si>
    <t>AOH (Area of Habitat)</t>
  </si>
  <si>
    <t>Wilderness area loss</t>
  </si>
  <si>
    <t>ESH (extent of suitable habitat)</t>
  </si>
  <si>
    <t>Terrstial area experiencing species loss</t>
  </si>
  <si>
    <t>Loss of suitable habitat</t>
  </si>
  <si>
    <t>Habitat loss</t>
  </si>
  <si>
    <t>Habitat Suitability</t>
  </si>
  <si>
    <t>Vlunerability to habitat loss</t>
  </si>
  <si>
    <t>Habitat fragmentation</t>
  </si>
  <si>
    <t>Habitat transformation</t>
  </si>
  <si>
    <t>Edge density (as a measure of fragmentation)</t>
  </si>
  <si>
    <t>MPGE (Mean Percentage Geografic Exposure)</t>
  </si>
  <si>
    <t>Species-area relationship</t>
  </si>
  <si>
    <t>InSiGHTS index (metric of change in habitat availability)</t>
  </si>
  <si>
    <t>CI (Conservation International) hotspot</t>
  </si>
  <si>
    <t>PA</t>
  </si>
  <si>
    <t>Biodiversity hotspot</t>
  </si>
  <si>
    <t>Loss of biodiversity hotspot</t>
  </si>
  <si>
    <t>Ecoregions</t>
  </si>
  <si>
    <t>Ecoregions impacted</t>
  </si>
  <si>
    <t>rNIV (arable areas of Natural Intact Vegetation)</t>
  </si>
  <si>
    <t>Marine Reserves</t>
  </si>
  <si>
    <t>Marine Biomass</t>
  </si>
  <si>
    <t>Coral cover</t>
  </si>
  <si>
    <t>Coral reef suitability loss</t>
  </si>
  <si>
    <t xml:space="preserve">per-capita Fishery landing </t>
  </si>
  <si>
    <t>Species-energy relationship</t>
  </si>
  <si>
    <t>Richness change %</t>
  </si>
  <si>
    <t>negative values represent increase of BII (Negative Loss)</t>
  </si>
  <si>
    <t>Impacted</t>
  </si>
  <si>
    <t>Positive values stands for loss - because it is "increased risk of extintion"</t>
  </si>
  <si>
    <t>when in percentage Positive values stands for loss - because it is "increased risk of extintion". When in norml number, it refers to number of species</t>
  </si>
  <si>
    <t>km2. Percentages with positive values mean losses</t>
  </si>
  <si>
    <t>% of ecoregions</t>
  </si>
  <si>
    <t>given in %</t>
  </si>
  <si>
    <t>% loss</t>
  </si>
  <si>
    <t>Percentages with positive values mean losses</t>
  </si>
  <si>
    <t>% change</t>
  </si>
  <si>
    <t>Negative values represent loss</t>
  </si>
  <si>
    <t>Further defined in paper as "% biodiversity loss"</t>
  </si>
  <si>
    <t>Bending the curve of terrestrial biodiversity needs an integrated strategy</t>
  </si>
  <si>
    <t>['Leclère, D.', 'Obersteiner, M.', 'Barrett, M.', 'Butchart, S.H.M.', 'Chaudhary, A.', 'De Palma, A.', 'DeClerck, F.A.J.', 'Di Marco, M.', 'Doelman, J.C.', 'Dürauer, M.', 'Freeman, R.', 'Harfoot, M.', 'Hasegawa, T.', 'Hellweg, S.', 'Hilbers, J.P.', 'Hill, S.L.L.', 'Humpenöder, F.', 'Jennings, N.', 'Krisztin, T.', 'Mace, G.M.', 'Ohashi, H.', 'Popp, A.', 'Purvis, A.', 'Schipper, A.M.', 'Tabeau, A.', 'Valin, H.', 'van Meijl, H.', 'van Zeist, W.-J.', 'Visconti, P.', 'Alkemade, R.', 'Almond, R.', 'Bunting, G.', 'Burgess, N.D.', 'Cornell, S.E.', 'Di Fulvio, F.', 'Ferrier, S.', 'Fritz, S.', 'Fujimori, S.', 'Grooten, M.', 'Harwood, T.', 'Havlík, P.', 'Herrero, M.', 'Hoskins, A.J.', 'Jung, M.', 'Kram, T.', 'Lotze-Campen, H.', 'Matsui, T.', 'Meyer, C.', 'Nel, D.', 'Newbold, T.', 'Schmidt-Traub, G.', 'Stehfest, E.', 'Strassburg, B.B.N.', 'van Vuuren, D.P.', 'Ware, C.', 'Watson, J.E.M.', 'Wu, W.', 'Young, L.']</t>
  </si>
  <si>
    <t>integrated action</t>
  </si>
  <si>
    <t>The numbers refer to the % difference between 2010 and 2050 or 2100</t>
  </si>
  <si>
    <t>conservation + demand side</t>
  </si>
  <si>
    <t>Hihlighted values that were approximatively calculated from Fig1. &amp; Fig2</t>
  </si>
  <si>
    <t>Increased conservation effort</t>
  </si>
  <si>
    <t xml:space="preserve"> supply-side efforts</t>
  </si>
  <si>
    <t>demand-side effots</t>
  </si>
  <si>
    <t>conservation + supply side</t>
  </si>
  <si>
    <t>Baseline - SSP2</t>
  </si>
  <si>
    <t>In the table here it ays -1.04% but from fig2 seems more like -4%</t>
  </si>
  <si>
    <t>Assessing ambitious nature conservation strategies in a below 2-degree and food-secure world</t>
  </si>
  <si>
    <t>['Kok, M.T.J.', 'Meijer, J.R.', 'van Zeist, W.-J.', 'Hilbers, J.P.', 'Immovilli, M.', 'Janse, J.H.', 'Stehfest, E.', 'Bakkenes, M.', 'Tabeau, A.', 'Schipper, A.M.', 'Alkemade, R.']</t>
  </si>
  <si>
    <t>Baseline</t>
  </si>
  <si>
    <t>Half Earth Conservation Only</t>
  </si>
  <si>
    <t>Half Earth Integrated sustainability</t>
  </si>
  <si>
    <t>Sharing the planet Conservation Only</t>
  </si>
  <si>
    <t>Sharing the Planet Integrated sustainability</t>
  </si>
  <si>
    <t>NA</t>
  </si>
  <si>
    <t>Pathways for agriculture and forestry to contribute to terrestrial biodiversity conservation: A global scenario-study</t>
  </si>
  <si>
    <t>['Kok, M.T.J.', 'Alkemade, R.', 'Bakkenes, M.', 'van Eerdt, M.', 'Janse, J.', 'Mandryk, M.', 'Kram, T.', 'Lazarova, T.', 'Meijer, J.', 'van Oorschot, M.', 'Westhoek, H.', 'van der Zagt, R.', 'van der Berg, M.', 'van der Esch, S.', 'Prins, A.-G.', 'van Vuuren, D.P.']</t>
  </si>
  <si>
    <t>Global Technology</t>
  </si>
  <si>
    <t>Decentralized solutions</t>
  </si>
  <si>
    <t>Consumption change</t>
  </si>
  <si>
    <t>Projecting Global Biodiversity Indicators under Future Development Scenarios</t>
  </si>
  <si>
    <t>['Visconti, P', 'Bakkenes, M', 'Baisero, D', 'Brooks, T', 'Butchart, SHM', 'Joppa, L', 'Alkemade, R', 'Di Marco, M', 'Santini, L', 'Hoffmann, M', 'Maiorano, L', 'Pressey, RL', 'Arponen, A', 'Boitani, L', 'Reside, AE', 'van Vuuren, DP', 'Rondinini, C']</t>
  </si>
  <si>
    <t>BAU</t>
  </si>
  <si>
    <t>The minimum land area requiring conservation attention to safeguard biodiversity</t>
  </si>
  <si>
    <t>['Allan, J.R.', 'Possingham, H.P.', 'Atkinson, S.C.', 'Waldron, A.', 'Di Marco, M.', 'Butchart, S.H.M.', 'Adams, V.M.', 'Kissling, W.D.', 'Worsdell, T.', 'Sandbrook, C.', 'Gibbon, G.', 'Kumar, K.', 'Mehta, P.', 'Maron, M.', 'Williams, B.A.', 'Jones, K.R.', 'Wintle, B.A.', 'Reside, A.E.', 'Watson, J.E.M.']</t>
  </si>
  <si>
    <t>44% of terrestial area</t>
  </si>
  <si>
    <t>Cannot identify change in prioritize PA. It doesn not say how much more PA compared to now</t>
  </si>
  <si>
    <t>Projecting terrestrial biodiversity intactness with GLOBIO 4</t>
  </si>
  <si>
    <t>['Schipper, A.M.', 'Hilbers, J.P.', 'Meijer, J.R.', 'Antão, L.H.', 'Benítez-López, A.', 'de Jonge, M.M.J.', 'Leemans, L.H.', 'Scheper, E.', 'Alkemade, R.', 'Doelman, J.C.', 'Mylius, S.', 'Stehfest, E.', 'van Vuuren, D.P.', 'van Zeist, W.-J.', 'Huijbregts, M.A.J.']</t>
  </si>
  <si>
    <t>Sustainability</t>
  </si>
  <si>
    <t>Projecting terrestrial biodiversity intactness with GLOBIO 5</t>
  </si>
  <si>
    <t>Regional Rivarly</t>
  </si>
  <si>
    <t>Projecting terrestrial biodiversity intactness with GLOBIO 6</t>
  </si>
  <si>
    <t>Fossil-fuelled</t>
  </si>
  <si>
    <t>Projected Global Loss of Mammal Habitat Due to Land-Use and Climate Change</t>
  </si>
  <si>
    <t>['Baisero, D.', 'Visconti, P.', 'Pacifici, M.', 'Cimatti, M.', 'Rondinini, C.']</t>
  </si>
  <si>
    <t>SSP1-RCP2.6</t>
  </si>
  <si>
    <t>SSP2-RCP4.5</t>
  </si>
  <si>
    <t xml:space="preserve">SSP3-RCP6.0 </t>
  </si>
  <si>
    <t>SSP4-RCP6.0</t>
  </si>
  <si>
    <t>SSP5-RCP8.5</t>
  </si>
  <si>
    <t>Terrestrial vertebrate biodiversity loss under future global land use change scenarios</t>
  </si>
  <si>
    <t>['Chaudhary, A.', 'Mooers, A.O.']</t>
  </si>
  <si>
    <t>Baseline-Present</t>
  </si>
  <si>
    <t>RCP 2.6-SSP1</t>
  </si>
  <si>
    <t>RCP 4.5-SSP2</t>
  </si>
  <si>
    <t>RCP 7.0-SSP3</t>
  </si>
  <si>
    <t>RCP 3.4-SSP4</t>
  </si>
  <si>
    <t>RCP 6.0-SSP4</t>
  </si>
  <si>
    <t>RCP 8.5-SSP5</t>
  </si>
  <si>
    <t>Projecting impacts of global climate and land-use scenarios on plant biodiversity using compositional-turnover modelling</t>
  </si>
  <si>
    <t>['Di Marco, M.', 'Harwood, T.D.', 'Hoskins, A.J.', 'Ware, C.', 'Hill, S.L.L.', 'Ferrier, S.']</t>
  </si>
  <si>
    <t>Trendline (Past)</t>
  </si>
  <si>
    <t>16,000</t>
  </si>
  <si>
    <t>1)RCP 2.6 - SSP1</t>
  </si>
  <si>
    <t>2)RCP 6.0 - SSP3</t>
  </si>
  <si>
    <t>3)RCP 8.5 - SSP5</t>
  </si>
  <si>
    <t>GLOBIO3: A framework to investigate options for reducing global terrestrial biodiversity loss</t>
  </si>
  <si>
    <t>['Alkemade, R.', 'Van Oorschot, M.', 'Miles, L.', 'Nellemann, C.', 'Bakkenes, M.', 'Ten Brink, B.']</t>
  </si>
  <si>
    <t>Reference Scenario</t>
  </si>
  <si>
    <t>Climate change mitigation through energy policy</t>
  </si>
  <si>
    <t>Plantation Forest</t>
  </si>
  <si>
    <t>Protected Areas</t>
  </si>
  <si>
    <t>Future habitat loss and extinctions driven by land-use change in biodiversity hotspots under four scenarios of climate-change mitigation</t>
  </si>
  <si>
    <t>['Jantz, S.M.', 'Barker, B.', 'Brooks, T.M.', 'Chini, L.P.', 'Huang, Q.', 'Moore, R.M.', 'Noel, J.', 'Hurtt, G.C.']</t>
  </si>
  <si>
    <t>RCP 2.6</t>
  </si>
  <si>
    <t>RCP 4.5</t>
  </si>
  <si>
    <t>RCP 6.0</t>
  </si>
  <si>
    <t>RCP 8.5</t>
  </si>
  <si>
    <t>Global habitat loss and extinction risk of terrestrial vertebrates under future land-use-change scenarios</t>
  </si>
  <si>
    <t>['Powers, RP', 'Jetz, W']</t>
  </si>
  <si>
    <t>SSP1 No Regain</t>
  </si>
  <si>
    <t>SSP1 Regain</t>
  </si>
  <si>
    <t>SSP2 No Regain</t>
  </si>
  <si>
    <t>SSP2 Regain</t>
  </si>
  <si>
    <t>SSP3 No Regain</t>
  </si>
  <si>
    <t>SSP3 Regain</t>
  </si>
  <si>
    <t>SSP5 No Regain</t>
  </si>
  <si>
    <t>SSP5 Regain</t>
  </si>
  <si>
    <t>GLOBIO-Aquatic, a global model of human impact on the biodiversity of inland aquatic ecosystems</t>
  </si>
  <si>
    <t>['Janse, J.H.', 'Kuiper, J.J.', 'Weijters, M.J.', 'Westerbeek, E.P.', 'Jeuken, M.H.J.L.', 'Bakkenes, M.', 'Alkemade, R.', 'Mooij, W.M.', 'Verhoeven, J.T.A.']</t>
  </si>
  <si>
    <t>Baseline - OECD</t>
  </si>
  <si>
    <t>Climate change modifies risk of global biodiversity loss due to land-cover change</t>
  </si>
  <si>
    <t>['Mantyka-Pringle, C.S.', 'Visconti, P.', 'Di Marco, M.', 'Martin, T.G.', 'Rondinini, C.', 'Rhodes, J.R.']</t>
  </si>
  <si>
    <t xml:space="preserve">Order from Strenght + A2A </t>
  </si>
  <si>
    <t>This refers to the rsik of species impacted by CC &amp; LUC</t>
  </si>
  <si>
    <t>Global Orchestration + A1B</t>
  </si>
  <si>
    <t>For the tree values I made a mean for terrestial mammal and birds</t>
  </si>
  <si>
    <t>Techno Garden + B1</t>
  </si>
  <si>
    <t>Global protected area expansion is compromised by projected land-use and parochialism</t>
  </si>
  <si>
    <t>['Pouzols, F.M.', 'Toivonen, T.', 'Minin, E.D.', 'Kukkala, A.S.', 'Kullberg, P.', 'Kuustera, J.', 'Lehtomaki, J.', 'Tenkanen, H.', 'Verburg, P.H.', 'Moilanen, A.']</t>
  </si>
  <si>
    <t>Unclassified - not possible to extract data</t>
  </si>
  <si>
    <t>Socio-economic and ecological impacts of global protected area expansion plans</t>
  </si>
  <si>
    <t>['Visconti, P.', 'Bakkenes, M.', 'Smith, R.J.', 'Joppa, L.', 'Sykes, R.E.']</t>
  </si>
  <si>
    <t>Baseline - BAU</t>
  </si>
  <si>
    <t>Consumption Change</t>
  </si>
  <si>
    <t>Global and regional health and food security under strict conservation scenarios</t>
  </si>
  <si>
    <t>['Henry, R.C.', 'Arneth, A.', 'Jung, M.', 'Rabin, S.S.', 'Rounsevell, M.D.', 'Warren, F.', 'Alexander, P.']</t>
  </si>
  <si>
    <t>.</t>
  </si>
  <si>
    <t>Future hotspots of terrestrial mammal loss</t>
  </si>
  <si>
    <t>['Visconti, P.', 'Pressey, R.L.', 'Giorgini, D.', 'Maiorano, L.', 'Bakkenes, M.', 'Boitani, L.', 'Alkemade, R.', 'Falcucci, A.', 'Chiozza, F.', 'Rondinini, C.']</t>
  </si>
  <si>
    <t>Identifying regional drivers of future land-based biodiversity footprints</t>
  </si>
  <si>
    <t>['Marquardt, S.G.', 'Doelman, J.C.', 'Daioglou, V.', 'Tabeau, A.', 'Schipper, A.M.', 'Sim, S.', 'Kulak, M.', 'Steinmann, Z.J.N.', 'Stehfest, E.', 'Wilting, H.C.', 'Huijbregts, M.A.J.']</t>
  </si>
  <si>
    <t>SSP1</t>
  </si>
  <si>
    <t>SSP2</t>
  </si>
  <si>
    <t>SSP3</t>
  </si>
  <si>
    <t>Assessing the impacts of livestock production on biodiversity in rangeland ecosystems</t>
  </si>
  <si>
    <t>['Alkemade, R.', 'Reid, R.S.', 'Van Den Berg, M.', 'De Leeuw, J.', 'Jeuken, M.']</t>
  </si>
  <si>
    <t>Baseline - IAASTD</t>
  </si>
  <si>
    <t>high-AKST</t>
  </si>
  <si>
    <t>Scenarios for future biodiversity loss due to multiple drivers reveal conflict between mitigating climate change and preserving biodiversity</t>
  </si>
  <si>
    <t>['Powell, TWR', 'Lenton, TM']</t>
  </si>
  <si>
    <t>Hihg meat, Low Agri Efficiency</t>
  </si>
  <si>
    <t>High meat, High Agri Efficiency</t>
  </si>
  <si>
    <t>Low meat, Low Agri Efficiency</t>
  </si>
  <si>
    <t>Low meat, High Agri Efficiency</t>
  </si>
  <si>
    <t>Biodiversity impacts and conservation implications of urban land expansion projected to 2050</t>
  </si>
  <si>
    <t>['Simkin, R.D.', 'Seto, K.C.', 'McDonald, R.I.', 'Jetz, W.']</t>
  </si>
  <si>
    <t>Biodiversity impacts and conservation implications of urban land expansion projected to 2051</t>
  </si>
  <si>
    <t>Biodiversity impacts and conservation implications of urban land expansion projected to 2052</t>
  </si>
  <si>
    <t>SSP5</t>
  </si>
  <si>
    <t>Global impacts of future urban expansion on terrestrial vertebrate diversity</t>
  </si>
  <si>
    <t>['Li, G.', 'Fang, C.', 'Li, Y.', 'Wang, Z.', 'Sun, S.', 'He, S.', 'Qi, W.', 'Bao, C.', 'Ma, H.', 'Fan, Y.', 'Feng, Y.', 'Liu, X.']</t>
  </si>
  <si>
    <t>155,000</t>
  </si>
  <si>
    <t>160,000</t>
  </si>
  <si>
    <t>100,000</t>
  </si>
  <si>
    <t>SSP4</t>
  </si>
  <si>
    <t>140,000</t>
  </si>
  <si>
    <t>325,000</t>
  </si>
  <si>
    <t>Future effects of climate and land-use change on terrestrial vertebrate community diversity under different scenarios</t>
  </si>
  <si>
    <t>['Newbold, T']</t>
  </si>
  <si>
    <t>RCP2.6xLand-use</t>
  </si>
  <si>
    <t>RCP2.6xCC</t>
  </si>
  <si>
    <t>RCP2.6xLand-Use&amp;CC</t>
  </si>
  <si>
    <t>RCP4.5xLand-use</t>
  </si>
  <si>
    <t>RCP4.5xCC</t>
  </si>
  <si>
    <t>RCP4.5xLand-Use&amp;CC</t>
  </si>
  <si>
    <t>RCP6.0xLand-use</t>
  </si>
  <si>
    <t>RCP6.0xCC</t>
  </si>
  <si>
    <t>RCP6.0xLand-Use&amp;CC</t>
  </si>
  <si>
    <t>RCP8.5xLand-use</t>
  </si>
  <si>
    <t>RCP8.5xCC</t>
  </si>
  <si>
    <t>RCP8.5xLand-Use&amp;CC</t>
  </si>
  <si>
    <t>Global projections of future cropland expansion to 2050 and direct impacts on biodiversity and carbon storage</t>
  </si>
  <si>
    <t>['Molotoks, A.', 'Stehfest, E.', 'Doelman, J.', 'Albanito, F.', 'Fitton, N.', 'Dawson, T.P.', 'Smith, P.']</t>
  </si>
  <si>
    <t>Future Increase in Aridity Drives Abrupt Biodiversity Loss Among Terrestrial Vertebrate Species</t>
  </si>
  <si>
    <t>['Liu, X.', 'Guo, R.', 'Xu, X.', 'Shi, Q.', 'Li, X.', 'Yu, H.', 'Ren, Y.', 'Huang, J.']</t>
  </si>
  <si>
    <t>RCP2.6 - SSP1</t>
  </si>
  <si>
    <t>RCP4.5 - SSP2</t>
  </si>
  <si>
    <t>RCP8.5 - SSP5</t>
  </si>
  <si>
    <t>Comparing the impact of future cropland expansion on global biodiversity and carbon storage across models and scenarios</t>
  </si>
  <si>
    <t>['Molotoks, A.', 'Henry, R.', 'Stehfest, E.', 'Doelman, J.', 'Havlik, P.', 'Krisztin, T.', 'Alexander, P.', 'Dawson, T.P.', 'Smith, P.']</t>
  </si>
  <si>
    <t>These are numbers of AZE sites impaced</t>
  </si>
  <si>
    <t>Potential wilderness loss could undermine the post-2020 global biodiversity framework</t>
  </si>
  <si>
    <t>['Cao, Y.', 'Tseng, T.-H.', 'Wang, F.', 'Jacobson, A.', 'Yu, L.', 'Zhao, J.', 'Carver, S.', 'Locke, H.', 'Zhao, Z.', 'Yang, R.']</t>
  </si>
  <si>
    <t>RCP 1.9 - SSP1</t>
  </si>
  <si>
    <t>RCP 2.6 - SSP1</t>
  </si>
  <si>
    <t>RCP 4.5 - SSP2</t>
  </si>
  <si>
    <t>RCP 7.0 - SSP3</t>
  </si>
  <si>
    <t>RCP 3.4 - SSP4</t>
  </si>
  <si>
    <t>RCP 6.0 - SSP4</t>
  </si>
  <si>
    <t>RCP 3.4 - SSP5</t>
  </si>
  <si>
    <t>RCP 8.5 - SSP5</t>
  </si>
  <si>
    <t>Global impacts of future cropland expansion and intensification on agricultural markets and biodiversity</t>
  </si>
  <si>
    <t>['Zabel, F.', 'Delzeit, R.', 'Schneider, J.M.', 'Seppelt, R.', 'Mauser, W.', 'Václavík, T.']</t>
  </si>
  <si>
    <t>Projecting impacts of climate change on global terrestrial ecoregions</t>
  </si>
  <si>
    <t>['Yu, D.', 'Liu, Y.', 'Shi, P.', 'Wu, J.']</t>
  </si>
  <si>
    <t>Food versus wildlife: Will biodiversity hotspots benefit from healthier diets?</t>
  </si>
  <si>
    <t>['Rasche, L.', 'Habel, J.C.', 'Stork, N.', 'Schmid, E.', 'Schneider, U.A.']</t>
  </si>
  <si>
    <t>RCP2.6-SSP1 -- Baseline - BAU</t>
  </si>
  <si>
    <t>RCP2.6-SSP1 --Change in Human diet (D)</t>
  </si>
  <si>
    <t>RCP2.6-SSP1 --Healthy Diet and Intensitification (DI)</t>
  </si>
  <si>
    <t>RCP2.6-SSP1 --DIC = DI + D</t>
  </si>
  <si>
    <t>RCP4.5-SSP1 -- Baseline - BAU</t>
  </si>
  <si>
    <t>RCP4.5-SSP1 --Change in Human diet (D)</t>
  </si>
  <si>
    <t>RCP4.5-SSP1 --Healthy Diet and Intensitification (DI)</t>
  </si>
  <si>
    <t>RCP4.5-SSP1 --DIC = DI + D</t>
  </si>
  <si>
    <t>RCP6.0-SSP2 -- Baseline - BAU</t>
  </si>
  <si>
    <t>RCP6.0-SSP2 --Change in Human diet (D)</t>
  </si>
  <si>
    <t>RCP6.0-SSP2 --Healthy Diet and Intensitification (DI)</t>
  </si>
  <si>
    <t>RCP6.0-SSP2 --DIC = DI + D</t>
  </si>
  <si>
    <t>RCP8.5-SSP3 -- Baseline - BAU</t>
  </si>
  <si>
    <t>RCP8.5-SSP3 --Change in Human diet (D)</t>
  </si>
  <si>
    <t>RCP8.5-SSP3 --Healthy Diet and Intensitification (DI)</t>
  </si>
  <si>
    <t>RCP8.5-SSP3 --DIC = DI + D</t>
  </si>
  <si>
    <t>Overcoming water challenges through nature-based solutions</t>
  </si>
  <si>
    <t>['Boelee, E.', 'Janse, J.', 'Le Gal, A.', 'Kok, M.', 'Alkemade, R.', 'Ligtvoet, W.']</t>
  </si>
  <si>
    <t>Baseline - Trend</t>
  </si>
  <si>
    <t>Decentralised Solutions</t>
  </si>
  <si>
    <t>Incorporating protected areas into global fish biomass projections under climate change</t>
  </si>
  <si>
    <t>['Palacios-Abrantes, J.', 'Roberts, S.M.', 'Ten Brink, T.', 'Cashion, T.', 'Cheung, W.W.L.', 'Mook, A.', 'Nguyen, T.']</t>
  </si>
  <si>
    <t>Impacts of climate change and ocean acidification on coral reef fisheries: An integrated ecological-economic model</t>
  </si>
  <si>
    <t>['Speers, A.E.', 'Besedin, E.Y.', 'Palardy, J.E.', 'Moore, C.']</t>
  </si>
  <si>
    <t>RCP 6.1</t>
  </si>
  <si>
    <t>RCP 8.6</t>
  </si>
  <si>
    <t>Forecasted coral reef decline in marine biodiversity hotspots under climate change</t>
  </si>
  <si>
    <t>['Descombes, P.', 'Wisz, M.S.', 'Leprieur, F.', 'Parravicini, V.', 'Heine, C.', 'Olsen, S.M.', 'Swingedouw, D.', 'Kulbicki, M.', 'Mouillot, D.', 'Pellissier, L.']</t>
  </si>
  <si>
    <t>Coral reef habitat response to climate change scenarios</t>
  </si>
  <si>
    <t>['Freeman, L.A.', 'Kleypas, J.A.', 'Miller, A.J.']</t>
  </si>
  <si>
    <t>Potentially dangerous consequences for biodiversity of solar geoengineering implementation and termination</t>
  </si>
  <si>
    <t>['Trisos, C.H.', 'Amatulli, G.', 'Gurevitch, J.', 'Robock, A.', 'Xia, L.', 'Zambri, B.']</t>
  </si>
  <si>
    <t>RCP 4.5 - G4</t>
  </si>
  <si>
    <t>Habitat loss, extinction predictability and conservation efforts in the terrestrial ecoregions</t>
  </si>
  <si>
    <t>['Gonçalves-Souza, D.', 'Verburg, P.H.', 'Dobrovolski, R.']</t>
  </si>
  <si>
    <t>Historical and projected future range sizes of the world’s mammals, birds, and amphibians</t>
  </si>
  <si>
    <t>['Beyer, R.M.', 'Manica, A.']</t>
  </si>
  <si>
    <t>SSP(1;2;3;4;5)xRCP(2.6;4.5;6.0;8.5)</t>
  </si>
  <si>
    <t>RCP6.0- SSP3 (Worse Case)</t>
  </si>
  <si>
    <t>RCP2.6 - SSP1 (Best Case)</t>
  </si>
  <si>
    <t>Proactive conservation to prevent habitat losses to agricultural expansion</t>
  </si>
  <si>
    <t>['Williams, DR', 'Clark, M', 'Buchanan, GM', 'Ficetola, GF', 'Rondinini, C', 'Tilman, D']</t>
  </si>
  <si>
    <t xml:space="preserve">Close Crop Yield Gaps </t>
  </si>
  <si>
    <t>Healthier Diets</t>
  </si>
  <si>
    <t>Halving Food Loss and Waste</t>
  </si>
  <si>
    <t>Global Agricultural Land-Use Planning</t>
  </si>
  <si>
    <t>Combined Approach</t>
  </si>
  <si>
    <t>Climate and land-use changes reduce the benefits of terrestrial protected areas</t>
  </si>
  <si>
    <t>['Asamoah, E.F.', 'Beaumont, L.J.', 'Maina, J.M.']</t>
  </si>
  <si>
    <t>RCPs</t>
  </si>
  <si>
    <t>Results about climate velocities - but not clear impact on biodivestiy is presented</t>
  </si>
  <si>
    <t>Global effects of land use on local terrestrial biodiversity</t>
  </si>
  <si>
    <t>['Newbold, T.', 'Hudson, L.N.', 'Hill, S.L.L.', 'Contu, S.', 'Lysenko, I.', 'Senior, R.A.', 'Börger, L.', 'Bennett, D.J.', 'Choimes, A.', 'Collen, B.', 'Day, J.', 'De Palma, A.', 'Díaz, S.', 'Echeverria-Londoño, S.', 'Edgar, M.J.', 'Feldman, A.', 'Garon, M.', 'Harrison, M.L.K.', 'Alhusseini, T.', 'Ingram, D.J.', 'Itescu, Y.', 'Kattge, J.', 'Kemp, V.', 'Kirkpatrick, L.', 'Kleyer, M.', 'Correia, D.L.P.', 'Martin, C.D.', 'Meiri, S.', 'Novosolov, M.', 'Pan, Y.', 'Phillips, H.R.P.', 'Purves, D.W.', 'Robinson, A.', 'Simpson, J.', 'Tuck, S.L.', 'Weiher, E.', 'White, H.J.', 'Ewers, R.M.', 'MacE, G.M.', 'Scharlemann, J.P.W.', 'Purvis, A.']</t>
  </si>
  <si>
    <t>RCP 2.6 - IMAGE</t>
  </si>
  <si>
    <t>RCP 4.5 - MINICAM</t>
  </si>
  <si>
    <t>RCP 6.0 - AIM</t>
  </si>
  <si>
    <t>RCP 8.5 - MESSAGE</t>
  </si>
  <si>
    <t>BAU - HYDE - Baseline</t>
  </si>
  <si>
    <t>Biodiversity can benefit from climate stabilization despite adverse side effects of land-based mitigation</t>
  </si>
  <si>
    <t>['Ohashi, H.', 'Hasegawa, T.', 'Hirata, A.', 'Fujimori, S.', 'Takahashi, K.', 'Tsuyama, I.', 'Nakao, K.', 'Kominami, Y.', 'Tanaka, N.', 'Hijioka, Y.', 'Matsui, T.']</t>
  </si>
  <si>
    <t>RCP8.5 - Baseline</t>
  </si>
  <si>
    <t>cannot find baseline year</t>
  </si>
  <si>
    <t>14.9-26.0%</t>
  </si>
  <si>
    <t>RCP2.6 - Mitigation</t>
  </si>
  <si>
    <t>12.6-23.3%</t>
  </si>
  <si>
    <t>21.6–35.9%</t>
  </si>
  <si>
    <t>16.8–27.8%</t>
  </si>
  <si>
    <t>Global forecasts of urban expansion to 2030 and direct impacts on biodiversity and carbon pools</t>
  </si>
  <si>
    <t>['Seto, K.C.', 'Güneralp, B.', 'Hutyra, L.R.']</t>
  </si>
  <si>
    <t xml:space="preserve">Urban expansion </t>
  </si>
  <si>
    <t>Impacts of global urban expansion on natural habitats undermine the 2050 vision for biodiversity</t>
  </si>
  <si>
    <t>['Ren, Q.', 'He, C.', 'Huang, Q.', 'Zhang, D.', 'Shi, P.', 'Lu, W.']</t>
  </si>
  <si>
    <t>Winners and losers of national and global efforts to reconcile agricultural intensification and biodiversity conservation</t>
  </si>
  <si>
    <t>['Egli, L.', 'Meyer, C.', 'Scherber, C.', 'Kreft, H.', 'Tscharntke, T.']</t>
  </si>
  <si>
    <t>National Optimization Scenario</t>
  </si>
  <si>
    <t>Global Optimization Scenario</t>
  </si>
  <si>
    <t>Baseline (projections)</t>
  </si>
  <si>
    <t>A global assessment of current and future biodiversity vulnerability to habitat loss-climate change interactions</t>
  </si>
  <si>
    <t>['Segan, D.B.', 'Murray, K.A.', 'Watson, J.E.M.']</t>
  </si>
  <si>
    <t>cannot find baseline year (only called "current")</t>
  </si>
  <si>
    <t>RCP 4.6</t>
  </si>
  <si>
    <t>A mid-term analysis of progress toward international biodiversity targets</t>
  </si>
  <si>
    <t>['Tittensor, D.P.', 'Walpole, M.', 'Hill, S.L.L.', 'Boyce, D.G.', 'Britten, G.L.', 'Burgess, N.D.', 'Butchart, S.H.M.', 'Leadley, P.W.', 'Regan, E.C.', 'Alkemade, R.', 'Baumung, R.', 'Bellard, C.', 'Bouwman, L.', 'Bowles-Newark, N.J.', 'Chenery, A.M.', 'Cheung, W.W.L.', 'Christensen, V.', 'Cooper, H.D.', 'Crowther, A.R.', 'Dixon, M.J.R.', 'Galli, A.', 'Gaveau, V.', 'Gregory, R.D.', 'Gutierrez, N.L.', 'Hirsch, T.L.', 'Höft, R.', 'Januchowski-Hartley, S.R.', 'Karmann, M.', 'Krug, C.B.', 'Leverington, F.J.', 'Loh, J.', 'Lojenga, R.K.', 'Malsch, K.', 'Marques, A.', 'Morgan, D.H.W.', 'Mumby, P.J.', 'Newbold, T.', 'Noonan-Mooney, K.', 'Pagad, S.N.', 'Parks, B.C.', 'Pereira, H.M.', 'Robertson, T.', 'Rondinini, C.', 'Santini, L.', 'Scharlemann, J.P.W.', 'Schindler, S.', 'Sumaila, U.R.', 'Teh, L.S.L.', 'Van Kolck, J.', 'Visconti, P.', 'Ye, Y.']</t>
  </si>
  <si>
    <t>Conservation priorities to protect vertebrate endemics from global urban expansion</t>
  </si>
  <si>
    <t>['McDonald, R.I.', 'Güneralp, B.', 'Huang, C.-W.', 'Seto, K.C.', 'You, M.']</t>
  </si>
  <si>
    <t>Future battlegrounds for conservation under global change</t>
  </si>
  <si>
    <t>['Lee, T.M.', 'Jetz, W.']</t>
  </si>
  <si>
    <t>Future habitat loss and the conservation of plant biodiversity</t>
  </si>
  <si>
    <t>['Giam, X.', 'Bradshaw, C.J.A.', 'Tan, H.T.W.', 'Sodhi, N.S.']</t>
  </si>
  <si>
    <t>Integrated spatial planning for biodiversity conservation and food production</t>
  </si>
  <si>
    <t>['Fastré, C.', 'van Zeist, W.-J.', 'Watson, J.E.M.', 'Visconti, P.']</t>
  </si>
  <si>
    <t>Itegrated Land Use Planning (ILUP)</t>
  </si>
  <si>
    <t>Discordan results in text and figures</t>
  </si>
  <si>
    <t>30% conservation</t>
  </si>
  <si>
    <t>ILUP + 30% conservation</t>
  </si>
  <si>
    <t>The Future of Vascular Plant Diversity Under Four Global Scenarios</t>
  </si>
  <si>
    <t>['van Vuuren, D.' , 'Sala,O.E. ', 'Pereira,M.P.']</t>
  </si>
  <si>
    <t>Global Orchestration</t>
  </si>
  <si>
    <t>Technogarden</t>
  </si>
  <si>
    <t>Order from Strenght</t>
  </si>
  <si>
    <t>Adaptive Mosaic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</si>
</sst>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1" x14ac:knownFonts="1">
    <font>
      <sz val="12"/>
      <color theme="1"/>
      <name val="Aptos Narrow"/>
      <family val="2"/>
      <scheme val="minor"/>
    </font>
    <font>
      <b/>
      <sz val="12"/>
      <color theme="1"/>
      <name val="Aptos Narrow"/>
      <family val="2"/>
      <scheme val="minor"/>
    </font>
    <font>
      <b/>
      <sz val="12"/>
      <color theme="1"/>
      <name val="Calibri"/>
      <family val="2"/>
    </font>
    <font>
      <b/>
      <sz val="11"/>
      <color theme="1"/>
      <name val="Calibri (Body)"/>
    </font>
    <font>
      <b/>
      <sz val="11"/>
      <color theme="1"/>
      <name val="Calibri"/>
      <family val="2"/>
    </font>
    <font>
      <b/>
      <sz val="12"/>
      <color theme="1"/>
      <name val="Calibri (Body)"/>
    </font>
    <font>
      <i/>
      <sz val="11"/>
      <color theme="1"/>
      <name val="Calibri"/>
      <family val="2"/>
    </font>
    <font>
      <sz val="12"/>
      <color theme="1"/>
      <name val="Calibri"/>
      <family val="2"/>
    </font>
    <font>
      <sz val="11"/>
      <name val="Calibri"/>
      <family val="2"/>
    </font>
    <font>
      <sz val="10"/>
      <color theme="1"/>
      <name val="Aptos Narrow"/>
      <family val="2"/>
      <scheme val="minor"/>
    </font>
    <font>
      <sz val="12"/>
      <color rgb="FF000000"/>
      <name val="Aptos Narrow"/>
      <family val="2"/>
      <scheme val="minor"/>
    </font>
  </fonts>
  <fills count="14">
    <fill>
      <patternFill patternType="none"/>
    </fill>
    <fill>
      <patternFill patternType="gray125"/>
    </fill>
    <fill>
      <patternFill patternType="solid">
        <fgColor theme="5" tint="0.39997558519241921"/>
        <bgColor indexed="64"/>
      </patternFill>
    </fill>
    <fill>
      <patternFill patternType="solid">
        <fgColor theme="8" tint="0.39997558519241921"/>
        <bgColor indexed="64"/>
      </patternFill>
    </fill>
    <fill>
      <patternFill patternType="solid">
        <fgColor theme="3" tint="0.39997558519241921"/>
        <bgColor indexed="64"/>
      </patternFill>
    </fill>
    <fill>
      <patternFill patternType="solid">
        <fgColor theme="7" tint="0.39997558519241921"/>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FFFF00"/>
        <bgColor indexed="64"/>
      </patternFill>
    </fill>
    <fill>
      <patternFill patternType="solid">
        <fgColor theme="5"/>
        <bgColor indexed="64"/>
      </patternFill>
    </fill>
    <fill>
      <patternFill patternType="solid">
        <fgColor rgb="FFFFC000"/>
        <bgColor indexed="64"/>
      </patternFill>
    </fill>
    <fill>
      <patternFill patternType="solid">
        <fgColor theme="7"/>
        <bgColor indexed="64"/>
      </patternFill>
    </fill>
    <fill>
      <patternFill patternType="solid">
        <fgColor rgb="FFFF0000"/>
        <bgColor indexed="64"/>
      </patternFill>
    </fill>
  </fills>
  <borders count="15">
    <border>
      <left/>
      <right/>
      <top/>
      <bottom/>
      <diagonal/>
    </border>
    <border>
      <left/>
      <right style="thin">
        <color indexed="64"/>
      </right>
      <top/>
      <bottom/>
      <diagonal/>
    </border>
    <border>
      <left style="thin">
        <color auto="1"/>
      </left>
      <right style="thin">
        <color auto="1"/>
      </right>
      <top/>
      <bottom/>
      <diagonal/>
    </border>
    <border>
      <left style="thin">
        <color indexed="64"/>
      </left>
      <right/>
      <top/>
      <bottom/>
      <diagonal/>
    </border>
    <border>
      <left style="thin">
        <color auto="1"/>
      </left>
      <right/>
      <top/>
      <bottom style="thin">
        <color indexed="64"/>
      </bottom>
      <diagonal/>
    </border>
    <border>
      <left/>
      <right/>
      <top/>
      <bottom style="thin">
        <color indexed="64"/>
      </bottom>
      <diagonal/>
    </border>
    <border>
      <left/>
      <right style="thin">
        <color auto="1"/>
      </right>
      <top/>
      <bottom style="thin">
        <color auto="1"/>
      </bottom>
      <diagonal/>
    </border>
    <border>
      <left style="thin">
        <color auto="1"/>
      </left>
      <right style="thin">
        <color auto="1"/>
      </right>
      <top/>
      <bottom style="thin">
        <color auto="1"/>
      </bottom>
      <diagonal/>
    </border>
    <border>
      <left/>
      <right/>
      <top style="thin">
        <color indexed="64"/>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style="thin">
        <color indexed="64"/>
      </top>
      <bottom/>
      <diagonal/>
    </border>
  </borders>
  <cellStyleXfs count="1">
    <xf numFmtId="0" fontId="0" fillId="0" borderId="0"/>
  </cellStyleXfs>
  <cellXfs count="137">
    <xf numFmtId="0" fontId="0" fillId="0" borderId="0" xfId="0"/>
    <xf numFmtId="0" fontId="0" fillId="2" borderId="0" xfId="0" applyFill="1" applyAlignment="1">
      <alignment horizontal="center"/>
    </xf>
    <xf numFmtId="0" fontId="0" fillId="2" borderId="0" xfId="0" applyFill="1"/>
    <xf numFmtId="0" fontId="0" fillId="2" borderId="1" xfId="0" applyFill="1" applyBorder="1"/>
    <xf numFmtId="0" fontId="0" fillId="3" borderId="1" xfId="0" applyFill="1" applyBorder="1" applyAlignment="1">
      <alignment horizontal="left"/>
    </xf>
    <xf numFmtId="0" fontId="0" fillId="4" borderId="2" xfId="0" applyFill="1" applyBorder="1" applyAlignment="1">
      <alignment horizontal="center"/>
    </xf>
    <xf numFmtId="0" fontId="0" fillId="5" borderId="2" xfId="0" applyFill="1" applyBorder="1" applyAlignment="1">
      <alignment horizontal="center"/>
    </xf>
    <xf numFmtId="0" fontId="1" fillId="6" borderId="3" xfId="0" applyFont="1" applyFill="1" applyBorder="1" applyAlignment="1">
      <alignment horizontal="center" vertical="center"/>
    </xf>
    <xf numFmtId="0" fontId="1" fillId="6" borderId="0" xfId="0" applyFont="1" applyFill="1" applyAlignment="1">
      <alignment horizontal="center" vertical="center"/>
    </xf>
    <xf numFmtId="0" fontId="1" fillId="6" borderId="1" xfId="0" applyFont="1" applyFill="1" applyBorder="1" applyAlignment="1">
      <alignment horizontal="center" vertical="center"/>
    </xf>
    <xf numFmtId="0" fontId="1" fillId="6" borderId="3" xfId="0" applyFont="1" applyFill="1" applyBorder="1" applyAlignment="1">
      <alignment horizontal="center" vertical="center" wrapText="1"/>
    </xf>
    <xf numFmtId="0" fontId="1" fillId="6" borderId="0" xfId="0" applyFont="1" applyFill="1" applyAlignment="1">
      <alignment horizontal="center" vertical="center" wrapText="1"/>
    </xf>
    <xf numFmtId="0" fontId="1" fillId="6" borderId="1" xfId="0" applyFont="1" applyFill="1" applyBorder="1" applyAlignment="1">
      <alignment horizontal="center" vertical="center" wrapText="1"/>
    </xf>
    <xf numFmtId="0" fontId="0" fillId="6" borderId="2" xfId="0" applyFill="1" applyBorder="1" applyAlignment="1">
      <alignment horizontal="center"/>
    </xf>
    <xf numFmtId="0" fontId="0" fillId="6" borderId="0" xfId="0" applyFill="1"/>
    <xf numFmtId="0" fontId="1" fillId="6" borderId="4" xfId="0" applyFont="1" applyFill="1" applyBorder="1" applyAlignment="1">
      <alignment horizontal="center" vertical="center"/>
    </xf>
    <xf numFmtId="0" fontId="1" fillId="6" borderId="5" xfId="0" applyFont="1" applyFill="1" applyBorder="1" applyAlignment="1">
      <alignment horizontal="center" vertical="center"/>
    </xf>
    <xf numFmtId="0" fontId="1" fillId="6" borderId="6" xfId="0" applyFont="1" applyFill="1" applyBorder="1" applyAlignment="1">
      <alignment horizontal="center" vertical="center"/>
    </xf>
    <xf numFmtId="0" fontId="1" fillId="6" borderId="4" xfId="0" applyFont="1" applyFill="1" applyBorder="1" applyAlignment="1">
      <alignment horizontal="center" vertical="center" wrapText="1"/>
    </xf>
    <xf numFmtId="0" fontId="1" fillId="6" borderId="5" xfId="0" applyFont="1" applyFill="1" applyBorder="1" applyAlignment="1">
      <alignment horizontal="center" vertical="center" wrapText="1"/>
    </xf>
    <xf numFmtId="0" fontId="1" fillId="6" borderId="6" xfId="0" applyFont="1" applyFill="1" applyBorder="1" applyAlignment="1">
      <alignment horizontal="center" vertical="center" wrapText="1"/>
    </xf>
    <xf numFmtId="0" fontId="0" fillId="6" borderId="7" xfId="0" applyFill="1" applyBorder="1" applyAlignment="1">
      <alignment horizontal="center"/>
    </xf>
    <xf numFmtId="0" fontId="1" fillId="2" borderId="8" xfId="0" applyFont="1" applyFill="1" applyBorder="1" applyAlignment="1">
      <alignment horizontal="center"/>
    </xf>
    <xf numFmtId="0" fontId="1" fillId="2" borderId="9" xfId="0" applyFont="1" applyFill="1" applyBorder="1" applyAlignment="1">
      <alignment horizontal="center"/>
    </xf>
    <xf numFmtId="0" fontId="1" fillId="3" borderId="9" xfId="0" applyFont="1" applyFill="1" applyBorder="1" applyAlignment="1">
      <alignment horizontal="center"/>
    </xf>
    <xf numFmtId="0" fontId="1" fillId="4" borderId="10" xfId="0" applyFont="1" applyFill="1" applyBorder="1" applyAlignment="1">
      <alignment horizontal="center"/>
    </xf>
    <xf numFmtId="0" fontId="1" fillId="5" borderId="10" xfId="0" applyFont="1" applyFill="1" applyBorder="1" applyAlignment="1">
      <alignment horizontal="center"/>
    </xf>
    <xf numFmtId="0" fontId="2" fillId="6" borderId="9" xfId="0" applyFont="1" applyFill="1" applyBorder="1" applyAlignment="1">
      <alignment horizontal="center" vertical="top" wrapText="1"/>
    </xf>
    <xf numFmtId="0" fontId="2" fillId="6" borderId="10" xfId="0" applyFont="1" applyFill="1" applyBorder="1" applyAlignment="1">
      <alignment horizontal="center" vertical="top" wrapText="1"/>
    </xf>
    <xf numFmtId="0" fontId="3" fillId="6" borderId="9" xfId="0" applyFont="1" applyFill="1" applyBorder="1" applyAlignment="1">
      <alignment horizontal="center" vertical="top" wrapText="1"/>
    </xf>
    <xf numFmtId="0" fontId="4" fillId="6" borderId="11" xfId="0" applyFont="1" applyFill="1" applyBorder="1" applyAlignment="1">
      <alignment horizontal="center" vertical="top" wrapText="1"/>
    </xf>
    <xf numFmtId="0" fontId="3" fillId="6" borderId="10" xfId="0" applyFont="1" applyFill="1" applyBorder="1" applyAlignment="1">
      <alignment horizontal="center" vertical="top" wrapText="1"/>
    </xf>
    <xf numFmtId="0" fontId="1" fillId="6" borderId="11" xfId="0" applyFont="1" applyFill="1" applyBorder="1" applyAlignment="1">
      <alignment horizontal="center" vertical="top" wrapText="1"/>
    </xf>
    <xf numFmtId="0" fontId="1" fillId="6" borderId="10" xfId="0" applyFont="1" applyFill="1" applyBorder="1" applyAlignment="1">
      <alignment horizontal="center" vertical="top" wrapText="1"/>
    </xf>
    <xf numFmtId="0" fontId="5" fillId="6" borderId="9" xfId="0" applyFont="1" applyFill="1" applyBorder="1" applyAlignment="1">
      <alignment horizontal="center" vertical="top" wrapText="1"/>
    </xf>
    <xf numFmtId="0" fontId="4" fillId="6" borderId="10" xfId="0" applyFont="1" applyFill="1" applyBorder="1" applyAlignment="1">
      <alignment horizontal="center" vertical="top" wrapText="1"/>
    </xf>
    <xf numFmtId="0" fontId="4" fillId="6" borderId="9" xfId="0" applyFont="1" applyFill="1" applyBorder="1" applyAlignment="1">
      <alignment horizontal="center" vertical="top" wrapText="1"/>
    </xf>
    <xf numFmtId="0" fontId="0" fillId="5" borderId="0" xfId="0" applyFill="1"/>
    <xf numFmtId="0" fontId="1" fillId="2" borderId="5" xfId="0" applyFont="1" applyFill="1" applyBorder="1" applyAlignment="1">
      <alignment horizontal="center"/>
    </xf>
    <xf numFmtId="0" fontId="1" fillId="2" borderId="6" xfId="0" applyFont="1" applyFill="1" applyBorder="1" applyAlignment="1">
      <alignment horizontal="center"/>
    </xf>
    <xf numFmtId="0" fontId="1" fillId="3" borderId="6" xfId="0" applyFont="1" applyFill="1" applyBorder="1" applyAlignment="1">
      <alignment horizontal="center"/>
    </xf>
    <xf numFmtId="0" fontId="1" fillId="4" borderId="7" xfId="0" applyFont="1" applyFill="1" applyBorder="1" applyAlignment="1">
      <alignment horizontal="center"/>
    </xf>
    <xf numFmtId="0" fontId="1" fillId="5" borderId="7" xfId="0" applyFont="1" applyFill="1" applyBorder="1" applyAlignment="1">
      <alignment horizontal="center"/>
    </xf>
    <xf numFmtId="0" fontId="6" fillId="7" borderId="5" xfId="0" applyFont="1" applyFill="1" applyBorder="1" applyAlignment="1">
      <alignment horizontal="center" vertical="top" wrapText="1"/>
    </xf>
    <xf numFmtId="0" fontId="2" fillId="7" borderId="6" xfId="0" applyFont="1" applyFill="1" applyBorder="1" applyAlignment="1">
      <alignment horizontal="center" vertical="top" wrapText="1"/>
    </xf>
    <xf numFmtId="0" fontId="2" fillId="7" borderId="5" xfId="0" applyFont="1" applyFill="1" applyBorder="1" applyAlignment="1">
      <alignment horizontal="center" vertical="top" wrapText="1"/>
    </xf>
    <xf numFmtId="0" fontId="2" fillId="7" borderId="7" xfId="0" applyFont="1" applyFill="1" applyBorder="1" applyAlignment="1">
      <alignment horizontal="center" vertical="top" wrapText="1"/>
    </xf>
    <xf numFmtId="0" fontId="7" fillId="7" borderId="5" xfId="0" applyFont="1" applyFill="1" applyBorder="1" applyAlignment="1">
      <alignment horizontal="left" vertical="top" wrapText="1"/>
    </xf>
    <xf numFmtId="0" fontId="6" fillId="7" borderId="6" xfId="0" applyFont="1" applyFill="1" applyBorder="1" applyAlignment="1">
      <alignment horizontal="center" vertical="top" wrapText="1"/>
    </xf>
    <xf numFmtId="0" fontId="6" fillId="7" borderId="7" xfId="0" applyFont="1" applyFill="1" applyBorder="1" applyAlignment="1">
      <alignment horizontal="center" vertical="top" wrapText="1"/>
    </xf>
    <xf numFmtId="0" fontId="0" fillId="8" borderId="5" xfId="0" applyFill="1" applyBorder="1"/>
    <xf numFmtId="0" fontId="0" fillId="0" borderId="0" xfId="0" applyAlignment="1">
      <alignment horizontal="center"/>
    </xf>
    <xf numFmtId="0" fontId="0" fillId="0" borderId="0" xfId="0" applyAlignment="1">
      <alignment horizontal="center" vertical="center"/>
    </xf>
    <xf numFmtId="0" fontId="0" fillId="0" borderId="1" xfId="0" applyBorder="1"/>
    <xf numFmtId="0" fontId="0" fillId="3" borderId="1" xfId="0" applyFill="1" applyBorder="1" applyAlignment="1">
      <alignment horizontal="left" vertical="center"/>
    </xf>
    <xf numFmtId="0" fontId="0" fillId="4" borderId="2" xfId="0" applyFill="1" applyBorder="1" applyAlignment="1">
      <alignment horizontal="center" vertical="center"/>
    </xf>
    <xf numFmtId="0" fontId="0" fillId="5" borderId="2" xfId="0" applyFill="1" applyBorder="1" applyAlignment="1">
      <alignment horizontal="center" vertical="center"/>
    </xf>
    <xf numFmtId="9" fontId="0" fillId="9" borderId="0" xfId="0" applyNumberFormat="1" applyFill="1"/>
    <xf numFmtId="9" fontId="0" fillId="9" borderId="2" xfId="0" applyNumberFormat="1" applyFill="1" applyBorder="1"/>
    <xf numFmtId="164" fontId="0" fillId="9" borderId="0" xfId="0" applyNumberFormat="1" applyFill="1"/>
    <xf numFmtId="0" fontId="0" fillId="0" borderId="2" xfId="0" applyBorder="1"/>
    <xf numFmtId="164" fontId="0" fillId="0" borderId="0" xfId="0" applyNumberFormat="1"/>
    <xf numFmtId="10" fontId="0" fillId="9" borderId="0" xfId="0" applyNumberFormat="1" applyFill="1"/>
    <xf numFmtId="9" fontId="0" fillId="0" borderId="0" xfId="0" applyNumberFormat="1"/>
    <xf numFmtId="10" fontId="0" fillId="0" borderId="0" xfId="0" applyNumberFormat="1"/>
    <xf numFmtId="9" fontId="0" fillId="0" borderId="2" xfId="0" applyNumberFormat="1" applyBorder="1"/>
    <xf numFmtId="9" fontId="0" fillId="8" borderId="0" xfId="0" applyNumberFormat="1" applyFill="1"/>
    <xf numFmtId="10" fontId="0" fillId="0" borderId="2" xfId="0" applyNumberFormat="1" applyBorder="1"/>
    <xf numFmtId="0" fontId="0" fillId="9" borderId="0" xfId="0" applyFill="1" applyAlignment="1">
      <alignment horizontal="right" vertical="center"/>
    </xf>
    <xf numFmtId="0" fontId="0" fillId="9" borderId="0" xfId="0" applyFill="1"/>
    <xf numFmtId="0" fontId="0" fillId="0" borderId="12" xfId="0" applyBorder="1" applyAlignment="1">
      <alignment horizontal="center"/>
    </xf>
    <xf numFmtId="0" fontId="0" fillId="0" borderId="12" xfId="0" applyBorder="1" applyAlignment="1">
      <alignment horizontal="center" vertical="center"/>
    </xf>
    <xf numFmtId="0" fontId="0" fillId="0" borderId="13" xfId="0" applyBorder="1"/>
    <xf numFmtId="0" fontId="0" fillId="3" borderId="13" xfId="0" applyFill="1" applyBorder="1" applyAlignment="1">
      <alignment horizontal="left"/>
    </xf>
    <xf numFmtId="0" fontId="0" fillId="4" borderId="14" xfId="0" applyFill="1" applyBorder="1" applyAlignment="1">
      <alignment horizontal="center"/>
    </xf>
    <xf numFmtId="0" fontId="0" fillId="5" borderId="14" xfId="0" applyFill="1" applyBorder="1" applyAlignment="1">
      <alignment horizontal="center"/>
    </xf>
    <xf numFmtId="0" fontId="0" fillId="0" borderId="12" xfId="0" applyBorder="1"/>
    <xf numFmtId="0" fontId="0" fillId="0" borderId="12" xfId="0" applyBorder="1" applyAlignment="1">
      <alignment horizontal="right" vertical="center"/>
    </xf>
    <xf numFmtId="9" fontId="0" fillId="9" borderId="12" xfId="0" applyNumberFormat="1" applyFill="1" applyBorder="1"/>
    <xf numFmtId="0" fontId="0" fillId="0" borderId="14" xfId="0" applyBorder="1"/>
    <xf numFmtId="10" fontId="0" fillId="0" borderId="12" xfId="0" applyNumberFormat="1" applyBorder="1"/>
    <xf numFmtId="0" fontId="0" fillId="0" borderId="6" xfId="0" applyBorder="1"/>
    <xf numFmtId="0" fontId="0" fillId="3" borderId="6" xfId="0" applyFill="1" applyBorder="1" applyAlignment="1">
      <alignment horizontal="left"/>
    </xf>
    <xf numFmtId="0" fontId="0" fillId="4" borderId="7" xfId="0" applyFill="1" applyBorder="1" applyAlignment="1">
      <alignment horizontal="center"/>
    </xf>
    <xf numFmtId="0" fontId="0" fillId="5" borderId="7" xfId="0" applyFill="1" applyBorder="1" applyAlignment="1">
      <alignment horizontal="center"/>
    </xf>
    <xf numFmtId="0" fontId="0" fillId="0" borderId="5" xfId="0" applyBorder="1"/>
    <xf numFmtId="9" fontId="0" fillId="9" borderId="5" xfId="0" applyNumberFormat="1" applyFill="1" applyBorder="1"/>
    <xf numFmtId="0" fontId="0" fillId="0" borderId="7" xfId="0" applyBorder="1"/>
    <xf numFmtId="0" fontId="8" fillId="0" borderId="12" xfId="0" applyFont="1" applyBorder="1" applyAlignment="1">
      <alignment horizontal="center" vertical="top"/>
    </xf>
    <xf numFmtId="0" fontId="8" fillId="0" borderId="0" xfId="0" applyFont="1" applyAlignment="1">
      <alignment horizontal="center" vertical="top"/>
    </xf>
    <xf numFmtId="0" fontId="8" fillId="0" borderId="5" xfId="0" applyFont="1" applyBorder="1" applyAlignment="1">
      <alignment horizontal="center" vertical="top"/>
    </xf>
    <xf numFmtId="0" fontId="0" fillId="9" borderId="5" xfId="0" applyFill="1" applyBorder="1"/>
    <xf numFmtId="9" fontId="0" fillId="0" borderId="5" xfId="0" applyNumberFormat="1" applyBorder="1"/>
    <xf numFmtId="0" fontId="0" fillId="0" borderId="8" xfId="0" applyBorder="1" applyAlignment="1">
      <alignment horizontal="center" vertical="center"/>
    </xf>
    <xf numFmtId="0" fontId="0" fillId="0" borderId="8" xfId="0" applyBorder="1"/>
    <xf numFmtId="0" fontId="0" fillId="0" borderId="9" xfId="0" applyBorder="1"/>
    <xf numFmtId="0" fontId="0" fillId="3" borderId="9" xfId="0" applyFill="1" applyBorder="1" applyAlignment="1">
      <alignment horizontal="left"/>
    </xf>
    <xf numFmtId="0" fontId="0" fillId="4" borderId="10" xfId="0" applyFill="1" applyBorder="1" applyAlignment="1">
      <alignment horizontal="center"/>
    </xf>
    <xf numFmtId="0" fontId="0" fillId="5" borderId="10" xfId="0" applyFill="1" applyBorder="1" applyAlignment="1">
      <alignment horizontal="center"/>
    </xf>
    <xf numFmtId="0" fontId="0" fillId="10" borderId="8" xfId="0" applyFill="1" applyBorder="1"/>
    <xf numFmtId="0" fontId="0" fillId="10" borderId="9" xfId="0" applyFill="1" applyBorder="1"/>
    <xf numFmtId="9" fontId="0" fillId="10" borderId="8" xfId="0" applyNumberFormat="1" applyFill="1" applyBorder="1"/>
    <xf numFmtId="0" fontId="0" fillId="10" borderId="10" xfId="0" applyFill="1" applyBorder="1"/>
    <xf numFmtId="0" fontId="0" fillId="0" borderId="5" xfId="0" applyBorder="1" applyAlignment="1">
      <alignment horizontal="center" vertical="center"/>
    </xf>
    <xf numFmtId="10" fontId="0" fillId="0" borderId="5" xfId="0" applyNumberFormat="1" applyBorder="1"/>
    <xf numFmtId="9" fontId="0" fillId="0" borderId="1" xfId="0" applyNumberFormat="1" applyBorder="1"/>
    <xf numFmtId="9" fontId="0" fillId="0" borderId="6" xfId="0" applyNumberFormat="1" applyBorder="1"/>
    <xf numFmtId="0" fontId="0" fillId="9" borderId="0" xfId="0" applyFill="1" applyAlignment="1">
      <alignment horizontal="right"/>
    </xf>
    <xf numFmtId="2" fontId="0" fillId="9" borderId="0" xfId="0" applyNumberFormat="1" applyFill="1"/>
    <xf numFmtId="10" fontId="0" fillId="9" borderId="5" xfId="0" applyNumberFormat="1" applyFill="1" applyBorder="1"/>
    <xf numFmtId="10" fontId="0" fillId="0" borderId="8" xfId="0" applyNumberFormat="1" applyBorder="1"/>
    <xf numFmtId="0" fontId="0" fillId="0" borderId="10" xfId="0" applyBorder="1"/>
    <xf numFmtId="0" fontId="9" fillId="11" borderId="4" xfId="0" applyFont="1" applyFill="1" applyBorder="1" applyAlignment="1">
      <alignment horizontal="left"/>
    </xf>
    <xf numFmtId="0" fontId="9" fillId="11" borderId="5" xfId="0" applyFont="1" applyFill="1" applyBorder="1" applyAlignment="1">
      <alignment horizontal="left"/>
    </xf>
    <xf numFmtId="0" fontId="9" fillId="11" borderId="11" xfId="0" applyFont="1" applyFill="1" applyBorder="1" applyAlignment="1">
      <alignment horizontal="left"/>
    </xf>
    <xf numFmtId="0" fontId="9" fillId="11" borderId="8" xfId="0" applyFont="1" applyFill="1" applyBorder="1" applyAlignment="1">
      <alignment horizontal="left"/>
    </xf>
    <xf numFmtId="9" fontId="0" fillId="0" borderId="8" xfId="0" applyNumberFormat="1" applyBorder="1"/>
    <xf numFmtId="0" fontId="0" fillId="0" borderId="1" xfId="0" applyBorder="1" applyAlignment="1">
      <alignment horizontal="center"/>
    </xf>
    <xf numFmtId="0" fontId="0" fillId="0" borderId="6" xfId="0" applyBorder="1" applyAlignment="1">
      <alignment horizontal="center"/>
    </xf>
    <xf numFmtId="0" fontId="0" fillId="0" borderId="5" xfId="0" applyBorder="1" applyAlignment="1">
      <alignment horizontal="center"/>
    </xf>
    <xf numFmtId="164" fontId="0" fillId="9" borderId="5" xfId="0" applyNumberFormat="1" applyFill="1" applyBorder="1"/>
    <xf numFmtId="0" fontId="0" fillId="12" borderId="1" xfId="0" applyFill="1" applyBorder="1"/>
    <xf numFmtId="0" fontId="0" fillId="12" borderId="6" xfId="0" applyFill="1" applyBorder="1"/>
    <xf numFmtId="0" fontId="10" fillId="0" borderId="1" xfId="0" applyFont="1" applyBorder="1"/>
    <xf numFmtId="0" fontId="10" fillId="0" borderId="6" xfId="0" applyFont="1" applyBorder="1"/>
    <xf numFmtId="9" fontId="0" fillId="9" borderId="7" xfId="0" applyNumberFormat="1" applyFill="1" applyBorder="1"/>
    <xf numFmtId="164" fontId="0" fillId="9" borderId="12" xfId="0" applyNumberFormat="1" applyFill="1" applyBorder="1"/>
    <xf numFmtId="9" fontId="0" fillId="9" borderId="1" xfId="0" applyNumberFormat="1" applyFill="1" applyBorder="1"/>
    <xf numFmtId="10" fontId="0" fillId="9" borderId="6" xfId="0" applyNumberFormat="1" applyFill="1" applyBorder="1"/>
    <xf numFmtId="10" fontId="0" fillId="9" borderId="8" xfId="0" applyNumberFormat="1" applyFill="1" applyBorder="1"/>
    <xf numFmtId="0" fontId="0" fillId="13" borderId="14" xfId="0" applyFill="1" applyBorder="1" applyAlignment="1">
      <alignment horizontal="center" vertical="center" wrapText="1"/>
    </xf>
    <xf numFmtId="0" fontId="0" fillId="13" borderId="2" xfId="0" applyFill="1" applyBorder="1" applyAlignment="1">
      <alignment horizontal="center" vertical="center" wrapText="1"/>
    </xf>
    <xf numFmtId="0" fontId="0" fillId="12" borderId="0" xfId="0" applyFill="1" applyAlignment="1">
      <alignment horizontal="center" vertical="center"/>
    </xf>
    <xf numFmtId="0" fontId="0" fillId="12" borderId="5" xfId="0" applyFill="1" applyBorder="1" applyAlignment="1">
      <alignment horizontal="center" vertical="center"/>
    </xf>
    <xf numFmtId="0" fontId="0" fillId="4" borderId="7" xfId="0" applyFill="1" applyBorder="1" applyAlignment="1">
      <alignment horizontal="center" vertical="center"/>
    </xf>
    <xf numFmtId="9" fontId="0" fillId="0" borderId="12" xfId="0" applyNumberFormat="1" applyBorder="1"/>
    <xf numFmtId="9" fontId="0" fillId="3" borderId="1" xfId="0" applyNumberForma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1BE5E0-C29C-784D-99D5-DB2DA988DD15}">
  <dimension ref="A1:BN260"/>
  <sheetViews>
    <sheetView tabSelected="1" topLeftCell="R32" workbookViewId="0">
      <selection sqref="A1:BN260"/>
    </sheetView>
  </sheetViews>
  <sheetFormatPr baseColWidth="10" defaultRowHeight="16" x14ac:dyDescent="0.2"/>
  <cols>
    <col min="4" max="4" width="14.33203125" customWidth="1"/>
    <col min="5" max="5" width="39.6640625" customWidth="1"/>
    <col min="6" max="6" width="15.5" customWidth="1"/>
    <col min="7" max="7" width="18" customWidth="1"/>
    <col min="9" max="9" width="9.83203125" customWidth="1"/>
    <col min="15" max="15" width="12.1640625" customWidth="1"/>
    <col min="18" max="18" width="11.5" customWidth="1"/>
    <col min="26" max="26" width="11.6640625" bestFit="1" customWidth="1"/>
    <col min="29" max="29" width="13.1640625" customWidth="1"/>
    <col min="30" max="31" width="12.1640625" customWidth="1"/>
  </cols>
  <sheetData>
    <row r="1" spans="1:66" x14ac:dyDescent="0.2">
      <c r="A1" s="1"/>
      <c r="B1" s="1"/>
      <c r="C1" s="2"/>
      <c r="D1" s="3"/>
      <c r="E1" s="4"/>
      <c r="F1" s="5"/>
      <c r="G1" s="6"/>
      <c r="H1" s="7" t="s">
        <v>0</v>
      </c>
      <c r="I1" s="8"/>
      <c r="J1" s="8"/>
      <c r="K1" s="8"/>
      <c r="L1" s="8"/>
      <c r="M1" s="8"/>
      <c r="N1" s="8"/>
      <c r="O1" s="8"/>
      <c r="P1" s="7" t="s">
        <v>1</v>
      </c>
      <c r="Q1" s="8"/>
      <c r="R1" s="8"/>
      <c r="S1" s="8"/>
      <c r="T1" s="8"/>
      <c r="U1" s="8"/>
      <c r="V1" s="8"/>
      <c r="W1" s="9"/>
      <c r="X1" s="7" t="s">
        <v>2</v>
      </c>
      <c r="Y1" s="8"/>
      <c r="Z1" s="8"/>
      <c r="AA1" s="8"/>
      <c r="AB1" s="8"/>
      <c r="AC1" s="8"/>
      <c r="AD1" s="8"/>
      <c r="AE1" s="8"/>
      <c r="AF1" s="8"/>
      <c r="AG1" s="8"/>
      <c r="AH1" s="9"/>
      <c r="AI1" s="7" t="s">
        <v>3</v>
      </c>
      <c r="AJ1" s="8"/>
      <c r="AK1" s="8"/>
      <c r="AL1" s="8"/>
      <c r="AM1" s="8"/>
      <c r="AN1" s="8"/>
      <c r="AO1" s="8"/>
      <c r="AP1" s="8"/>
      <c r="AQ1" s="8"/>
      <c r="AR1" s="8"/>
      <c r="AS1" s="8"/>
      <c r="AT1" s="8"/>
      <c r="AU1" s="8"/>
      <c r="AV1" s="8"/>
      <c r="AW1" s="8"/>
      <c r="AX1" s="8"/>
      <c r="AY1" s="8"/>
      <c r="AZ1" s="9"/>
      <c r="BA1" s="7" t="s">
        <v>4</v>
      </c>
      <c r="BB1" s="8"/>
      <c r="BC1" s="8"/>
      <c r="BD1" s="8"/>
      <c r="BE1" s="8"/>
      <c r="BF1" s="8"/>
      <c r="BG1" s="9"/>
      <c r="BH1" s="10" t="s">
        <v>5</v>
      </c>
      <c r="BI1" s="11"/>
      <c r="BJ1" s="11"/>
      <c r="BK1" s="11"/>
      <c r="BL1" s="12"/>
      <c r="BM1" s="13" t="s">
        <v>6</v>
      </c>
      <c r="BN1" s="14"/>
    </row>
    <row r="2" spans="1:66" x14ac:dyDescent="0.2">
      <c r="A2" s="1"/>
      <c r="B2" s="1"/>
      <c r="C2" s="2"/>
      <c r="D2" s="3"/>
      <c r="E2" s="4"/>
      <c r="F2" s="5"/>
      <c r="G2" s="6"/>
      <c r="H2" s="15"/>
      <c r="I2" s="16"/>
      <c r="J2" s="16"/>
      <c r="K2" s="16"/>
      <c r="L2" s="16"/>
      <c r="M2" s="16"/>
      <c r="N2" s="16"/>
      <c r="O2" s="16"/>
      <c r="P2" s="15"/>
      <c r="Q2" s="16"/>
      <c r="R2" s="16"/>
      <c r="S2" s="16"/>
      <c r="T2" s="16"/>
      <c r="U2" s="16"/>
      <c r="V2" s="16"/>
      <c r="W2" s="17"/>
      <c r="X2" s="15"/>
      <c r="Y2" s="16"/>
      <c r="Z2" s="16"/>
      <c r="AA2" s="16"/>
      <c r="AB2" s="16"/>
      <c r="AC2" s="16"/>
      <c r="AD2" s="16"/>
      <c r="AE2" s="16"/>
      <c r="AF2" s="16"/>
      <c r="AG2" s="16"/>
      <c r="AH2" s="17"/>
      <c r="AI2" s="15"/>
      <c r="AJ2" s="16"/>
      <c r="AK2" s="16"/>
      <c r="AL2" s="16"/>
      <c r="AM2" s="16"/>
      <c r="AN2" s="16"/>
      <c r="AO2" s="16"/>
      <c r="AP2" s="16"/>
      <c r="AQ2" s="16"/>
      <c r="AR2" s="16"/>
      <c r="AS2" s="16"/>
      <c r="AT2" s="16"/>
      <c r="AU2" s="16"/>
      <c r="AV2" s="16"/>
      <c r="AW2" s="16"/>
      <c r="AX2" s="16"/>
      <c r="AY2" s="16"/>
      <c r="AZ2" s="17"/>
      <c r="BA2" s="15"/>
      <c r="BB2" s="16"/>
      <c r="BC2" s="16"/>
      <c r="BD2" s="16"/>
      <c r="BE2" s="16"/>
      <c r="BF2" s="16"/>
      <c r="BG2" s="17"/>
      <c r="BH2" s="18"/>
      <c r="BI2" s="19"/>
      <c r="BJ2" s="19"/>
      <c r="BK2" s="19"/>
      <c r="BL2" s="20"/>
      <c r="BM2" s="21"/>
      <c r="BN2" s="14"/>
    </row>
    <row r="3" spans="1:66" ht="75" customHeight="1" x14ac:dyDescent="0.2">
      <c r="A3" s="22" t="s">
        <v>7</v>
      </c>
      <c r="B3" s="22" t="s">
        <v>8</v>
      </c>
      <c r="C3" s="22" t="s">
        <v>9</v>
      </c>
      <c r="D3" s="23" t="s">
        <v>10</v>
      </c>
      <c r="E3" s="24" t="s">
        <v>11</v>
      </c>
      <c r="F3" s="25" t="s">
        <v>12</v>
      </c>
      <c r="G3" s="26" t="s">
        <v>13</v>
      </c>
      <c r="H3" s="27" t="s">
        <v>14</v>
      </c>
      <c r="I3" s="28" t="s">
        <v>15</v>
      </c>
      <c r="J3" s="27" t="s">
        <v>16</v>
      </c>
      <c r="K3" s="28" t="s">
        <v>17</v>
      </c>
      <c r="L3" s="28" t="s">
        <v>18</v>
      </c>
      <c r="M3" s="28" t="s">
        <v>19</v>
      </c>
      <c r="N3" s="28" t="s">
        <v>20</v>
      </c>
      <c r="O3" s="28" t="s">
        <v>21</v>
      </c>
      <c r="P3" s="29" t="s">
        <v>22</v>
      </c>
      <c r="Q3" s="30" t="s">
        <v>23</v>
      </c>
      <c r="R3" s="31" t="s">
        <v>24</v>
      </c>
      <c r="S3" s="27" t="s">
        <v>25</v>
      </c>
      <c r="T3" s="32" t="s">
        <v>26</v>
      </c>
      <c r="U3" s="31" t="s">
        <v>27</v>
      </c>
      <c r="V3" s="29" t="s">
        <v>28</v>
      </c>
      <c r="W3" s="33" t="s">
        <v>29</v>
      </c>
      <c r="X3" s="31" t="s">
        <v>30</v>
      </c>
      <c r="Y3" s="34" t="s">
        <v>31</v>
      </c>
      <c r="Z3" s="30" t="s">
        <v>32</v>
      </c>
      <c r="AA3" s="30" t="s">
        <v>33</v>
      </c>
      <c r="AB3" s="35" t="s">
        <v>34</v>
      </c>
      <c r="AC3" s="36" t="s">
        <v>35</v>
      </c>
      <c r="AD3" s="27" t="s">
        <v>36</v>
      </c>
      <c r="AE3" s="27" t="s">
        <v>37</v>
      </c>
      <c r="AF3" s="35" t="s">
        <v>38</v>
      </c>
      <c r="AG3" s="35" t="s">
        <v>39</v>
      </c>
      <c r="AH3" s="28" t="s">
        <v>40</v>
      </c>
      <c r="AI3" s="27" t="s">
        <v>41</v>
      </c>
      <c r="AJ3" s="27" t="s">
        <v>42</v>
      </c>
      <c r="AK3" s="27" t="s">
        <v>43</v>
      </c>
      <c r="AL3" s="28" t="s">
        <v>44</v>
      </c>
      <c r="AM3" s="35" t="s">
        <v>45</v>
      </c>
      <c r="AN3" s="31" t="s">
        <v>46</v>
      </c>
      <c r="AO3" s="31" t="s">
        <v>47</v>
      </c>
      <c r="AP3" s="28" t="s">
        <v>48</v>
      </c>
      <c r="AQ3" s="28" t="s">
        <v>49</v>
      </c>
      <c r="AR3" s="33" t="s">
        <v>50</v>
      </c>
      <c r="AS3" s="28" t="s">
        <v>51</v>
      </c>
      <c r="AT3" s="28" t="s">
        <v>52</v>
      </c>
      <c r="AU3" s="28" t="s">
        <v>53</v>
      </c>
      <c r="AV3" s="28" t="s">
        <v>54</v>
      </c>
      <c r="AW3" s="28" t="s">
        <v>55</v>
      </c>
      <c r="AX3" s="28" t="s">
        <v>56</v>
      </c>
      <c r="AY3" s="28" t="s">
        <v>57</v>
      </c>
      <c r="AZ3" s="35" t="s">
        <v>58</v>
      </c>
      <c r="BA3" s="27" t="s">
        <v>59</v>
      </c>
      <c r="BB3" s="28" t="s">
        <v>60</v>
      </c>
      <c r="BC3" s="28" t="s">
        <v>61</v>
      </c>
      <c r="BD3" s="28" t="s">
        <v>62</v>
      </c>
      <c r="BE3" s="28" t="s">
        <v>63</v>
      </c>
      <c r="BF3" s="28" t="s">
        <v>64</v>
      </c>
      <c r="BG3" s="28" t="s">
        <v>65</v>
      </c>
      <c r="BH3" s="27" t="s">
        <v>66</v>
      </c>
      <c r="BI3" s="28" t="s">
        <v>67</v>
      </c>
      <c r="BJ3" s="28" t="s">
        <v>68</v>
      </c>
      <c r="BK3" s="28" t="s">
        <v>69</v>
      </c>
      <c r="BL3" s="28" t="s">
        <v>70</v>
      </c>
      <c r="BM3" s="28" t="s">
        <v>71</v>
      </c>
      <c r="BN3" s="37"/>
    </row>
    <row r="4" spans="1:66" ht="70" customHeight="1" x14ac:dyDescent="0.2">
      <c r="A4" s="38"/>
      <c r="B4" s="38"/>
      <c r="C4" s="38"/>
      <c r="D4" s="39"/>
      <c r="E4" s="40"/>
      <c r="F4" s="41"/>
      <c r="G4" s="42"/>
      <c r="H4" s="43" t="s">
        <v>72</v>
      </c>
      <c r="I4" s="44"/>
      <c r="J4" s="45"/>
      <c r="K4" s="45"/>
      <c r="L4" s="45"/>
      <c r="M4" s="45"/>
      <c r="N4" s="45"/>
      <c r="O4" s="44"/>
      <c r="P4" s="45"/>
      <c r="Q4" s="45"/>
      <c r="R4" s="45"/>
      <c r="S4" s="45"/>
      <c r="T4" s="45"/>
      <c r="U4" s="45"/>
      <c r="V4" s="43" t="s">
        <v>73</v>
      </c>
      <c r="W4" s="44"/>
      <c r="X4" s="46"/>
      <c r="Y4" s="45"/>
      <c r="Z4" s="45"/>
      <c r="AA4" s="45" t="s">
        <v>74</v>
      </c>
      <c r="AB4" s="45"/>
      <c r="AC4" s="45"/>
      <c r="AD4" s="47" t="s">
        <v>75</v>
      </c>
      <c r="AE4" s="47" t="s">
        <v>76</v>
      </c>
      <c r="AF4" s="45"/>
      <c r="AG4" s="45"/>
      <c r="AH4" s="44"/>
      <c r="AI4" s="45"/>
      <c r="AJ4" s="45"/>
      <c r="AK4" s="45"/>
      <c r="AL4" s="45"/>
      <c r="AM4" s="45"/>
      <c r="AN4" s="45"/>
      <c r="AO4" s="45"/>
      <c r="AP4" s="45"/>
      <c r="AQ4" s="45"/>
      <c r="AR4" s="43" t="s">
        <v>77</v>
      </c>
      <c r="AS4" s="45"/>
      <c r="AT4" s="45"/>
      <c r="AU4" s="45"/>
      <c r="AV4" s="43" t="s">
        <v>78</v>
      </c>
      <c r="AW4" s="45"/>
      <c r="AX4" s="43" t="s">
        <v>79</v>
      </c>
      <c r="AY4" s="45"/>
      <c r="AZ4" s="44"/>
      <c r="BA4" s="45"/>
      <c r="BB4" s="45"/>
      <c r="BC4" s="45"/>
      <c r="BD4" s="43" t="s">
        <v>80</v>
      </c>
      <c r="BE4" s="43" t="s">
        <v>81</v>
      </c>
      <c r="BF4" s="43"/>
      <c r="BG4" s="48" t="s">
        <v>82</v>
      </c>
      <c r="BH4" s="45"/>
      <c r="BI4" s="45"/>
      <c r="BJ4" s="45"/>
      <c r="BK4" s="43" t="s">
        <v>83</v>
      </c>
      <c r="BL4" s="44"/>
      <c r="BM4" s="49" t="s">
        <v>84</v>
      </c>
      <c r="BN4" s="50"/>
    </row>
    <row r="5" spans="1:66" x14ac:dyDescent="0.2">
      <c r="A5" s="51">
        <v>1</v>
      </c>
      <c r="B5" s="52">
        <v>1</v>
      </c>
      <c r="C5" t="s">
        <v>85</v>
      </c>
      <c r="D5" s="53" t="s">
        <v>86</v>
      </c>
      <c r="E5" s="54" t="s">
        <v>87</v>
      </c>
      <c r="F5" s="55">
        <v>2010</v>
      </c>
      <c r="G5" s="56">
        <v>2100</v>
      </c>
      <c r="I5" s="53"/>
      <c r="O5" s="53"/>
      <c r="P5" s="57">
        <v>1</v>
      </c>
      <c r="R5" s="57">
        <v>0.01</v>
      </c>
      <c r="U5" s="57">
        <v>3.5000000000000003E-2</v>
      </c>
      <c r="W5" s="53"/>
      <c r="X5" s="58">
        <v>0.05</v>
      </c>
      <c r="Y5" s="57">
        <v>0.03</v>
      </c>
      <c r="AH5" s="53"/>
      <c r="AO5" s="59">
        <v>0.15</v>
      </c>
      <c r="AZ5" s="53"/>
      <c r="BG5" s="53"/>
      <c r="BL5" s="53"/>
      <c r="BM5" s="60"/>
      <c r="BN5" t="s">
        <v>88</v>
      </c>
    </row>
    <row r="6" spans="1:66" x14ac:dyDescent="0.2">
      <c r="A6" s="51">
        <v>2</v>
      </c>
      <c r="B6" s="52">
        <v>1</v>
      </c>
      <c r="C6" t="s">
        <v>85</v>
      </c>
      <c r="D6" s="53" t="s">
        <v>86</v>
      </c>
      <c r="E6" s="4" t="s">
        <v>89</v>
      </c>
      <c r="F6" s="55">
        <v>2010</v>
      </c>
      <c r="G6" s="56">
        <v>2100</v>
      </c>
      <c r="I6" s="53"/>
      <c r="O6" s="53"/>
      <c r="R6" s="57">
        <v>0</v>
      </c>
      <c r="W6" s="53"/>
      <c r="X6" s="60"/>
      <c r="AH6" s="53"/>
      <c r="AO6" s="61"/>
      <c r="AZ6" s="53"/>
      <c r="BG6" s="53"/>
      <c r="BL6" s="53"/>
      <c r="BM6" s="60"/>
      <c r="BN6" t="s">
        <v>90</v>
      </c>
    </row>
    <row r="7" spans="1:66" x14ac:dyDescent="0.2">
      <c r="A7" s="51">
        <v>3</v>
      </c>
      <c r="B7" s="52">
        <v>1</v>
      </c>
      <c r="C7" t="s">
        <v>85</v>
      </c>
      <c r="D7" s="53" t="s">
        <v>86</v>
      </c>
      <c r="E7" s="4" t="s">
        <v>91</v>
      </c>
      <c r="F7" s="55">
        <v>2010</v>
      </c>
      <c r="G7" s="56">
        <v>2100</v>
      </c>
      <c r="I7" s="53"/>
      <c r="O7" s="53"/>
      <c r="R7" s="62">
        <v>-1.4999999999999999E-2</v>
      </c>
      <c r="W7" s="53"/>
      <c r="X7" s="60"/>
      <c r="AH7" s="53"/>
      <c r="AO7" s="61"/>
      <c r="AZ7" s="53"/>
      <c r="BG7" s="53"/>
      <c r="BL7" s="53"/>
      <c r="BM7" s="60"/>
    </row>
    <row r="8" spans="1:66" x14ac:dyDescent="0.2">
      <c r="A8" s="51">
        <v>4</v>
      </c>
      <c r="B8" s="52">
        <v>1</v>
      </c>
      <c r="C8" t="s">
        <v>85</v>
      </c>
      <c r="D8" s="53" t="s">
        <v>86</v>
      </c>
      <c r="E8" s="4" t="s">
        <v>92</v>
      </c>
      <c r="F8" s="55">
        <v>2010</v>
      </c>
      <c r="G8" s="56">
        <v>2100</v>
      </c>
      <c r="I8" s="53"/>
      <c r="O8" s="53"/>
      <c r="R8" s="57">
        <v>-0.05</v>
      </c>
      <c r="W8" s="53"/>
      <c r="X8" s="60"/>
      <c r="AH8" s="53"/>
      <c r="AO8" s="61"/>
      <c r="AZ8" s="53"/>
      <c r="BG8" s="53"/>
      <c r="BL8" s="53"/>
      <c r="BM8" s="60"/>
    </row>
    <row r="9" spans="1:66" x14ac:dyDescent="0.2">
      <c r="A9" s="51">
        <v>5</v>
      </c>
      <c r="B9" s="52">
        <v>1</v>
      </c>
      <c r="C9" t="s">
        <v>85</v>
      </c>
      <c r="D9" s="53" t="s">
        <v>86</v>
      </c>
      <c r="E9" s="4" t="s">
        <v>93</v>
      </c>
      <c r="F9" s="55">
        <v>2010</v>
      </c>
      <c r="G9" s="56">
        <v>2100</v>
      </c>
      <c r="I9" s="53"/>
      <c r="O9" s="53"/>
      <c r="R9" s="57">
        <v>-0.04</v>
      </c>
      <c r="W9" s="53"/>
      <c r="X9" s="60"/>
      <c r="AH9" s="53"/>
      <c r="AO9" s="61"/>
      <c r="AZ9" s="53"/>
      <c r="BG9" s="53"/>
      <c r="BL9" s="53"/>
      <c r="BM9" s="60"/>
    </row>
    <row r="10" spans="1:66" x14ac:dyDescent="0.2">
      <c r="A10" s="51">
        <v>6</v>
      </c>
      <c r="B10" s="52">
        <v>1</v>
      </c>
      <c r="C10" t="s">
        <v>85</v>
      </c>
      <c r="D10" s="53" t="s">
        <v>86</v>
      </c>
      <c r="E10" s="4" t="s">
        <v>94</v>
      </c>
      <c r="F10" s="55">
        <v>2010</v>
      </c>
      <c r="G10" s="56">
        <v>2100</v>
      </c>
      <c r="I10" s="53"/>
      <c r="O10" s="53"/>
      <c r="R10" s="57">
        <v>-0.01</v>
      </c>
      <c r="W10" s="53"/>
      <c r="X10" s="60"/>
      <c r="AH10" s="53"/>
      <c r="AO10" s="61"/>
      <c r="AZ10" s="53"/>
      <c r="BG10" s="53"/>
      <c r="BL10" s="53"/>
      <c r="BM10" s="60"/>
    </row>
    <row r="11" spans="1:66" x14ac:dyDescent="0.2">
      <c r="A11" s="51">
        <v>7</v>
      </c>
      <c r="B11" s="52">
        <v>1</v>
      </c>
      <c r="C11" t="s">
        <v>85</v>
      </c>
      <c r="D11" s="53" t="s">
        <v>86</v>
      </c>
      <c r="E11" s="4" t="s">
        <v>95</v>
      </c>
      <c r="F11" s="55">
        <v>2010</v>
      </c>
      <c r="G11" s="56">
        <v>2100</v>
      </c>
      <c r="I11" s="53"/>
      <c r="O11" s="53"/>
      <c r="P11" s="63">
        <v>-0.54</v>
      </c>
      <c r="R11" s="64">
        <v>-5.8400000000000001E-2</v>
      </c>
      <c r="U11" s="63">
        <v>-3.7100000000000001E-2</v>
      </c>
      <c r="W11" s="53"/>
      <c r="X11" s="65">
        <v>-4.3999999999999997E-2</v>
      </c>
      <c r="Y11" s="63">
        <v>-3.8399999999999997E-2</v>
      </c>
      <c r="AH11" s="53"/>
      <c r="AO11" s="61">
        <v>-0.12909999999999999</v>
      </c>
      <c r="AZ11" s="53"/>
      <c r="BG11" s="53"/>
      <c r="BL11" s="53"/>
      <c r="BM11" s="60"/>
    </row>
    <row r="12" spans="1:66" x14ac:dyDescent="0.2">
      <c r="A12" s="51">
        <v>8</v>
      </c>
      <c r="B12" s="52">
        <v>1</v>
      </c>
      <c r="C12" t="s">
        <v>85</v>
      </c>
      <c r="D12" s="53" t="s">
        <v>86</v>
      </c>
      <c r="E12" s="54" t="s">
        <v>87</v>
      </c>
      <c r="F12" s="55">
        <v>2010</v>
      </c>
      <c r="G12" s="56">
        <v>2050</v>
      </c>
      <c r="I12" s="53"/>
      <c r="O12" s="53"/>
      <c r="P12" s="57">
        <v>0.7</v>
      </c>
      <c r="R12" s="59">
        <v>-1.4999999999999999E-2</v>
      </c>
      <c r="U12" s="57">
        <v>0.02</v>
      </c>
      <c r="W12" s="53"/>
      <c r="X12" s="58">
        <v>0</v>
      </c>
      <c r="Y12" s="57">
        <v>0</v>
      </c>
      <c r="AH12" s="53"/>
      <c r="AO12" s="59">
        <v>0.13500000000000001</v>
      </c>
      <c r="AZ12" s="53"/>
      <c r="BG12" s="53"/>
      <c r="BL12" s="53"/>
      <c r="BM12" s="60"/>
    </row>
    <row r="13" spans="1:66" x14ac:dyDescent="0.2">
      <c r="A13" s="51">
        <v>9</v>
      </c>
      <c r="B13" s="52">
        <v>1</v>
      </c>
      <c r="C13" t="s">
        <v>85</v>
      </c>
      <c r="D13" s="53" t="s">
        <v>86</v>
      </c>
      <c r="E13" s="4" t="s">
        <v>89</v>
      </c>
      <c r="F13" s="55">
        <v>2010</v>
      </c>
      <c r="G13" s="56">
        <v>2050</v>
      </c>
      <c r="I13" s="53"/>
      <c r="O13" s="53"/>
      <c r="R13" s="57">
        <v>-0.01</v>
      </c>
      <c r="W13" s="53"/>
      <c r="X13" s="60"/>
      <c r="AH13" s="53"/>
      <c r="AO13" s="61"/>
      <c r="AZ13" s="53"/>
      <c r="BG13" s="53"/>
      <c r="BL13" s="53"/>
      <c r="BM13" s="60"/>
    </row>
    <row r="14" spans="1:66" x14ac:dyDescent="0.2">
      <c r="A14" s="51">
        <v>10</v>
      </c>
      <c r="B14" s="52">
        <v>1</v>
      </c>
      <c r="C14" t="s">
        <v>85</v>
      </c>
      <c r="D14" s="53" t="s">
        <v>86</v>
      </c>
      <c r="E14" s="4" t="s">
        <v>91</v>
      </c>
      <c r="F14" s="55">
        <v>2010</v>
      </c>
      <c r="G14" s="56">
        <v>2050</v>
      </c>
      <c r="I14" s="53"/>
      <c r="O14" s="53"/>
      <c r="R14" s="57">
        <v>-0.02</v>
      </c>
      <c r="W14" s="53"/>
      <c r="X14" s="60"/>
      <c r="AH14" s="53"/>
      <c r="AO14" s="61"/>
      <c r="AZ14" s="53"/>
      <c r="BG14" s="53"/>
      <c r="BL14" s="53"/>
      <c r="BM14" s="60"/>
    </row>
    <row r="15" spans="1:66" x14ac:dyDescent="0.2">
      <c r="A15" s="51">
        <v>11</v>
      </c>
      <c r="B15" s="52">
        <v>1</v>
      </c>
      <c r="C15" t="s">
        <v>85</v>
      </c>
      <c r="D15" s="53" t="s">
        <v>86</v>
      </c>
      <c r="E15" s="4" t="s">
        <v>92</v>
      </c>
      <c r="F15" s="55">
        <v>2010</v>
      </c>
      <c r="G15" s="56">
        <v>2050</v>
      </c>
      <c r="I15" s="53"/>
      <c r="O15" s="53"/>
      <c r="R15" s="66">
        <v>-3.7999999999999999E-2</v>
      </c>
      <c r="W15" s="53"/>
      <c r="X15" s="60"/>
      <c r="AH15" s="53"/>
      <c r="AO15" s="61"/>
      <c r="AZ15" s="53"/>
      <c r="BG15" s="53"/>
      <c r="BL15" s="53"/>
      <c r="BM15" s="60"/>
    </row>
    <row r="16" spans="1:66" x14ac:dyDescent="0.2">
      <c r="A16" s="51">
        <v>12</v>
      </c>
      <c r="B16" s="52">
        <v>1</v>
      </c>
      <c r="C16" t="s">
        <v>85</v>
      </c>
      <c r="D16" s="53" t="s">
        <v>86</v>
      </c>
      <c r="E16" s="4" t="s">
        <v>93</v>
      </c>
      <c r="F16" s="55">
        <v>2010</v>
      </c>
      <c r="G16" s="56">
        <v>2050</v>
      </c>
      <c r="I16" s="53"/>
      <c r="O16" s="53"/>
      <c r="R16" s="57">
        <v>-0.03</v>
      </c>
      <c r="W16" s="53"/>
      <c r="X16" s="60"/>
      <c r="AH16" s="53"/>
      <c r="AO16" s="61"/>
      <c r="AZ16" s="53"/>
      <c r="BG16" s="53"/>
      <c r="BL16" s="53"/>
      <c r="BM16" s="60"/>
    </row>
    <row r="17" spans="1:66" x14ac:dyDescent="0.2">
      <c r="A17" s="51">
        <v>13</v>
      </c>
      <c r="B17" s="52">
        <v>1</v>
      </c>
      <c r="C17" t="s">
        <v>85</v>
      </c>
      <c r="D17" s="53" t="s">
        <v>86</v>
      </c>
      <c r="E17" s="4" t="s">
        <v>94</v>
      </c>
      <c r="F17" s="55">
        <v>2010</v>
      </c>
      <c r="G17" s="56">
        <v>2050</v>
      </c>
      <c r="I17" s="53"/>
      <c r="O17" s="53"/>
      <c r="R17" s="62">
        <v>-1.4999999999999999E-2</v>
      </c>
      <c r="W17" s="53"/>
      <c r="X17" s="60"/>
      <c r="AH17" s="53"/>
      <c r="AO17" s="61"/>
      <c r="AZ17" s="53"/>
      <c r="BG17" s="53"/>
      <c r="BL17" s="53"/>
      <c r="BM17" s="60"/>
    </row>
    <row r="18" spans="1:66" x14ac:dyDescent="0.2">
      <c r="A18" s="51">
        <v>14</v>
      </c>
      <c r="B18" s="52">
        <v>1</v>
      </c>
      <c r="C18" t="s">
        <v>85</v>
      </c>
      <c r="D18" s="53" t="s">
        <v>86</v>
      </c>
      <c r="E18" s="4" t="s">
        <v>95</v>
      </c>
      <c r="F18" s="55">
        <v>2010</v>
      </c>
      <c r="G18" s="56">
        <v>2050</v>
      </c>
      <c r="I18" s="53"/>
      <c r="O18" s="53"/>
      <c r="P18" s="63">
        <v>-0.25</v>
      </c>
      <c r="R18" s="64">
        <v>-1.04E-2</v>
      </c>
      <c r="U18" s="64">
        <v>-7.3000000000000001E-3</v>
      </c>
      <c r="W18" s="53"/>
      <c r="X18" s="67">
        <v>-7.4999999999999997E-3</v>
      </c>
      <c r="Y18" s="64">
        <v>-6.7999999999999996E-3</v>
      </c>
      <c r="AH18" s="53"/>
      <c r="AO18" s="61">
        <v>-2.5499999999999998E-2</v>
      </c>
      <c r="AZ18" s="53"/>
      <c r="BG18" s="53"/>
      <c r="BL18" s="53"/>
      <c r="BM18" s="60"/>
      <c r="BN18" t="s">
        <v>96</v>
      </c>
    </row>
    <row r="19" spans="1:66" x14ac:dyDescent="0.2">
      <c r="A19" s="51">
        <v>15</v>
      </c>
      <c r="B19" s="52">
        <v>2</v>
      </c>
      <c r="C19" s="53" t="s">
        <v>97</v>
      </c>
      <c r="D19" s="53" t="s">
        <v>98</v>
      </c>
      <c r="E19" s="4" t="s">
        <v>99</v>
      </c>
      <c r="F19" s="5">
        <v>2015</v>
      </c>
      <c r="G19" s="6">
        <v>2015</v>
      </c>
      <c r="I19" s="53"/>
      <c r="O19" s="53"/>
      <c r="P19" s="68">
        <v>0.76</v>
      </c>
      <c r="R19">
        <v>0.57999999999999996</v>
      </c>
      <c r="W19" s="53"/>
      <c r="X19" s="60"/>
      <c r="AF19">
        <v>0.84</v>
      </c>
      <c r="AH19" s="53"/>
      <c r="AM19" s="69">
        <v>0.89</v>
      </c>
      <c r="AZ19" s="53"/>
      <c r="BG19" s="53"/>
      <c r="BL19" s="53"/>
      <c r="BM19" s="60"/>
    </row>
    <row r="20" spans="1:66" x14ac:dyDescent="0.2">
      <c r="A20" s="51">
        <v>16</v>
      </c>
      <c r="B20" s="52">
        <v>2</v>
      </c>
      <c r="C20" s="53" t="s">
        <v>97</v>
      </c>
      <c r="D20" s="53" t="s">
        <v>98</v>
      </c>
      <c r="E20" s="4" t="s">
        <v>100</v>
      </c>
      <c r="F20" s="5">
        <v>2015</v>
      </c>
      <c r="G20" s="6">
        <v>2015</v>
      </c>
      <c r="I20" s="53"/>
      <c r="O20" s="53"/>
      <c r="P20" s="68">
        <v>0.76</v>
      </c>
      <c r="R20">
        <v>0.57999999999999996</v>
      </c>
      <c r="W20" s="53"/>
      <c r="X20" s="60"/>
      <c r="AF20">
        <v>0.84</v>
      </c>
      <c r="AH20" s="53"/>
      <c r="AM20" s="69">
        <v>0.89</v>
      </c>
      <c r="AZ20" s="53"/>
      <c r="BG20" s="53"/>
      <c r="BL20" s="53"/>
      <c r="BM20" s="60"/>
    </row>
    <row r="21" spans="1:66" x14ac:dyDescent="0.2">
      <c r="A21" s="51">
        <v>17</v>
      </c>
      <c r="B21" s="52">
        <v>2</v>
      </c>
      <c r="C21" s="53" t="s">
        <v>97</v>
      </c>
      <c r="D21" s="53" t="s">
        <v>98</v>
      </c>
      <c r="E21" s="4" t="s">
        <v>101</v>
      </c>
      <c r="F21" s="5">
        <v>2015</v>
      </c>
      <c r="G21" s="6">
        <v>2015</v>
      </c>
      <c r="I21" s="53"/>
      <c r="O21" s="53"/>
      <c r="P21" s="68">
        <v>0.76</v>
      </c>
      <c r="R21">
        <v>0.57999999999999996</v>
      </c>
      <c r="W21" s="53"/>
      <c r="X21" s="60"/>
      <c r="AF21">
        <v>0.84</v>
      </c>
      <c r="AH21" s="53"/>
      <c r="AM21" s="69">
        <v>0.89</v>
      </c>
      <c r="AZ21" s="53"/>
      <c r="BG21" s="53"/>
      <c r="BL21" s="53"/>
      <c r="BM21" s="60"/>
    </row>
    <row r="22" spans="1:66" x14ac:dyDescent="0.2">
      <c r="A22" s="51">
        <v>18</v>
      </c>
      <c r="B22" s="52">
        <v>2</v>
      </c>
      <c r="C22" s="53" t="s">
        <v>97</v>
      </c>
      <c r="D22" s="53" t="s">
        <v>98</v>
      </c>
      <c r="E22" s="4" t="s">
        <v>102</v>
      </c>
      <c r="F22" s="5">
        <v>2015</v>
      </c>
      <c r="G22" s="6">
        <v>2015</v>
      </c>
      <c r="I22" s="53"/>
      <c r="O22" s="53"/>
      <c r="P22" s="68">
        <v>0.76</v>
      </c>
      <c r="R22">
        <v>0.57999999999999996</v>
      </c>
      <c r="W22" s="53"/>
      <c r="X22" s="60"/>
      <c r="AF22">
        <v>0.84</v>
      </c>
      <c r="AH22" s="53"/>
      <c r="AM22" s="69">
        <v>0.89</v>
      </c>
      <c r="AZ22" s="53"/>
      <c r="BG22" s="53"/>
      <c r="BL22" s="53"/>
      <c r="BM22" s="60"/>
    </row>
    <row r="23" spans="1:66" x14ac:dyDescent="0.2">
      <c r="A23" s="51">
        <v>19</v>
      </c>
      <c r="B23" s="52">
        <v>2</v>
      </c>
      <c r="C23" s="53" t="s">
        <v>97</v>
      </c>
      <c r="D23" s="53" t="s">
        <v>98</v>
      </c>
      <c r="E23" s="4" t="s">
        <v>103</v>
      </c>
      <c r="F23" s="5">
        <v>2015</v>
      </c>
      <c r="G23" s="6">
        <v>2015</v>
      </c>
      <c r="I23" s="53"/>
      <c r="O23" s="53"/>
      <c r="P23" s="68">
        <v>0.76</v>
      </c>
      <c r="R23">
        <v>0.57999999999999996</v>
      </c>
      <c r="W23" s="53"/>
      <c r="X23" s="60"/>
      <c r="AF23">
        <v>0.84</v>
      </c>
      <c r="AH23" s="53"/>
      <c r="AM23" s="69">
        <v>0.89</v>
      </c>
      <c r="AZ23" s="53"/>
      <c r="BG23" s="53"/>
      <c r="BL23" s="53"/>
      <c r="BM23" s="60"/>
    </row>
    <row r="24" spans="1:66" x14ac:dyDescent="0.2">
      <c r="A24" s="51">
        <v>20</v>
      </c>
      <c r="B24" s="52">
        <v>2</v>
      </c>
      <c r="C24" s="53" t="s">
        <v>97</v>
      </c>
      <c r="D24" s="53" t="s">
        <v>98</v>
      </c>
      <c r="E24" s="4" t="s">
        <v>99</v>
      </c>
      <c r="F24" s="5">
        <v>2015</v>
      </c>
      <c r="G24" s="6">
        <v>2050</v>
      </c>
      <c r="I24" s="53"/>
      <c r="O24" s="53"/>
      <c r="P24" s="68">
        <v>0.75</v>
      </c>
      <c r="R24">
        <v>0.54</v>
      </c>
      <c r="W24" s="53"/>
      <c r="X24" s="60"/>
      <c r="AF24" t="s">
        <v>104</v>
      </c>
      <c r="AH24" s="53"/>
      <c r="AM24" s="69">
        <v>0.75</v>
      </c>
      <c r="AZ24" s="53"/>
      <c r="BG24" s="53"/>
      <c r="BL24" s="53"/>
      <c r="BM24" s="60"/>
    </row>
    <row r="25" spans="1:66" x14ac:dyDescent="0.2">
      <c r="A25" s="51">
        <v>21</v>
      </c>
      <c r="B25" s="52">
        <v>2</v>
      </c>
      <c r="C25" s="53" t="s">
        <v>97</v>
      </c>
      <c r="D25" s="53" t="s">
        <v>98</v>
      </c>
      <c r="E25" s="4" t="s">
        <v>100</v>
      </c>
      <c r="F25" s="5">
        <v>2015</v>
      </c>
      <c r="G25" s="6">
        <v>2050</v>
      </c>
      <c r="I25" s="53"/>
      <c r="O25" s="53"/>
      <c r="P25" s="68">
        <v>0.82</v>
      </c>
      <c r="R25" t="s">
        <v>104</v>
      </c>
      <c r="W25" s="53"/>
      <c r="X25" s="60"/>
      <c r="AF25" t="s">
        <v>104</v>
      </c>
      <c r="AH25" s="53"/>
      <c r="AM25" s="69">
        <v>0.81</v>
      </c>
      <c r="AZ25" s="53"/>
      <c r="BG25" s="53"/>
      <c r="BL25" s="53"/>
      <c r="BM25" s="60"/>
    </row>
    <row r="26" spans="1:66" x14ac:dyDescent="0.2">
      <c r="A26" s="51">
        <v>22</v>
      </c>
      <c r="B26" s="52">
        <v>2</v>
      </c>
      <c r="C26" s="53" t="s">
        <v>97</v>
      </c>
      <c r="D26" s="53" t="s">
        <v>98</v>
      </c>
      <c r="E26" s="4" t="s">
        <v>101</v>
      </c>
      <c r="F26" s="5">
        <v>2015</v>
      </c>
      <c r="G26" s="6">
        <v>2050</v>
      </c>
      <c r="I26" s="53"/>
      <c r="O26" s="53"/>
      <c r="P26" s="68">
        <v>0.88</v>
      </c>
      <c r="R26">
        <v>0.59</v>
      </c>
      <c r="W26" s="53"/>
      <c r="X26" s="60"/>
      <c r="AF26" t="s">
        <v>104</v>
      </c>
      <c r="AH26" s="53"/>
      <c r="AM26" s="69">
        <v>0.87</v>
      </c>
      <c r="AZ26" s="53"/>
      <c r="BG26" s="53"/>
      <c r="BL26" s="53"/>
      <c r="BM26" s="60"/>
    </row>
    <row r="27" spans="1:66" x14ac:dyDescent="0.2">
      <c r="A27" s="51">
        <v>23</v>
      </c>
      <c r="B27" s="52">
        <v>2</v>
      </c>
      <c r="C27" s="53" t="s">
        <v>97</v>
      </c>
      <c r="D27" s="53" t="s">
        <v>98</v>
      </c>
      <c r="E27" s="4" t="s">
        <v>102</v>
      </c>
      <c r="F27" s="5">
        <v>2015</v>
      </c>
      <c r="G27" s="6">
        <v>2050</v>
      </c>
      <c r="I27" s="53"/>
      <c r="O27" s="53"/>
      <c r="P27" s="68">
        <v>0.78</v>
      </c>
      <c r="R27" t="s">
        <v>104</v>
      </c>
      <c r="W27" s="53"/>
      <c r="X27" s="60"/>
      <c r="AF27" t="s">
        <v>104</v>
      </c>
      <c r="AH27" s="53"/>
      <c r="AM27" s="69">
        <v>0.79</v>
      </c>
      <c r="AZ27" s="53"/>
      <c r="BG27" s="53"/>
      <c r="BL27" s="53"/>
      <c r="BM27" s="60"/>
    </row>
    <row r="28" spans="1:66" x14ac:dyDescent="0.2">
      <c r="A28" s="51">
        <v>24</v>
      </c>
      <c r="B28" s="52">
        <v>2</v>
      </c>
      <c r="C28" s="53" t="s">
        <v>97</v>
      </c>
      <c r="D28" s="53" t="s">
        <v>98</v>
      </c>
      <c r="E28" s="4" t="s">
        <v>103</v>
      </c>
      <c r="F28" s="5">
        <v>2015</v>
      </c>
      <c r="G28" s="6">
        <v>2050</v>
      </c>
      <c r="I28" s="53"/>
      <c r="O28" s="53"/>
      <c r="P28" s="68">
        <v>0.87</v>
      </c>
      <c r="R28">
        <v>0.56999999999999995</v>
      </c>
      <c r="W28" s="53"/>
      <c r="X28" s="60"/>
      <c r="AF28" t="s">
        <v>104</v>
      </c>
      <c r="AH28" s="53"/>
      <c r="AM28" s="69">
        <v>0.86</v>
      </c>
      <c r="AZ28" s="53"/>
      <c r="BG28" s="53"/>
      <c r="BL28" s="53"/>
      <c r="BM28" s="60"/>
    </row>
    <row r="29" spans="1:66" x14ac:dyDescent="0.2">
      <c r="A29" s="51">
        <v>25</v>
      </c>
      <c r="B29" s="52">
        <v>2</v>
      </c>
      <c r="C29" s="53" t="s">
        <v>97</v>
      </c>
      <c r="D29" s="53" t="s">
        <v>98</v>
      </c>
      <c r="E29" s="4" t="s">
        <v>99</v>
      </c>
      <c r="F29" s="5">
        <v>2015</v>
      </c>
      <c r="G29" s="6">
        <v>2070</v>
      </c>
      <c r="I29" s="53"/>
      <c r="O29" s="53"/>
      <c r="P29" s="68">
        <v>0.66</v>
      </c>
      <c r="R29" s="69">
        <v>0.5</v>
      </c>
      <c r="W29" s="53"/>
      <c r="X29" s="60"/>
      <c r="AF29" s="69">
        <v>0.76</v>
      </c>
      <c r="AH29" s="53"/>
      <c r="AM29" s="69">
        <v>0.65</v>
      </c>
      <c r="AZ29" s="53"/>
      <c r="BG29" s="53"/>
      <c r="BL29" s="53"/>
      <c r="BM29" s="60"/>
    </row>
    <row r="30" spans="1:66" x14ac:dyDescent="0.2">
      <c r="A30" s="51">
        <v>26</v>
      </c>
      <c r="B30" s="52">
        <v>2</v>
      </c>
      <c r="C30" s="53" t="s">
        <v>97</v>
      </c>
      <c r="D30" s="53" t="s">
        <v>98</v>
      </c>
      <c r="E30" s="4" t="s">
        <v>100</v>
      </c>
      <c r="F30" s="5">
        <v>2015</v>
      </c>
      <c r="G30" s="6">
        <v>2070</v>
      </c>
      <c r="I30" s="53"/>
      <c r="O30" s="53"/>
      <c r="P30" s="68">
        <v>0.73</v>
      </c>
      <c r="R30" s="69">
        <v>0.56000000000000005</v>
      </c>
      <c r="W30" s="53"/>
      <c r="X30" s="60"/>
      <c r="AF30" s="69">
        <v>0.77</v>
      </c>
      <c r="AH30" s="53"/>
      <c r="AM30" s="69">
        <v>0.73</v>
      </c>
      <c r="AZ30" s="53"/>
      <c r="BG30" s="53"/>
      <c r="BL30" s="53"/>
      <c r="BM30" s="60"/>
    </row>
    <row r="31" spans="1:66" x14ac:dyDescent="0.2">
      <c r="A31" s="51">
        <v>27</v>
      </c>
      <c r="B31" s="52">
        <v>2</v>
      </c>
      <c r="C31" s="53" t="s">
        <v>97</v>
      </c>
      <c r="D31" s="53" t="s">
        <v>98</v>
      </c>
      <c r="E31" s="4" t="s">
        <v>101</v>
      </c>
      <c r="F31" s="5">
        <v>2015</v>
      </c>
      <c r="G31" s="6">
        <v>2070</v>
      </c>
      <c r="I31" s="53"/>
      <c r="O31" s="53"/>
      <c r="P31" s="68">
        <v>0.85</v>
      </c>
      <c r="R31" s="69">
        <v>0.59</v>
      </c>
      <c r="W31" s="53"/>
      <c r="X31" s="60"/>
      <c r="AF31" s="69">
        <v>0.84</v>
      </c>
      <c r="AH31" s="53"/>
      <c r="AM31" s="69">
        <v>0.85</v>
      </c>
      <c r="AZ31" s="53"/>
      <c r="BG31" s="53"/>
      <c r="BL31" s="53"/>
      <c r="BM31" s="60"/>
    </row>
    <row r="32" spans="1:66" x14ac:dyDescent="0.2">
      <c r="A32" s="51">
        <v>28</v>
      </c>
      <c r="B32" s="52">
        <v>2</v>
      </c>
      <c r="C32" s="53" t="s">
        <v>97</v>
      </c>
      <c r="D32" s="53" t="s">
        <v>98</v>
      </c>
      <c r="E32" s="4" t="s">
        <v>102</v>
      </c>
      <c r="F32" s="5">
        <v>2015</v>
      </c>
      <c r="G32" s="6">
        <v>2070</v>
      </c>
      <c r="I32" s="53"/>
      <c r="O32" s="53"/>
      <c r="P32" s="68">
        <v>0.7</v>
      </c>
      <c r="R32" s="69">
        <v>0.52</v>
      </c>
      <c r="W32" s="53"/>
      <c r="X32" s="60"/>
      <c r="AF32" s="69">
        <v>0.76</v>
      </c>
      <c r="AH32" s="53"/>
      <c r="AM32" s="69">
        <v>0.7</v>
      </c>
      <c r="AZ32" s="53"/>
      <c r="BG32" s="53"/>
      <c r="BL32" s="53"/>
      <c r="BM32" s="60"/>
    </row>
    <row r="33" spans="1:66" x14ac:dyDescent="0.2">
      <c r="A33" s="51">
        <v>29</v>
      </c>
      <c r="B33" s="52">
        <v>2</v>
      </c>
      <c r="C33" s="53" t="s">
        <v>97</v>
      </c>
      <c r="D33" s="53" t="s">
        <v>98</v>
      </c>
      <c r="E33" s="4" t="s">
        <v>103</v>
      </c>
      <c r="F33" s="5">
        <v>2015</v>
      </c>
      <c r="G33" s="6">
        <v>2070</v>
      </c>
      <c r="I33" s="53"/>
      <c r="O33" s="53"/>
      <c r="P33" s="68">
        <v>0.84</v>
      </c>
      <c r="R33" s="69">
        <v>0.56000000000000005</v>
      </c>
      <c r="W33" s="53"/>
      <c r="X33" s="60"/>
      <c r="AF33" s="69">
        <v>0.84</v>
      </c>
      <c r="AH33" s="53"/>
      <c r="AM33" s="69">
        <v>0.84</v>
      </c>
      <c r="AZ33" s="53"/>
      <c r="BG33" s="53"/>
      <c r="BL33" s="53"/>
      <c r="BM33" s="60"/>
    </row>
    <row r="34" spans="1:66" x14ac:dyDescent="0.2">
      <c r="A34" s="70">
        <v>246</v>
      </c>
      <c r="B34" s="71">
        <v>3</v>
      </c>
      <c r="C34" s="72" t="s">
        <v>105</v>
      </c>
      <c r="D34" s="72" t="s">
        <v>106</v>
      </c>
      <c r="E34" s="73" t="s">
        <v>99</v>
      </c>
      <c r="F34" s="74">
        <v>2010</v>
      </c>
      <c r="G34" s="75">
        <v>2030</v>
      </c>
      <c r="H34" s="76"/>
      <c r="I34" s="72"/>
      <c r="J34" s="76"/>
      <c r="K34" s="76"/>
      <c r="L34" s="76"/>
      <c r="M34" s="76"/>
      <c r="N34" s="76"/>
      <c r="O34" s="72"/>
      <c r="P34" s="77"/>
      <c r="Q34" s="76"/>
      <c r="R34" s="78">
        <v>-0.06</v>
      </c>
      <c r="S34" s="76"/>
      <c r="T34" s="76"/>
      <c r="U34" s="76"/>
      <c r="V34" s="76"/>
      <c r="W34" s="72"/>
      <c r="X34" s="79"/>
      <c r="Y34" s="76"/>
      <c r="Z34" s="76"/>
      <c r="AA34" s="76"/>
      <c r="AB34" s="76"/>
      <c r="AC34" s="76"/>
      <c r="AD34" s="76"/>
      <c r="AE34" s="76"/>
      <c r="AF34" s="76"/>
      <c r="AG34" s="76"/>
      <c r="AH34" s="72"/>
      <c r="AI34" s="76"/>
      <c r="AJ34" s="76"/>
      <c r="AK34" s="76"/>
      <c r="AL34" s="76"/>
      <c r="AM34" s="76"/>
      <c r="AN34" s="76"/>
      <c r="AO34" s="76"/>
      <c r="AP34" s="76"/>
      <c r="AQ34" s="76"/>
      <c r="AR34" s="76"/>
      <c r="AS34" s="76"/>
      <c r="AT34" s="76"/>
      <c r="AU34" s="76"/>
      <c r="AV34" s="76"/>
      <c r="AW34" s="76"/>
      <c r="AX34" s="76"/>
      <c r="AY34" s="76"/>
      <c r="AZ34" s="72"/>
      <c r="BA34" s="76"/>
      <c r="BB34" s="76"/>
      <c r="BC34" s="76"/>
      <c r="BD34" s="76"/>
      <c r="BE34" s="76"/>
      <c r="BF34" s="76"/>
      <c r="BG34" s="72"/>
      <c r="BH34" s="76"/>
      <c r="BI34" s="76"/>
      <c r="BJ34" s="76"/>
      <c r="BK34" s="76"/>
      <c r="BL34" s="72"/>
      <c r="BM34" s="79"/>
      <c r="BN34" s="76"/>
    </row>
    <row r="35" spans="1:66" x14ac:dyDescent="0.2">
      <c r="A35" s="51">
        <v>30</v>
      </c>
      <c r="B35" s="71">
        <v>3</v>
      </c>
      <c r="C35" s="72" t="s">
        <v>105</v>
      </c>
      <c r="D35" s="72" t="s">
        <v>106</v>
      </c>
      <c r="E35" s="73" t="s">
        <v>99</v>
      </c>
      <c r="F35" s="74">
        <v>2010</v>
      </c>
      <c r="G35" s="75">
        <v>2050</v>
      </c>
      <c r="H35" s="76"/>
      <c r="I35" s="72"/>
      <c r="J35" s="76"/>
      <c r="K35" s="76"/>
      <c r="L35" s="76"/>
      <c r="M35" s="76"/>
      <c r="N35" s="76"/>
      <c r="O35" s="72"/>
      <c r="P35" s="76"/>
      <c r="Q35" s="76"/>
      <c r="R35" s="80">
        <v>-9.5000000000000001E-2</v>
      </c>
      <c r="S35" s="76"/>
      <c r="T35" s="76"/>
      <c r="U35" s="76"/>
      <c r="V35" s="76"/>
      <c r="W35" s="72"/>
      <c r="X35" s="79"/>
      <c r="Y35" s="76"/>
      <c r="Z35" s="76"/>
      <c r="AA35" s="76"/>
      <c r="AB35" s="76"/>
      <c r="AC35" s="76"/>
      <c r="AD35" s="76"/>
      <c r="AE35" s="76"/>
      <c r="AF35" s="76"/>
      <c r="AG35" s="76"/>
      <c r="AH35" s="72"/>
      <c r="AI35" s="76"/>
      <c r="AJ35" s="76"/>
      <c r="AK35" s="76"/>
      <c r="AL35" s="76"/>
      <c r="AM35" s="76"/>
      <c r="AN35" s="76"/>
      <c r="AO35" s="76"/>
      <c r="AP35" s="76"/>
      <c r="AQ35" s="76"/>
      <c r="AR35" s="76"/>
      <c r="AS35" s="76"/>
      <c r="AT35" s="76"/>
      <c r="AU35" s="76"/>
      <c r="AV35" s="76"/>
      <c r="AW35" s="76"/>
      <c r="AX35" s="76"/>
      <c r="AY35" s="76"/>
      <c r="AZ35" s="72"/>
      <c r="BA35" s="76"/>
      <c r="BB35" s="76"/>
      <c r="BC35" s="76"/>
      <c r="BD35" s="76"/>
      <c r="BE35" s="76"/>
      <c r="BF35" s="76"/>
      <c r="BG35" s="72"/>
      <c r="BH35" s="76"/>
      <c r="BI35" s="76"/>
      <c r="BJ35" s="76"/>
      <c r="BK35" s="76"/>
      <c r="BL35" s="72"/>
      <c r="BM35" s="79"/>
      <c r="BN35" s="76"/>
    </row>
    <row r="36" spans="1:66" x14ac:dyDescent="0.2">
      <c r="A36" s="51">
        <v>31</v>
      </c>
      <c r="B36" s="52">
        <v>3</v>
      </c>
      <c r="C36" s="53" t="s">
        <v>105</v>
      </c>
      <c r="D36" s="53" t="s">
        <v>106</v>
      </c>
      <c r="E36" s="4" t="s">
        <v>107</v>
      </c>
      <c r="F36" s="5">
        <v>2010</v>
      </c>
      <c r="G36" s="6">
        <v>2050</v>
      </c>
      <c r="I36" s="53"/>
      <c r="O36" s="53"/>
      <c r="R36" s="62">
        <v>-5.0999999999999997E-2</v>
      </c>
      <c r="W36" s="53"/>
      <c r="X36" s="60"/>
      <c r="AH36" s="53"/>
      <c r="AZ36" s="53"/>
      <c r="BG36" s="53"/>
      <c r="BL36" s="53"/>
      <c r="BM36" s="60"/>
    </row>
    <row r="37" spans="1:66" x14ac:dyDescent="0.2">
      <c r="A37" s="51">
        <v>32</v>
      </c>
      <c r="B37" s="52">
        <v>3</v>
      </c>
      <c r="C37" s="53" t="s">
        <v>105</v>
      </c>
      <c r="D37" s="53" t="s">
        <v>106</v>
      </c>
      <c r="E37" s="4" t="s">
        <v>108</v>
      </c>
      <c r="F37" s="5">
        <v>2010</v>
      </c>
      <c r="G37" s="6">
        <v>2050</v>
      </c>
      <c r="I37" s="53"/>
      <c r="O37" s="53"/>
      <c r="R37" s="62">
        <v>-4.7E-2</v>
      </c>
      <c r="W37" s="53"/>
      <c r="X37" s="60"/>
      <c r="AH37" s="53"/>
      <c r="AZ37" s="53"/>
      <c r="BG37" s="53"/>
      <c r="BL37" s="53"/>
      <c r="BM37" s="60"/>
    </row>
    <row r="38" spans="1:66" x14ac:dyDescent="0.2">
      <c r="A38" s="51">
        <v>33</v>
      </c>
      <c r="B38" s="52">
        <v>3</v>
      </c>
      <c r="C38" s="81" t="s">
        <v>105</v>
      </c>
      <c r="D38" s="81" t="s">
        <v>106</v>
      </c>
      <c r="E38" s="82" t="s">
        <v>109</v>
      </c>
      <c r="F38" s="83">
        <v>2010</v>
      </c>
      <c r="G38" s="84">
        <v>2050</v>
      </c>
      <c r="H38" s="85"/>
      <c r="I38" s="81"/>
      <c r="J38" s="85"/>
      <c r="K38" s="85"/>
      <c r="L38" s="85"/>
      <c r="M38" s="85"/>
      <c r="N38" s="85"/>
      <c r="O38" s="81"/>
      <c r="P38" s="85"/>
      <c r="Q38" s="85"/>
      <c r="R38" s="86">
        <v>-0.05</v>
      </c>
      <c r="S38" s="85"/>
      <c r="T38" s="85"/>
      <c r="U38" s="85"/>
      <c r="V38" s="85"/>
      <c r="W38" s="81"/>
      <c r="X38" s="87"/>
      <c r="Y38" s="85"/>
      <c r="Z38" s="85"/>
      <c r="AA38" s="85"/>
      <c r="AB38" s="85"/>
      <c r="AC38" s="85"/>
      <c r="AD38" s="85"/>
      <c r="AE38" s="85"/>
      <c r="AF38" s="85"/>
      <c r="AG38" s="85"/>
      <c r="AH38" s="81"/>
      <c r="AI38" s="85"/>
      <c r="AJ38" s="85"/>
      <c r="AK38" s="85"/>
      <c r="AL38" s="85"/>
      <c r="AM38" s="85"/>
      <c r="AN38" s="85"/>
      <c r="AO38" s="85"/>
      <c r="AP38" s="85"/>
      <c r="AQ38" s="85"/>
      <c r="AR38" s="85"/>
      <c r="AS38" s="85"/>
      <c r="AT38" s="85"/>
      <c r="AU38" s="85"/>
      <c r="AV38" s="85"/>
      <c r="AW38" s="85"/>
      <c r="AX38" s="85"/>
      <c r="AY38" s="85"/>
      <c r="AZ38" s="81"/>
      <c r="BA38" s="85"/>
      <c r="BB38" s="85"/>
      <c r="BC38" s="85"/>
      <c r="BD38" s="85"/>
      <c r="BE38" s="85"/>
      <c r="BF38" s="85"/>
      <c r="BG38" s="81"/>
      <c r="BH38" s="85"/>
      <c r="BI38" s="85"/>
      <c r="BJ38" s="85"/>
      <c r="BK38" s="85"/>
      <c r="BL38" s="81"/>
      <c r="BM38" s="87"/>
      <c r="BN38" s="85"/>
    </row>
    <row r="39" spans="1:66" x14ac:dyDescent="0.2">
      <c r="A39" s="51">
        <v>34</v>
      </c>
      <c r="B39" s="88">
        <v>4</v>
      </c>
      <c r="C39" s="53" t="s">
        <v>110</v>
      </c>
      <c r="D39" s="53" t="s">
        <v>111</v>
      </c>
      <c r="E39" s="4" t="s">
        <v>112</v>
      </c>
      <c r="F39" s="5">
        <v>2010</v>
      </c>
      <c r="G39" s="6">
        <v>2010</v>
      </c>
      <c r="I39" s="53"/>
      <c r="O39" s="53"/>
      <c r="Q39" s="69">
        <v>0.77</v>
      </c>
      <c r="R39" s="63"/>
      <c r="W39" s="53"/>
      <c r="X39" s="60"/>
      <c r="AF39" s="69">
        <v>0.92</v>
      </c>
      <c r="AH39" s="53"/>
      <c r="AZ39" s="53"/>
      <c r="BG39" s="53"/>
      <c r="BL39" s="53"/>
      <c r="BM39" s="60"/>
    </row>
    <row r="40" spans="1:66" x14ac:dyDescent="0.2">
      <c r="A40" s="51">
        <v>35</v>
      </c>
      <c r="B40" s="89">
        <v>4</v>
      </c>
      <c r="C40" s="53" t="s">
        <v>110</v>
      </c>
      <c r="D40" s="53" t="s">
        <v>111</v>
      </c>
      <c r="E40" s="4" t="s">
        <v>109</v>
      </c>
      <c r="F40" s="5">
        <v>2010</v>
      </c>
      <c r="G40" s="6">
        <v>2010</v>
      </c>
      <c r="I40" s="53"/>
      <c r="O40" s="53"/>
      <c r="Q40" s="69">
        <v>0.77</v>
      </c>
      <c r="R40" s="63"/>
      <c r="W40" s="53"/>
      <c r="X40" s="60"/>
      <c r="AF40" s="69">
        <v>0.92500000000000004</v>
      </c>
      <c r="AH40" s="53"/>
      <c r="AZ40" s="53"/>
      <c r="BG40" s="53"/>
      <c r="BL40" s="53"/>
      <c r="BM40" s="60"/>
    </row>
    <row r="41" spans="1:66" x14ac:dyDescent="0.2">
      <c r="A41" s="51">
        <v>36</v>
      </c>
      <c r="B41" s="89">
        <v>4</v>
      </c>
      <c r="C41" s="53" t="s">
        <v>110</v>
      </c>
      <c r="D41" s="53" t="s">
        <v>111</v>
      </c>
      <c r="E41" s="4" t="s">
        <v>112</v>
      </c>
      <c r="F41" s="5">
        <v>2010</v>
      </c>
      <c r="G41" s="6">
        <v>2050</v>
      </c>
      <c r="I41" s="53"/>
      <c r="O41" s="53"/>
      <c r="Q41" s="69">
        <v>0.62</v>
      </c>
      <c r="R41" s="63"/>
      <c r="W41" s="53"/>
      <c r="X41" s="60"/>
      <c r="AF41" s="69">
        <v>0.93</v>
      </c>
      <c r="AH41" s="53"/>
      <c r="AZ41" s="53"/>
      <c r="BG41" s="53"/>
      <c r="BL41" s="53"/>
      <c r="BM41" s="60"/>
    </row>
    <row r="42" spans="1:66" x14ac:dyDescent="0.2">
      <c r="A42" s="51">
        <v>37</v>
      </c>
      <c r="B42" s="90">
        <v>4</v>
      </c>
      <c r="C42" s="81" t="s">
        <v>110</v>
      </c>
      <c r="D42" s="81" t="s">
        <v>111</v>
      </c>
      <c r="E42" s="82" t="s">
        <v>109</v>
      </c>
      <c r="F42" s="83">
        <v>2010</v>
      </c>
      <c r="G42" s="84">
        <v>2050</v>
      </c>
      <c r="H42" s="85"/>
      <c r="I42" s="81"/>
      <c r="J42" s="85"/>
      <c r="K42" s="85"/>
      <c r="L42" s="85"/>
      <c r="M42" s="85"/>
      <c r="N42" s="85"/>
      <c r="O42" s="81"/>
      <c r="P42" s="85"/>
      <c r="Q42" s="91">
        <v>0.79</v>
      </c>
      <c r="R42" s="92"/>
      <c r="S42" s="85"/>
      <c r="T42" s="85"/>
      <c r="U42" s="85"/>
      <c r="V42" s="85"/>
      <c r="W42" s="81"/>
      <c r="X42" s="87"/>
      <c r="Y42" s="85"/>
      <c r="Z42" s="85"/>
      <c r="AA42" s="85"/>
      <c r="AB42" s="85"/>
      <c r="AC42" s="85"/>
      <c r="AD42" s="85"/>
      <c r="AE42" s="85"/>
      <c r="AF42" s="91">
        <v>0.97499999999999998</v>
      </c>
      <c r="AG42" s="85"/>
      <c r="AH42" s="81"/>
      <c r="AI42" s="85"/>
      <c r="AJ42" s="85"/>
      <c r="AK42" s="85"/>
      <c r="AL42" s="85"/>
      <c r="AM42" s="85"/>
      <c r="AN42" s="85"/>
      <c r="AO42" s="85"/>
      <c r="AP42" s="85"/>
      <c r="AQ42" s="85"/>
      <c r="AR42" s="85"/>
      <c r="AS42" s="85"/>
      <c r="AT42" s="85"/>
      <c r="AU42" s="85"/>
      <c r="AV42" s="85"/>
      <c r="AW42" s="85"/>
      <c r="AX42" s="85"/>
      <c r="AY42" s="85"/>
      <c r="AZ42" s="81"/>
      <c r="BA42" s="85"/>
      <c r="BB42" s="85"/>
      <c r="BC42" s="85"/>
      <c r="BD42" s="85"/>
      <c r="BE42" s="85"/>
      <c r="BF42" s="85"/>
      <c r="BG42" s="81"/>
      <c r="BH42" s="85"/>
      <c r="BI42" s="85"/>
      <c r="BJ42" s="85"/>
      <c r="BK42" s="85"/>
      <c r="BL42" s="81"/>
      <c r="BM42" s="87"/>
      <c r="BN42" s="85"/>
    </row>
    <row r="43" spans="1:66" x14ac:dyDescent="0.2">
      <c r="A43" s="51">
        <v>38</v>
      </c>
      <c r="B43" s="93">
        <v>5</v>
      </c>
      <c r="C43" s="94" t="s">
        <v>113</v>
      </c>
      <c r="D43" s="95" t="s">
        <v>114</v>
      </c>
      <c r="E43" s="96" t="s">
        <v>99</v>
      </c>
      <c r="F43" s="97">
        <v>2010</v>
      </c>
      <c r="G43" s="98">
        <v>2050</v>
      </c>
      <c r="H43" s="99"/>
      <c r="I43" s="100"/>
      <c r="J43" s="99"/>
      <c r="K43" s="99"/>
      <c r="L43" s="99"/>
      <c r="M43" s="99"/>
      <c r="N43" s="99"/>
      <c r="O43" s="100"/>
      <c r="P43" s="99"/>
      <c r="Q43" s="99"/>
      <c r="R43" s="101"/>
      <c r="S43" s="99"/>
      <c r="T43" s="99"/>
      <c r="U43" s="99"/>
      <c r="V43" s="99"/>
      <c r="W43" s="100"/>
      <c r="X43" s="102"/>
      <c r="Y43" s="99"/>
      <c r="Z43" s="99"/>
      <c r="AA43" s="99"/>
      <c r="AB43" s="99"/>
      <c r="AC43" s="99"/>
      <c r="AD43" s="99"/>
      <c r="AE43" s="99"/>
      <c r="AF43" s="99"/>
      <c r="AG43" s="99"/>
      <c r="AH43" s="100"/>
      <c r="AI43" s="99"/>
      <c r="AJ43" s="99"/>
      <c r="AK43" s="99"/>
      <c r="AL43" s="99"/>
      <c r="AM43" s="99"/>
      <c r="AN43" s="99"/>
      <c r="AO43" s="99"/>
      <c r="AP43" s="99"/>
      <c r="AQ43" s="99"/>
      <c r="AR43" s="99"/>
      <c r="AS43" s="99"/>
      <c r="AT43" s="99"/>
      <c r="AU43" s="99"/>
      <c r="AV43" s="99"/>
      <c r="AW43" s="99"/>
      <c r="AX43" s="99"/>
      <c r="AY43" s="99"/>
      <c r="AZ43" s="100"/>
      <c r="BA43" s="99"/>
      <c r="BB43" s="99" t="s">
        <v>115</v>
      </c>
      <c r="BC43" s="99"/>
      <c r="BD43" s="99"/>
      <c r="BE43" s="99"/>
      <c r="BF43" s="99"/>
      <c r="BG43" s="100"/>
      <c r="BH43" s="99"/>
      <c r="BI43" s="99"/>
      <c r="BJ43" s="99"/>
      <c r="BK43" s="99"/>
      <c r="BL43" s="100"/>
      <c r="BM43" s="102"/>
      <c r="BN43" s="94" t="s">
        <v>116</v>
      </c>
    </row>
    <row r="44" spans="1:66" x14ac:dyDescent="0.2">
      <c r="A44" s="51">
        <v>39</v>
      </c>
      <c r="B44" s="52">
        <v>6</v>
      </c>
      <c r="C44" t="s">
        <v>117</v>
      </c>
      <c r="D44" s="53" t="s">
        <v>118</v>
      </c>
      <c r="E44" s="4" t="s">
        <v>119</v>
      </c>
      <c r="F44" s="5">
        <v>2015</v>
      </c>
      <c r="G44" s="6">
        <v>2050</v>
      </c>
      <c r="I44" s="53"/>
      <c r="O44" s="53"/>
      <c r="R44" s="64">
        <v>-2.0000000000000001E-4</v>
      </c>
      <c r="W44" s="53"/>
      <c r="X44" s="60"/>
      <c r="AH44" s="53"/>
      <c r="AZ44" s="53"/>
      <c r="BG44" s="53"/>
      <c r="BL44" s="53"/>
      <c r="BM44" s="60"/>
    </row>
    <row r="45" spans="1:66" x14ac:dyDescent="0.2">
      <c r="A45" s="51">
        <v>40</v>
      </c>
      <c r="B45" s="52">
        <v>6</v>
      </c>
      <c r="C45" t="s">
        <v>120</v>
      </c>
      <c r="D45" s="53" t="s">
        <v>118</v>
      </c>
      <c r="E45" s="4" t="s">
        <v>121</v>
      </c>
      <c r="F45" s="5">
        <v>2015</v>
      </c>
      <c r="G45" s="6">
        <v>2050</v>
      </c>
      <c r="I45" s="53"/>
      <c r="O45" s="53"/>
      <c r="R45" s="64">
        <v>-5.9999999999999995E-4</v>
      </c>
      <c r="W45" s="53"/>
      <c r="X45" s="60"/>
      <c r="AH45" s="53"/>
      <c r="AZ45" s="53"/>
      <c r="BG45" s="53"/>
      <c r="BL45" s="53"/>
      <c r="BM45" s="60"/>
    </row>
    <row r="46" spans="1:66" x14ac:dyDescent="0.2">
      <c r="A46" s="51">
        <v>41</v>
      </c>
      <c r="B46" s="103">
        <v>6</v>
      </c>
      <c r="C46" s="85" t="s">
        <v>122</v>
      </c>
      <c r="D46" s="81" t="s">
        <v>118</v>
      </c>
      <c r="E46" s="82" t="s">
        <v>123</v>
      </c>
      <c r="F46" s="83">
        <v>2015</v>
      </c>
      <c r="G46" s="84">
        <v>2050</v>
      </c>
      <c r="H46" s="85"/>
      <c r="I46" s="81"/>
      <c r="J46" s="85"/>
      <c r="K46" s="85"/>
      <c r="L46" s="85"/>
      <c r="M46" s="85"/>
      <c r="N46" s="85"/>
      <c r="O46" s="81"/>
      <c r="P46" s="85"/>
      <c r="Q46" s="85"/>
      <c r="R46" s="104">
        <v>-5.0000000000000001E-4</v>
      </c>
      <c r="S46" s="85"/>
      <c r="T46" s="85"/>
      <c r="U46" s="85"/>
      <c r="V46" s="85"/>
      <c r="W46" s="81"/>
      <c r="X46" s="87"/>
      <c r="Y46" s="85"/>
      <c r="Z46" s="85"/>
      <c r="AA46" s="85"/>
      <c r="AB46" s="85"/>
      <c r="AC46" s="85"/>
      <c r="AD46" s="85"/>
      <c r="AE46" s="85"/>
      <c r="AF46" s="85"/>
      <c r="AG46" s="85"/>
      <c r="AH46" s="81"/>
      <c r="AI46" s="85"/>
      <c r="AJ46" s="85"/>
      <c r="AK46" s="85"/>
      <c r="AL46" s="85"/>
      <c r="AM46" s="85"/>
      <c r="AN46" s="85"/>
      <c r="AO46" s="85"/>
      <c r="AP46" s="85"/>
      <c r="AQ46" s="85"/>
      <c r="AR46" s="85"/>
      <c r="AS46" s="85"/>
      <c r="AT46" s="85"/>
      <c r="AU46" s="85"/>
      <c r="AV46" s="85"/>
      <c r="AW46" s="85"/>
      <c r="AX46" s="85"/>
      <c r="AY46" s="85"/>
      <c r="AZ46" s="81"/>
      <c r="BA46" s="85"/>
      <c r="BB46" s="85"/>
      <c r="BC46" s="85"/>
      <c r="BD46" s="85"/>
      <c r="BE46" s="85"/>
      <c r="BF46" s="85"/>
      <c r="BG46" s="81"/>
      <c r="BH46" s="85"/>
      <c r="BI46" s="85"/>
      <c r="BJ46" s="85"/>
      <c r="BK46" s="85"/>
      <c r="BL46" s="81"/>
      <c r="BM46" s="87"/>
      <c r="BN46" s="85"/>
    </row>
    <row r="47" spans="1:66" x14ac:dyDescent="0.2">
      <c r="A47" s="51">
        <v>42</v>
      </c>
      <c r="B47" s="52">
        <v>7</v>
      </c>
      <c r="C47" t="s">
        <v>124</v>
      </c>
      <c r="D47" s="53" t="s">
        <v>125</v>
      </c>
      <c r="E47" s="4" t="s">
        <v>126</v>
      </c>
      <c r="F47" s="5">
        <v>2015</v>
      </c>
      <c r="G47" s="6">
        <v>2050</v>
      </c>
      <c r="I47" s="53"/>
      <c r="O47" s="53"/>
      <c r="R47" s="63"/>
      <c r="W47" s="53"/>
      <c r="X47" s="60"/>
      <c r="AH47" s="53"/>
      <c r="AZ47" s="105">
        <v>0.05</v>
      </c>
      <c r="BG47" s="53"/>
      <c r="BL47" s="53"/>
      <c r="BM47" s="60"/>
    </row>
    <row r="48" spans="1:66" x14ac:dyDescent="0.2">
      <c r="A48" s="51">
        <v>43</v>
      </c>
      <c r="B48" s="52">
        <v>7</v>
      </c>
      <c r="C48" t="s">
        <v>124</v>
      </c>
      <c r="D48" s="53" t="s">
        <v>125</v>
      </c>
      <c r="E48" s="4" t="s">
        <v>127</v>
      </c>
      <c r="F48" s="5">
        <v>2015</v>
      </c>
      <c r="G48" s="6">
        <v>2050</v>
      </c>
      <c r="I48" s="53"/>
      <c r="O48" s="53"/>
      <c r="R48" s="63"/>
      <c r="W48" s="53"/>
      <c r="X48" s="60"/>
      <c r="AH48" s="53"/>
      <c r="AZ48" s="105">
        <v>-0.1</v>
      </c>
      <c r="BG48" s="53"/>
      <c r="BL48" s="53"/>
      <c r="BM48" s="60"/>
    </row>
    <row r="49" spans="1:66" x14ac:dyDescent="0.2">
      <c r="A49" s="51">
        <v>44</v>
      </c>
      <c r="B49" s="52">
        <v>7</v>
      </c>
      <c r="C49" t="s">
        <v>124</v>
      </c>
      <c r="D49" s="53" t="s">
        <v>125</v>
      </c>
      <c r="E49" s="4" t="s">
        <v>128</v>
      </c>
      <c r="F49" s="5">
        <v>2015</v>
      </c>
      <c r="G49" s="6">
        <v>2050</v>
      </c>
      <c r="I49" s="53"/>
      <c r="O49" s="53"/>
      <c r="R49" s="63"/>
      <c r="W49" s="53"/>
      <c r="X49" s="60"/>
      <c r="AH49" s="53"/>
      <c r="AZ49" s="105">
        <v>-0.12</v>
      </c>
      <c r="BG49" s="53"/>
      <c r="BL49" s="53"/>
      <c r="BM49" s="60"/>
    </row>
    <row r="50" spans="1:66" x14ac:dyDescent="0.2">
      <c r="A50" s="51">
        <v>45</v>
      </c>
      <c r="B50" s="52">
        <v>7</v>
      </c>
      <c r="C50" t="s">
        <v>124</v>
      </c>
      <c r="D50" s="53" t="s">
        <v>125</v>
      </c>
      <c r="E50" s="4" t="s">
        <v>129</v>
      </c>
      <c r="F50" s="5">
        <v>2015</v>
      </c>
      <c r="G50" s="6">
        <v>2050</v>
      </c>
      <c r="I50" s="53"/>
      <c r="O50" s="53"/>
      <c r="R50" s="63"/>
      <c r="W50" s="53"/>
      <c r="X50" s="60"/>
      <c r="AH50" s="53"/>
      <c r="AZ50" s="105">
        <v>-0.11</v>
      </c>
      <c r="BG50" s="53"/>
      <c r="BL50" s="53"/>
      <c r="BM50" s="60"/>
    </row>
    <row r="51" spans="1:66" x14ac:dyDescent="0.2">
      <c r="A51" s="51">
        <v>46</v>
      </c>
      <c r="B51" s="103">
        <v>7</v>
      </c>
      <c r="C51" s="85" t="s">
        <v>124</v>
      </c>
      <c r="D51" s="81" t="s">
        <v>125</v>
      </c>
      <c r="E51" s="82" t="s">
        <v>130</v>
      </c>
      <c r="F51" s="83">
        <v>2015</v>
      </c>
      <c r="G51" s="84">
        <v>2050</v>
      </c>
      <c r="H51" s="85"/>
      <c r="I51" s="81"/>
      <c r="J51" s="85"/>
      <c r="K51" s="85"/>
      <c r="L51" s="85"/>
      <c r="M51" s="85"/>
      <c r="N51" s="85"/>
      <c r="O51" s="81"/>
      <c r="P51" s="85"/>
      <c r="Q51" s="85"/>
      <c r="R51" s="92"/>
      <c r="S51" s="85"/>
      <c r="T51" s="85"/>
      <c r="U51" s="85"/>
      <c r="V51" s="85"/>
      <c r="W51" s="81"/>
      <c r="X51" s="87"/>
      <c r="Y51" s="85"/>
      <c r="Z51" s="85"/>
      <c r="AA51" s="85"/>
      <c r="AB51" s="85"/>
      <c r="AC51" s="85"/>
      <c r="AD51" s="85"/>
      <c r="AE51" s="85"/>
      <c r="AF51" s="85"/>
      <c r="AG51" s="85"/>
      <c r="AH51" s="81"/>
      <c r="AI51" s="85"/>
      <c r="AJ51" s="85"/>
      <c r="AK51" s="85"/>
      <c r="AL51" s="85"/>
      <c r="AM51" s="85"/>
      <c r="AN51" s="85"/>
      <c r="AO51" s="85"/>
      <c r="AP51" s="85"/>
      <c r="AQ51" s="85"/>
      <c r="AR51" s="85"/>
      <c r="AS51" s="85"/>
      <c r="AT51" s="85"/>
      <c r="AU51" s="85"/>
      <c r="AV51" s="85"/>
      <c r="AW51" s="85"/>
      <c r="AX51" s="85"/>
      <c r="AY51" s="85"/>
      <c r="AZ51" s="106">
        <v>-0.16</v>
      </c>
      <c r="BA51" s="85"/>
      <c r="BB51" s="85"/>
      <c r="BC51" s="85"/>
      <c r="BD51" s="85"/>
      <c r="BE51" s="85"/>
      <c r="BF51" s="85"/>
      <c r="BG51" s="81"/>
      <c r="BH51" s="85"/>
      <c r="BI51" s="85"/>
      <c r="BJ51" s="85"/>
      <c r="BK51" s="85"/>
      <c r="BL51" s="81"/>
      <c r="BM51" s="87"/>
      <c r="BN51" s="85"/>
    </row>
    <row r="52" spans="1:66" x14ac:dyDescent="0.2">
      <c r="A52" s="51">
        <v>47</v>
      </c>
      <c r="B52" s="52">
        <v>8</v>
      </c>
      <c r="C52" t="s">
        <v>131</v>
      </c>
      <c r="D52" s="53" t="s">
        <v>132</v>
      </c>
      <c r="E52" s="4" t="s">
        <v>133</v>
      </c>
      <c r="F52" s="5">
        <v>2015</v>
      </c>
      <c r="G52" s="6">
        <v>2015</v>
      </c>
      <c r="I52" s="53"/>
      <c r="O52" s="53"/>
      <c r="R52" s="63"/>
      <c r="W52" s="53"/>
      <c r="X52" s="60"/>
      <c r="AB52">
        <v>1023</v>
      </c>
      <c r="AC52">
        <v>5270</v>
      </c>
      <c r="AH52" s="53"/>
      <c r="AZ52" s="105"/>
      <c r="BG52" s="53"/>
      <c r="BL52" s="53"/>
      <c r="BM52" s="60"/>
    </row>
    <row r="53" spans="1:66" x14ac:dyDescent="0.2">
      <c r="A53" s="51">
        <v>48</v>
      </c>
      <c r="B53" s="52">
        <v>8</v>
      </c>
      <c r="C53" t="s">
        <v>131</v>
      </c>
      <c r="D53" s="53" t="s">
        <v>132</v>
      </c>
      <c r="E53" s="4" t="s">
        <v>134</v>
      </c>
      <c r="F53" s="5">
        <v>2015</v>
      </c>
      <c r="G53" s="6">
        <v>2050</v>
      </c>
      <c r="I53" s="53"/>
      <c r="O53" s="53"/>
      <c r="R53" s="63"/>
      <c r="W53" s="53"/>
      <c r="X53" s="60"/>
      <c r="AB53">
        <v>1120</v>
      </c>
      <c r="AC53">
        <v>5787</v>
      </c>
      <c r="AH53" s="53"/>
      <c r="AZ53" s="53"/>
      <c r="BG53" s="53"/>
      <c r="BL53" s="53"/>
      <c r="BM53" s="60"/>
    </row>
    <row r="54" spans="1:66" x14ac:dyDescent="0.2">
      <c r="A54" s="51">
        <v>49</v>
      </c>
      <c r="B54" s="52">
        <v>8</v>
      </c>
      <c r="C54" t="s">
        <v>131</v>
      </c>
      <c r="D54" s="53" t="s">
        <v>132</v>
      </c>
      <c r="E54" s="4" t="s">
        <v>135</v>
      </c>
      <c r="F54" s="5">
        <v>2015</v>
      </c>
      <c r="G54" s="6">
        <v>2050</v>
      </c>
      <c r="I54" s="53"/>
      <c r="O54" s="53"/>
      <c r="R54" s="63"/>
      <c r="W54" s="53"/>
      <c r="X54" s="60"/>
      <c r="AB54">
        <v>1214</v>
      </c>
      <c r="AC54">
        <v>6319</v>
      </c>
      <c r="AH54" s="53"/>
      <c r="AZ54" s="53"/>
      <c r="BG54" s="53"/>
      <c r="BL54" s="53"/>
      <c r="BM54" s="60"/>
    </row>
    <row r="55" spans="1:66" x14ac:dyDescent="0.2">
      <c r="A55" s="51">
        <v>50</v>
      </c>
      <c r="B55" s="52">
        <v>8</v>
      </c>
      <c r="C55" t="s">
        <v>131</v>
      </c>
      <c r="D55" s="53" t="s">
        <v>132</v>
      </c>
      <c r="E55" s="4" t="s">
        <v>136</v>
      </c>
      <c r="F55" s="5">
        <v>2015</v>
      </c>
      <c r="G55" s="6">
        <v>2050</v>
      </c>
      <c r="I55" s="53"/>
      <c r="O55" s="53"/>
      <c r="R55" s="63"/>
      <c r="W55" s="53"/>
      <c r="X55" s="60"/>
      <c r="AB55">
        <v>1255</v>
      </c>
      <c r="AC55">
        <v>6572</v>
      </c>
      <c r="AH55" s="53"/>
      <c r="AZ55" s="53"/>
      <c r="BG55" s="53"/>
      <c r="BL55" s="53"/>
      <c r="BM55" s="60"/>
    </row>
    <row r="56" spans="1:66" x14ac:dyDescent="0.2">
      <c r="A56" s="51">
        <v>51</v>
      </c>
      <c r="B56" s="52">
        <v>8</v>
      </c>
      <c r="C56" t="s">
        <v>131</v>
      </c>
      <c r="D56" s="53" t="s">
        <v>132</v>
      </c>
      <c r="E56" s="4" t="s">
        <v>137</v>
      </c>
      <c r="F56" s="5">
        <v>2015</v>
      </c>
      <c r="G56" s="6">
        <v>2050</v>
      </c>
      <c r="I56" s="53"/>
      <c r="O56" s="53"/>
      <c r="R56" s="63"/>
      <c r="W56" s="53"/>
      <c r="X56" s="60"/>
      <c r="AB56">
        <v>1301</v>
      </c>
      <c r="AC56">
        <v>6876</v>
      </c>
      <c r="AH56" s="53"/>
      <c r="AZ56" s="53"/>
      <c r="BG56" s="53"/>
      <c r="BL56" s="53"/>
      <c r="BM56" s="60"/>
    </row>
    <row r="57" spans="1:66" x14ac:dyDescent="0.2">
      <c r="A57" s="51">
        <v>52</v>
      </c>
      <c r="B57" s="52">
        <v>8</v>
      </c>
      <c r="C57" t="s">
        <v>131</v>
      </c>
      <c r="D57" s="53" t="s">
        <v>132</v>
      </c>
      <c r="E57" s="4" t="s">
        <v>138</v>
      </c>
      <c r="F57" s="5">
        <v>2015</v>
      </c>
      <c r="G57" s="6">
        <v>2050</v>
      </c>
      <c r="I57" s="53"/>
      <c r="O57" s="53"/>
      <c r="R57" s="63"/>
      <c r="W57" s="53"/>
      <c r="X57" s="60"/>
      <c r="AB57">
        <v>1241</v>
      </c>
      <c r="AC57">
        <v>6606</v>
      </c>
      <c r="AH57" s="53"/>
      <c r="AZ57" s="53"/>
      <c r="BG57" s="53"/>
      <c r="BL57" s="53"/>
      <c r="BM57" s="60"/>
    </row>
    <row r="58" spans="1:66" x14ac:dyDescent="0.2">
      <c r="A58" s="51">
        <v>53</v>
      </c>
      <c r="B58" s="52">
        <v>8</v>
      </c>
      <c r="C58" t="s">
        <v>131</v>
      </c>
      <c r="D58" s="53" t="s">
        <v>132</v>
      </c>
      <c r="E58" s="4" t="s">
        <v>139</v>
      </c>
      <c r="F58" s="5">
        <v>2015</v>
      </c>
      <c r="G58" s="6">
        <v>2050</v>
      </c>
      <c r="I58" s="53"/>
      <c r="O58" s="53"/>
      <c r="R58" s="63"/>
      <c r="W58" s="53"/>
      <c r="X58" s="60"/>
      <c r="AB58">
        <v>1244</v>
      </c>
      <c r="AC58">
        <v>6499</v>
      </c>
      <c r="AH58" s="53"/>
      <c r="AZ58" s="53"/>
      <c r="BG58" s="53"/>
      <c r="BL58" s="53"/>
      <c r="BM58" s="60"/>
    </row>
    <row r="59" spans="1:66" x14ac:dyDescent="0.2">
      <c r="A59" s="51">
        <v>54</v>
      </c>
      <c r="B59" s="52">
        <v>8</v>
      </c>
      <c r="C59" t="s">
        <v>131</v>
      </c>
      <c r="D59" s="53" t="s">
        <v>132</v>
      </c>
      <c r="E59" s="4" t="s">
        <v>134</v>
      </c>
      <c r="F59" s="5">
        <v>2015</v>
      </c>
      <c r="G59" s="6">
        <v>2100</v>
      </c>
      <c r="I59" s="53"/>
      <c r="O59" s="53"/>
      <c r="R59" s="63"/>
      <c r="W59" s="53"/>
      <c r="X59" s="60"/>
      <c r="AB59">
        <v>1232</v>
      </c>
      <c r="AC59">
        <v>6459</v>
      </c>
      <c r="AH59" s="53"/>
      <c r="AZ59" s="53"/>
      <c r="BG59" s="53"/>
      <c r="BL59" s="53"/>
      <c r="BM59" s="60"/>
    </row>
    <row r="60" spans="1:66" x14ac:dyDescent="0.2">
      <c r="A60" s="51">
        <v>55</v>
      </c>
      <c r="B60" s="52">
        <v>8</v>
      </c>
      <c r="C60" t="s">
        <v>131</v>
      </c>
      <c r="D60" s="53" t="s">
        <v>132</v>
      </c>
      <c r="E60" s="4" t="s">
        <v>135</v>
      </c>
      <c r="F60" s="5">
        <v>2015</v>
      </c>
      <c r="G60" s="6">
        <v>2100</v>
      </c>
      <c r="I60" s="53"/>
      <c r="O60" s="53"/>
      <c r="R60" s="63"/>
      <c r="W60" s="53"/>
      <c r="X60" s="60"/>
      <c r="AB60">
        <v>1430</v>
      </c>
      <c r="AC60">
        <v>7441</v>
      </c>
      <c r="AH60" s="53"/>
      <c r="AZ60" s="53"/>
      <c r="BG60" s="53"/>
      <c r="BL60" s="53"/>
      <c r="BM60" s="60"/>
    </row>
    <row r="61" spans="1:66" x14ac:dyDescent="0.2">
      <c r="A61" s="51">
        <v>56</v>
      </c>
      <c r="B61" s="52">
        <v>8</v>
      </c>
      <c r="C61" t="s">
        <v>131</v>
      </c>
      <c r="D61" s="53" t="s">
        <v>132</v>
      </c>
      <c r="E61" s="4" t="s">
        <v>136</v>
      </c>
      <c r="F61" s="5">
        <v>2015</v>
      </c>
      <c r="G61" s="6">
        <v>2100</v>
      </c>
      <c r="I61" s="53"/>
      <c r="O61" s="53"/>
      <c r="R61" s="63"/>
      <c r="W61" s="53"/>
      <c r="X61" s="60"/>
      <c r="AB61">
        <v>1485</v>
      </c>
      <c r="AC61">
        <v>7876</v>
      </c>
      <c r="AH61" s="53"/>
      <c r="AZ61" s="53"/>
      <c r="BG61" s="53"/>
      <c r="BL61" s="53"/>
      <c r="BM61" s="60"/>
    </row>
    <row r="62" spans="1:66" x14ac:dyDescent="0.2">
      <c r="A62" s="51">
        <v>57</v>
      </c>
      <c r="B62" s="52">
        <v>8</v>
      </c>
      <c r="C62" t="s">
        <v>131</v>
      </c>
      <c r="D62" s="53" t="s">
        <v>132</v>
      </c>
      <c r="E62" s="4" t="s">
        <v>137</v>
      </c>
      <c r="F62" s="5">
        <v>2015</v>
      </c>
      <c r="G62" s="6">
        <v>2100</v>
      </c>
      <c r="I62" s="53"/>
      <c r="O62" s="53"/>
      <c r="R62" s="63"/>
      <c r="W62" s="53"/>
      <c r="X62" s="60"/>
      <c r="AB62">
        <v>1841</v>
      </c>
      <c r="AC62">
        <v>9672</v>
      </c>
      <c r="AH62" s="53"/>
      <c r="AZ62" s="53"/>
      <c r="BG62" s="53"/>
      <c r="BL62" s="53"/>
      <c r="BM62" s="60"/>
    </row>
    <row r="63" spans="1:66" x14ac:dyDescent="0.2">
      <c r="A63" s="51">
        <v>58</v>
      </c>
      <c r="B63" s="52">
        <v>8</v>
      </c>
      <c r="C63" t="s">
        <v>131</v>
      </c>
      <c r="D63" s="53" t="s">
        <v>132</v>
      </c>
      <c r="E63" s="4" t="s">
        <v>138</v>
      </c>
      <c r="F63" s="5">
        <v>2015</v>
      </c>
      <c r="G63" s="6">
        <v>2100</v>
      </c>
      <c r="I63" s="53"/>
      <c r="O63" s="53"/>
      <c r="R63" s="63"/>
      <c r="W63" s="53"/>
      <c r="X63" s="60"/>
      <c r="AB63">
        <v>1522</v>
      </c>
      <c r="AC63">
        <v>8057</v>
      </c>
      <c r="AH63" s="53"/>
      <c r="AZ63" s="53"/>
      <c r="BG63" s="53"/>
      <c r="BL63" s="53"/>
      <c r="BM63" s="60"/>
    </row>
    <row r="64" spans="1:66" x14ac:dyDescent="0.2">
      <c r="A64" s="51">
        <v>59</v>
      </c>
      <c r="B64" s="103">
        <v>8</v>
      </c>
      <c r="C64" s="85" t="s">
        <v>131</v>
      </c>
      <c r="D64" s="81" t="s">
        <v>132</v>
      </c>
      <c r="E64" s="82" t="s">
        <v>139</v>
      </c>
      <c r="F64" s="83">
        <v>2015</v>
      </c>
      <c r="G64" s="84">
        <v>2100</v>
      </c>
      <c r="H64" s="85"/>
      <c r="I64" s="81"/>
      <c r="J64" s="85"/>
      <c r="K64" s="85"/>
      <c r="L64" s="85"/>
      <c r="M64" s="85"/>
      <c r="N64" s="85"/>
      <c r="O64" s="81"/>
      <c r="P64" s="85"/>
      <c r="Q64" s="85"/>
      <c r="R64" s="92"/>
      <c r="S64" s="85"/>
      <c r="T64" s="85"/>
      <c r="U64" s="85"/>
      <c r="V64" s="85"/>
      <c r="W64" s="81"/>
      <c r="X64" s="87"/>
      <c r="Y64" s="85"/>
      <c r="Z64" s="85"/>
      <c r="AA64" s="85"/>
      <c r="AB64" s="85">
        <v>1385</v>
      </c>
      <c r="AC64" s="85">
        <v>7286</v>
      </c>
      <c r="AD64" s="85"/>
      <c r="AE64" s="85"/>
      <c r="AF64" s="85"/>
      <c r="AG64" s="85"/>
      <c r="AH64" s="81"/>
      <c r="AI64" s="85"/>
      <c r="AJ64" s="85"/>
      <c r="AK64" s="85"/>
      <c r="AL64" s="85"/>
      <c r="AM64" s="85"/>
      <c r="AN64" s="85"/>
      <c r="AO64" s="85"/>
      <c r="AP64" s="85"/>
      <c r="AQ64" s="85"/>
      <c r="AR64" s="85"/>
      <c r="AS64" s="85"/>
      <c r="AT64" s="85"/>
      <c r="AU64" s="85"/>
      <c r="AV64" s="85"/>
      <c r="AW64" s="85"/>
      <c r="AX64" s="85"/>
      <c r="AY64" s="85"/>
      <c r="AZ64" s="81"/>
      <c r="BA64" s="85"/>
      <c r="BB64" s="85"/>
      <c r="BC64" s="85"/>
      <c r="BD64" s="85"/>
      <c r="BE64" s="85"/>
      <c r="BF64" s="85"/>
      <c r="BG64" s="81"/>
      <c r="BH64" s="85"/>
      <c r="BI64" s="85"/>
      <c r="BJ64" s="85"/>
      <c r="BK64" s="85"/>
      <c r="BL64" s="81"/>
      <c r="BM64" s="87"/>
      <c r="BN64" s="85"/>
    </row>
    <row r="65" spans="1:66" x14ac:dyDescent="0.2">
      <c r="A65" s="51">
        <v>60</v>
      </c>
      <c r="B65" s="52">
        <v>9</v>
      </c>
      <c r="C65" t="s">
        <v>140</v>
      </c>
      <c r="D65" s="53" t="s">
        <v>141</v>
      </c>
      <c r="E65" s="4" t="s">
        <v>142</v>
      </c>
      <c r="F65" s="5">
        <v>2015</v>
      </c>
      <c r="G65" s="6">
        <v>2015</v>
      </c>
      <c r="I65" s="53"/>
      <c r="O65" s="53"/>
      <c r="R65" s="63"/>
      <c r="W65" s="53"/>
      <c r="X65" s="60"/>
      <c r="AE65" s="107" t="s">
        <v>143</v>
      </c>
      <c r="AG65" s="69">
        <v>95.7</v>
      </c>
      <c r="AH65" s="53"/>
      <c r="AZ65" s="53"/>
      <c r="BG65" s="53"/>
      <c r="BL65" s="53"/>
      <c r="BM65" s="60"/>
    </row>
    <row r="66" spans="1:66" x14ac:dyDescent="0.2">
      <c r="A66" s="51">
        <v>61</v>
      </c>
      <c r="B66" s="52">
        <v>9</v>
      </c>
      <c r="C66" t="s">
        <v>140</v>
      </c>
      <c r="D66" s="53" t="s">
        <v>141</v>
      </c>
      <c r="E66" s="4" t="s">
        <v>144</v>
      </c>
      <c r="F66" s="5">
        <v>2015</v>
      </c>
      <c r="G66" s="6">
        <v>2050</v>
      </c>
      <c r="I66" s="53"/>
      <c r="O66" s="53"/>
      <c r="R66" s="63"/>
      <c r="W66" s="53"/>
      <c r="X66" s="60"/>
      <c r="AE66" s="108">
        <f>(15300*100/15900)-100</f>
        <v>-3.7735849056603712</v>
      </c>
      <c r="AG66" s="69">
        <v>95.6</v>
      </c>
      <c r="AH66" s="53"/>
      <c r="AZ66" s="53"/>
      <c r="BG66" s="53"/>
      <c r="BL66" s="53"/>
      <c r="BM66" s="60"/>
    </row>
    <row r="67" spans="1:66" x14ac:dyDescent="0.2">
      <c r="A67" s="51">
        <v>62</v>
      </c>
      <c r="B67" s="52">
        <v>9</v>
      </c>
      <c r="C67" t="s">
        <v>140</v>
      </c>
      <c r="D67" s="53" t="s">
        <v>141</v>
      </c>
      <c r="E67" s="4" t="s">
        <v>145</v>
      </c>
      <c r="F67" s="5">
        <v>2015</v>
      </c>
      <c r="G67" s="6">
        <v>2050</v>
      </c>
      <c r="I67" s="53"/>
      <c r="O67" s="53"/>
      <c r="R67" s="63"/>
      <c r="W67" s="53"/>
      <c r="X67" s="60"/>
      <c r="AE67" s="108">
        <f>(16900*100/15900)-100</f>
        <v>6.2893081761006329</v>
      </c>
      <c r="AG67" s="69">
        <v>95.5</v>
      </c>
      <c r="AH67" s="53"/>
      <c r="AZ67" s="53"/>
      <c r="BG67" s="53"/>
      <c r="BL67" s="53"/>
      <c r="BM67" s="60"/>
    </row>
    <row r="68" spans="1:66" x14ac:dyDescent="0.2">
      <c r="A68" s="51">
        <v>63</v>
      </c>
      <c r="B68" s="52">
        <v>9</v>
      </c>
      <c r="C68" t="s">
        <v>140</v>
      </c>
      <c r="D68" s="53" t="s">
        <v>141</v>
      </c>
      <c r="E68" s="4" t="s">
        <v>146</v>
      </c>
      <c r="F68" s="5">
        <v>2015</v>
      </c>
      <c r="G68" s="6">
        <v>2050</v>
      </c>
      <c r="I68" s="53"/>
      <c r="O68" s="53"/>
      <c r="R68" s="63"/>
      <c r="W68" s="53"/>
      <c r="X68" s="60"/>
      <c r="AE68" s="108">
        <f>(17100*100/15900)-100</f>
        <v>7.5471698113207566</v>
      </c>
      <c r="AG68" s="69">
        <v>95.4</v>
      </c>
      <c r="AH68" s="53"/>
      <c r="AZ68" s="53"/>
      <c r="BG68" s="53"/>
      <c r="BL68" s="53"/>
      <c r="BM68" s="60"/>
    </row>
    <row r="69" spans="1:66" x14ac:dyDescent="0.2">
      <c r="A69" s="51">
        <v>64</v>
      </c>
      <c r="B69" s="52">
        <v>9</v>
      </c>
      <c r="C69" t="s">
        <v>140</v>
      </c>
      <c r="D69" s="53" t="s">
        <v>141</v>
      </c>
      <c r="E69" s="4" t="s">
        <v>144</v>
      </c>
      <c r="F69" s="5">
        <v>2015</v>
      </c>
      <c r="G69" s="6">
        <v>2070</v>
      </c>
      <c r="I69" s="53"/>
      <c r="O69" s="53"/>
      <c r="R69" s="63"/>
      <c r="W69" s="53"/>
      <c r="X69" s="60"/>
      <c r="AE69" s="63">
        <v>-0.03</v>
      </c>
      <c r="AG69" s="69">
        <v>95.9</v>
      </c>
      <c r="AH69" s="53"/>
      <c r="AZ69" s="53"/>
      <c r="BG69" s="53"/>
      <c r="BL69" s="53"/>
      <c r="BM69" s="60"/>
    </row>
    <row r="70" spans="1:66" x14ac:dyDescent="0.2">
      <c r="A70" s="51">
        <v>65</v>
      </c>
      <c r="B70" s="52">
        <v>9</v>
      </c>
      <c r="C70" t="s">
        <v>140</v>
      </c>
      <c r="D70" s="53" t="s">
        <v>141</v>
      </c>
      <c r="E70" s="4" t="s">
        <v>145</v>
      </c>
      <c r="F70" s="5">
        <v>2015</v>
      </c>
      <c r="G70" s="6">
        <v>2070</v>
      </c>
      <c r="I70" s="53"/>
      <c r="O70" s="53"/>
      <c r="R70" s="63"/>
      <c r="W70" s="53"/>
      <c r="X70" s="60"/>
      <c r="AE70" s="62">
        <v>4.4999999999999998E-2</v>
      </c>
      <c r="AG70" s="69">
        <v>95.4</v>
      </c>
      <c r="AH70" s="53"/>
      <c r="AZ70" s="53"/>
      <c r="BG70" s="53"/>
      <c r="BL70" s="53"/>
      <c r="BM70" s="60"/>
    </row>
    <row r="71" spans="1:66" x14ac:dyDescent="0.2">
      <c r="A71" s="51">
        <v>66</v>
      </c>
      <c r="B71" s="103">
        <v>9</v>
      </c>
      <c r="C71" s="85" t="s">
        <v>140</v>
      </c>
      <c r="D71" s="81" t="s">
        <v>141</v>
      </c>
      <c r="E71" s="82" t="s">
        <v>146</v>
      </c>
      <c r="F71" s="83">
        <v>2015</v>
      </c>
      <c r="G71" s="84">
        <v>2070</v>
      </c>
      <c r="H71" s="85"/>
      <c r="I71" s="81"/>
      <c r="J71" s="85"/>
      <c r="K71" s="85"/>
      <c r="L71" s="85"/>
      <c r="M71" s="85"/>
      <c r="N71" s="85"/>
      <c r="O71" s="81"/>
      <c r="P71" s="85"/>
      <c r="Q71" s="85"/>
      <c r="R71" s="92"/>
      <c r="S71" s="85"/>
      <c r="T71" s="85"/>
      <c r="U71" s="85"/>
      <c r="V71" s="85"/>
      <c r="W71" s="81"/>
      <c r="X71" s="87"/>
      <c r="Y71" s="85"/>
      <c r="Z71" s="85"/>
      <c r="AA71" s="85"/>
      <c r="AB71" s="85"/>
      <c r="AC71" s="85"/>
      <c r="AD71" s="85"/>
      <c r="AE71" s="104">
        <v>0.113</v>
      </c>
      <c r="AF71" s="85"/>
      <c r="AG71" s="91">
        <v>95.1</v>
      </c>
      <c r="AH71" s="81"/>
      <c r="AI71" s="85"/>
      <c r="AJ71" s="85"/>
      <c r="AK71" s="85"/>
      <c r="AL71" s="85"/>
      <c r="AM71" s="85"/>
      <c r="AN71" s="85"/>
      <c r="AO71" s="85"/>
      <c r="AP71" s="85"/>
      <c r="AQ71" s="85"/>
      <c r="AR71" s="85"/>
      <c r="AS71" s="85"/>
      <c r="AT71" s="85"/>
      <c r="AU71" s="85"/>
      <c r="AV71" s="85"/>
      <c r="AW71" s="85"/>
      <c r="AX71" s="85"/>
      <c r="AY71" s="85"/>
      <c r="AZ71" s="81"/>
      <c r="BA71" s="85"/>
      <c r="BB71" s="85"/>
      <c r="BC71" s="85"/>
      <c r="BD71" s="85"/>
      <c r="BE71" s="85"/>
      <c r="BF71" s="85"/>
      <c r="BG71" s="81"/>
      <c r="BH71" s="85"/>
      <c r="BI71" s="85"/>
      <c r="BJ71" s="85"/>
      <c r="BK71" s="85"/>
      <c r="BL71" s="81"/>
      <c r="BM71" s="87"/>
      <c r="BN71" s="85"/>
    </row>
    <row r="72" spans="1:66" x14ac:dyDescent="0.2">
      <c r="A72" s="51">
        <v>67</v>
      </c>
      <c r="B72" s="52">
        <v>10</v>
      </c>
      <c r="C72" t="s">
        <v>147</v>
      </c>
      <c r="D72" s="53" t="s">
        <v>148</v>
      </c>
      <c r="E72" s="4" t="s">
        <v>149</v>
      </c>
      <c r="F72" s="5">
        <v>2000</v>
      </c>
      <c r="G72" s="6">
        <v>2000</v>
      </c>
      <c r="I72" s="53"/>
      <c r="O72" s="53"/>
      <c r="R72">
        <v>0.7</v>
      </c>
      <c r="W72" s="53"/>
      <c r="X72" s="60"/>
      <c r="AH72" s="53"/>
      <c r="AZ72" s="53"/>
      <c r="BG72" s="53"/>
      <c r="BL72" s="53"/>
      <c r="BM72" s="60"/>
    </row>
    <row r="73" spans="1:66" x14ac:dyDescent="0.2">
      <c r="A73" s="51">
        <v>68</v>
      </c>
      <c r="B73" s="52">
        <v>10</v>
      </c>
      <c r="C73" t="s">
        <v>147</v>
      </c>
      <c r="D73" s="53" t="s">
        <v>148</v>
      </c>
      <c r="E73" s="4" t="s">
        <v>149</v>
      </c>
      <c r="F73" s="5">
        <v>2000</v>
      </c>
      <c r="G73" s="6">
        <v>2050</v>
      </c>
      <c r="I73" s="53"/>
      <c r="O73" s="53"/>
      <c r="R73">
        <v>0.63</v>
      </c>
      <c r="W73" s="53"/>
      <c r="X73" s="60"/>
      <c r="AH73" s="53"/>
      <c r="AZ73" s="53"/>
      <c r="BG73" s="53"/>
      <c r="BL73" s="53"/>
      <c r="BM73" s="60"/>
    </row>
    <row r="74" spans="1:66" x14ac:dyDescent="0.2">
      <c r="A74" s="51">
        <v>69</v>
      </c>
      <c r="B74" s="52">
        <v>10</v>
      </c>
      <c r="C74" t="s">
        <v>147</v>
      </c>
      <c r="D74" s="53" t="s">
        <v>148</v>
      </c>
      <c r="E74" s="4" t="s">
        <v>150</v>
      </c>
      <c r="F74" s="5">
        <v>2000</v>
      </c>
      <c r="G74" s="6">
        <v>2050</v>
      </c>
      <c r="I74" s="53"/>
      <c r="O74" s="53"/>
      <c r="R74">
        <f>R73-(0.01)</f>
        <v>0.62</v>
      </c>
      <c r="W74" s="53"/>
      <c r="X74" s="60"/>
      <c r="AH74" s="53"/>
      <c r="AZ74" s="53"/>
      <c r="BG74" s="53"/>
      <c r="BL74" s="53"/>
      <c r="BM74" s="60"/>
    </row>
    <row r="75" spans="1:66" x14ac:dyDescent="0.2">
      <c r="A75" s="51">
        <v>70</v>
      </c>
      <c r="B75" s="52">
        <v>10</v>
      </c>
      <c r="C75" t="s">
        <v>147</v>
      </c>
      <c r="D75" s="53" t="s">
        <v>148</v>
      </c>
      <c r="E75" s="4" t="s">
        <v>151</v>
      </c>
      <c r="F75" s="5">
        <v>2000</v>
      </c>
      <c r="G75" s="6">
        <v>2050</v>
      </c>
      <c r="I75" s="53"/>
      <c r="O75" s="53"/>
      <c r="R75">
        <f>R73+(0.001)</f>
        <v>0.63100000000000001</v>
      </c>
      <c r="W75" s="53"/>
      <c r="X75" s="60"/>
      <c r="AH75" s="53"/>
      <c r="AZ75" s="53"/>
      <c r="BG75" s="53"/>
      <c r="BL75" s="53"/>
      <c r="BM75" s="60"/>
    </row>
    <row r="76" spans="1:66" x14ac:dyDescent="0.2">
      <c r="A76" s="51">
        <v>71</v>
      </c>
      <c r="B76" s="103">
        <v>10</v>
      </c>
      <c r="C76" s="85" t="s">
        <v>147</v>
      </c>
      <c r="D76" s="81" t="s">
        <v>148</v>
      </c>
      <c r="E76" s="82" t="s">
        <v>152</v>
      </c>
      <c r="F76" s="83">
        <v>2000</v>
      </c>
      <c r="G76" s="84">
        <v>2050</v>
      </c>
      <c r="H76" s="85"/>
      <c r="I76" s="81"/>
      <c r="J76" s="85"/>
      <c r="K76" s="85"/>
      <c r="L76" s="85"/>
      <c r="M76" s="85"/>
      <c r="N76" s="85"/>
      <c r="O76" s="81"/>
      <c r="P76" s="85"/>
      <c r="Q76" s="85"/>
      <c r="R76" s="85">
        <f>R73+(0.011)</f>
        <v>0.64100000000000001</v>
      </c>
      <c r="S76" s="85"/>
      <c r="T76" s="85"/>
      <c r="U76" s="85"/>
      <c r="V76" s="85"/>
      <c r="W76" s="81"/>
      <c r="X76" s="87"/>
      <c r="Y76" s="85"/>
      <c r="Z76" s="85"/>
      <c r="AA76" s="85"/>
      <c r="AB76" s="85"/>
      <c r="AC76" s="85"/>
      <c r="AD76" s="85"/>
      <c r="AE76" s="85"/>
      <c r="AF76" s="85"/>
      <c r="AG76" s="85"/>
      <c r="AH76" s="81"/>
      <c r="AI76" s="85"/>
      <c r="AJ76" s="85"/>
      <c r="AK76" s="85"/>
      <c r="AL76" s="85"/>
      <c r="AM76" s="85"/>
      <c r="AN76" s="85"/>
      <c r="AO76" s="85"/>
      <c r="AP76" s="85"/>
      <c r="AQ76" s="85"/>
      <c r="AR76" s="85"/>
      <c r="AS76" s="85"/>
      <c r="AT76" s="85"/>
      <c r="AU76" s="85"/>
      <c r="AV76" s="85"/>
      <c r="AW76" s="85"/>
      <c r="AX76" s="85"/>
      <c r="AY76" s="85"/>
      <c r="AZ76" s="81"/>
      <c r="BA76" s="85"/>
      <c r="BB76" s="85"/>
      <c r="BC76" s="85"/>
      <c r="BD76" s="85"/>
      <c r="BE76" s="85"/>
      <c r="BF76" s="85"/>
      <c r="BG76" s="81"/>
      <c r="BH76" s="85"/>
      <c r="BI76" s="85"/>
      <c r="BJ76" s="85"/>
      <c r="BK76" s="85"/>
      <c r="BL76" s="81"/>
      <c r="BM76" s="87"/>
      <c r="BN76" s="85"/>
    </row>
    <row r="77" spans="1:66" x14ac:dyDescent="0.2">
      <c r="A77" s="51">
        <v>72</v>
      </c>
      <c r="B77" s="52">
        <v>11</v>
      </c>
      <c r="C77" t="s">
        <v>153</v>
      </c>
      <c r="D77" s="53" t="s">
        <v>154</v>
      </c>
      <c r="E77" s="4" t="s">
        <v>155</v>
      </c>
      <c r="F77" s="5">
        <v>2005</v>
      </c>
      <c r="G77" s="6">
        <v>2100</v>
      </c>
      <c r="I77" s="53"/>
      <c r="O77" s="53"/>
      <c r="R77" s="63"/>
      <c r="W77" s="53"/>
      <c r="X77" s="60"/>
      <c r="AH77" s="53"/>
      <c r="AZ77" s="53"/>
      <c r="BD77" s="63">
        <v>0.81</v>
      </c>
      <c r="BG77" s="53"/>
      <c r="BL77" s="53"/>
      <c r="BM77" s="60"/>
    </row>
    <row r="78" spans="1:66" x14ac:dyDescent="0.2">
      <c r="A78" s="51">
        <v>73</v>
      </c>
      <c r="B78" s="52">
        <v>11</v>
      </c>
      <c r="C78" t="s">
        <v>153</v>
      </c>
      <c r="D78" s="53" t="s">
        <v>154</v>
      </c>
      <c r="E78" s="4" t="s">
        <v>156</v>
      </c>
      <c r="F78" s="5">
        <v>2005</v>
      </c>
      <c r="G78" s="6">
        <v>2100</v>
      </c>
      <c r="I78" s="53"/>
      <c r="O78" s="53"/>
      <c r="R78" s="63"/>
      <c r="W78" s="53"/>
      <c r="X78" s="60"/>
      <c r="AH78" s="53"/>
      <c r="AZ78" s="53"/>
      <c r="BD78" s="63">
        <v>0.77</v>
      </c>
      <c r="BG78" s="53"/>
      <c r="BL78" s="53"/>
      <c r="BM78" s="60"/>
    </row>
    <row r="79" spans="1:66" x14ac:dyDescent="0.2">
      <c r="A79" s="51">
        <v>74</v>
      </c>
      <c r="B79" s="52">
        <v>11</v>
      </c>
      <c r="C79" t="s">
        <v>153</v>
      </c>
      <c r="D79" s="53" t="s">
        <v>154</v>
      </c>
      <c r="E79" s="4" t="s">
        <v>157</v>
      </c>
      <c r="F79" s="5">
        <v>2005</v>
      </c>
      <c r="G79" s="6">
        <v>2100</v>
      </c>
      <c r="I79" s="53"/>
      <c r="O79" s="53"/>
      <c r="R79" s="63"/>
      <c r="W79" s="53"/>
      <c r="X79" s="60"/>
      <c r="AH79" s="53"/>
      <c r="AZ79" s="53"/>
      <c r="BD79" s="63">
        <v>0.81</v>
      </c>
      <c r="BG79" s="53"/>
      <c r="BL79" s="53"/>
      <c r="BM79" s="60"/>
    </row>
    <row r="80" spans="1:66" x14ac:dyDescent="0.2">
      <c r="A80" s="51">
        <v>75</v>
      </c>
      <c r="B80" s="52">
        <v>11</v>
      </c>
      <c r="C80" t="s">
        <v>153</v>
      </c>
      <c r="D80" s="53" t="s">
        <v>154</v>
      </c>
      <c r="E80" s="4" t="s">
        <v>158</v>
      </c>
      <c r="F80" s="5">
        <v>2005</v>
      </c>
      <c r="G80" s="6">
        <v>2100</v>
      </c>
      <c r="I80" s="53"/>
      <c r="O80" s="53"/>
      <c r="R80" s="63"/>
      <c r="W80" s="53"/>
      <c r="X80" s="60"/>
      <c r="AH80" s="53"/>
      <c r="AZ80" s="53"/>
      <c r="BD80" s="64">
        <v>0.83499999999999996</v>
      </c>
      <c r="BG80" s="53"/>
      <c r="BL80" s="53"/>
      <c r="BM80" s="60"/>
    </row>
    <row r="81" spans="1:66" x14ac:dyDescent="0.2">
      <c r="A81" s="51">
        <v>76</v>
      </c>
      <c r="B81" s="103">
        <v>11</v>
      </c>
      <c r="C81" s="85" t="s">
        <v>153</v>
      </c>
      <c r="D81" s="81" t="s">
        <v>154</v>
      </c>
      <c r="E81" s="82" t="s">
        <v>99</v>
      </c>
      <c r="F81" s="83">
        <v>2005</v>
      </c>
      <c r="G81" s="84">
        <v>2005</v>
      </c>
      <c r="H81" s="85"/>
      <c r="I81" s="81"/>
      <c r="J81" s="85"/>
      <c r="K81" s="85"/>
      <c r="L81" s="85"/>
      <c r="M81" s="85"/>
      <c r="N81" s="85"/>
      <c r="O81" s="81"/>
      <c r="P81" s="85"/>
      <c r="Q81" s="85"/>
      <c r="R81" s="92"/>
      <c r="S81" s="85"/>
      <c r="T81" s="85"/>
      <c r="U81" s="85"/>
      <c r="V81" s="85"/>
      <c r="W81" s="81"/>
      <c r="X81" s="87"/>
      <c r="Y81" s="85"/>
      <c r="Z81" s="85"/>
      <c r="AA81" s="85"/>
      <c r="AB81" s="85"/>
      <c r="AC81" s="85"/>
      <c r="AD81" s="85"/>
      <c r="AE81" s="85"/>
      <c r="AF81" s="85"/>
      <c r="AG81" s="85"/>
      <c r="AH81" s="81"/>
      <c r="AI81" s="85"/>
      <c r="AJ81" s="85"/>
      <c r="AK81" s="85"/>
      <c r="AL81" s="85"/>
      <c r="AM81" s="85"/>
      <c r="AN81" s="85"/>
      <c r="AO81" s="85"/>
      <c r="AP81" s="85"/>
      <c r="AQ81" s="85"/>
      <c r="AR81" s="85"/>
      <c r="AS81" s="85"/>
      <c r="AT81" s="85"/>
      <c r="AU81" s="85"/>
      <c r="AV81" s="85"/>
      <c r="AW81" s="85"/>
      <c r="AX81" s="85"/>
      <c r="AY81" s="85"/>
      <c r="AZ81" s="81"/>
      <c r="BA81" s="85"/>
      <c r="BB81" s="85"/>
      <c r="BC81" s="85"/>
      <c r="BD81" s="92">
        <v>0.7</v>
      </c>
      <c r="BE81" s="85"/>
      <c r="BF81" s="85"/>
      <c r="BG81" s="81"/>
      <c r="BH81" s="85"/>
      <c r="BI81" s="85"/>
      <c r="BJ81" s="85"/>
      <c r="BK81" s="85"/>
      <c r="BL81" s="81"/>
      <c r="BM81" s="87"/>
      <c r="BN81" s="85"/>
    </row>
    <row r="82" spans="1:66" x14ac:dyDescent="0.2">
      <c r="A82" s="51">
        <v>77</v>
      </c>
      <c r="B82" s="52">
        <v>12</v>
      </c>
      <c r="C82" s="53" t="s">
        <v>159</v>
      </c>
      <c r="D82" s="53" t="s">
        <v>160</v>
      </c>
      <c r="E82" s="4" t="s">
        <v>161</v>
      </c>
      <c r="F82" s="5">
        <v>2015</v>
      </c>
      <c r="G82" s="6">
        <v>2050</v>
      </c>
      <c r="I82" s="53"/>
      <c r="O82" s="53"/>
      <c r="R82" s="63"/>
      <c r="W82" s="53"/>
      <c r="X82" s="60"/>
      <c r="AH82" s="53"/>
      <c r="AI82" s="62">
        <v>-5.5E-2</v>
      </c>
      <c r="AJ82" s="64"/>
      <c r="AK82" s="64"/>
      <c r="AZ82" s="53"/>
      <c r="BG82" s="53"/>
      <c r="BL82" s="53"/>
      <c r="BM82" s="60"/>
    </row>
    <row r="83" spans="1:66" x14ac:dyDescent="0.2">
      <c r="A83" s="51">
        <v>78</v>
      </c>
      <c r="B83" s="52">
        <v>12</v>
      </c>
      <c r="C83" s="53" t="s">
        <v>159</v>
      </c>
      <c r="D83" s="53" t="s">
        <v>160</v>
      </c>
      <c r="E83" s="4" t="s">
        <v>162</v>
      </c>
      <c r="F83" s="5">
        <v>2015</v>
      </c>
      <c r="G83" s="6">
        <v>2050</v>
      </c>
      <c r="I83" s="53"/>
      <c r="O83" s="53"/>
      <c r="R83" s="63"/>
      <c r="W83" s="53"/>
      <c r="X83" s="60"/>
      <c r="AH83" s="53"/>
      <c r="AI83" s="62">
        <v>-5.1999999999999998E-2</v>
      </c>
      <c r="AJ83" s="64"/>
      <c r="AK83" s="64"/>
      <c r="AZ83" s="53"/>
      <c r="BG83" s="53"/>
      <c r="BL83" s="53"/>
      <c r="BM83" s="60"/>
    </row>
    <row r="84" spans="1:66" x14ac:dyDescent="0.2">
      <c r="A84" s="51">
        <v>79</v>
      </c>
      <c r="B84" s="52">
        <v>12</v>
      </c>
      <c r="C84" s="53" t="s">
        <v>159</v>
      </c>
      <c r="D84" s="53" t="s">
        <v>160</v>
      </c>
      <c r="E84" s="4" t="s">
        <v>163</v>
      </c>
      <c r="F84" s="5">
        <v>2015</v>
      </c>
      <c r="G84" s="6">
        <v>2050</v>
      </c>
      <c r="I84" s="53"/>
      <c r="O84" s="53"/>
      <c r="R84" s="63"/>
      <c r="W84" s="53"/>
      <c r="X84" s="60"/>
      <c r="AH84" s="53"/>
      <c r="AI84" s="62">
        <v>-8.2000000000000003E-2</v>
      </c>
      <c r="AJ84" s="64"/>
      <c r="AK84" s="64"/>
      <c r="AZ84" s="53"/>
      <c r="BG84" s="53"/>
      <c r="BL84" s="53"/>
      <c r="BM84" s="60"/>
    </row>
    <row r="85" spans="1:66" x14ac:dyDescent="0.2">
      <c r="A85" s="51">
        <v>80</v>
      </c>
      <c r="B85" s="52">
        <v>12</v>
      </c>
      <c r="C85" s="53" t="s">
        <v>159</v>
      </c>
      <c r="D85" s="53" t="s">
        <v>160</v>
      </c>
      <c r="E85" s="4" t="s">
        <v>164</v>
      </c>
      <c r="F85" s="5">
        <v>2015</v>
      </c>
      <c r="G85" s="6">
        <v>2050</v>
      </c>
      <c r="I85" s="53"/>
      <c r="O85" s="53"/>
      <c r="R85" s="63"/>
      <c r="W85" s="53"/>
      <c r="X85" s="60"/>
      <c r="AH85" s="53"/>
      <c r="AI85" s="62">
        <v>-7.1999999999999995E-2</v>
      </c>
      <c r="AJ85" s="64"/>
      <c r="AK85" s="64"/>
      <c r="AZ85" s="53"/>
      <c r="BG85" s="53"/>
      <c r="BL85" s="53"/>
      <c r="BM85" s="60"/>
    </row>
    <row r="86" spans="1:66" x14ac:dyDescent="0.2">
      <c r="A86" s="51">
        <v>81</v>
      </c>
      <c r="B86" s="52">
        <v>12</v>
      </c>
      <c r="C86" s="53" t="s">
        <v>159</v>
      </c>
      <c r="D86" s="53" t="s">
        <v>160</v>
      </c>
      <c r="E86" s="4" t="s">
        <v>165</v>
      </c>
      <c r="F86" s="5">
        <v>2015</v>
      </c>
      <c r="G86" s="6">
        <v>2050</v>
      </c>
      <c r="I86" s="53"/>
      <c r="O86" s="53"/>
      <c r="R86" s="63"/>
      <c r="W86" s="53"/>
      <c r="X86" s="60"/>
      <c r="AH86" s="53"/>
      <c r="AI86" s="62">
        <v>-0.03</v>
      </c>
      <c r="AJ86" s="64"/>
      <c r="AK86" s="64"/>
      <c r="AL86" s="63"/>
      <c r="AZ86" s="53"/>
      <c r="BG86" s="53"/>
      <c r="BL86" s="53"/>
      <c r="BM86" s="60"/>
    </row>
    <row r="87" spans="1:66" x14ac:dyDescent="0.2">
      <c r="A87" s="51">
        <v>82</v>
      </c>
      <c r="B87" s="52">
        <v>12</v>
      </c>
      <c r="C87" s="53" t="s">
        <v>159</v>
      </c>
      <c r="D87" s="53" t="s">
        <v>160</v>
      </c>
      <c r="E87" s="4" t="s">
        <v>166</v>
      </c>
      <c r="F87" s="5">
        <v>2015</v>
      </c>
      <c r="G87" s="6">
        <v>2050</v>
      </c>
      <c r="I87" s="53"/>
      <c r="O87" s="53"/>
      <c r="R87" s="63"/>
      <c r="W87" s="53"/>
      <c r="X87" s="60"/>
      <c r="AH87" s="53"/>
      <c r="AI87" s="62">
        <v>-2.4E-2</v>
      </c>
      <c r="AJ87" s="64"/>
      <c r="AK87" s="64"/>
      <c r="AL87" s="64"/>
      <c r="AZ87" s="53"/>
      <c r="BG87" s="53"/>
      <c r="BL87" s="53"/>
      <c r="BM87" s="60"/>
    </row>
    <row r="88" spans="1:66" x14ac:dyDescent="0.2">
      <c r="A88" s="51">
        <v>83</v>
      </c>
      <c r="B88" s="52">
        <v>12</v>
      </c>
      <c r="C88" s="53" t="s">
        <v>159</v>
      </c>
      <c r="D88" s="53" t="s">
        <v>160</v>
      </c>
      <c r="E88" s="4" t="s">
        <v>167</v>
      </c>
      <c r="F88" s="5">
        <v>2015</v>
      </c>
      <c r="G88" s="6">
        <v>2050</v>
      </c>
      <c r="I88" s="53"/>
      <c r="O88" s="53"/>
      <c r="R88" s="63"/>
      <c r="W88" s="53"/>
      <c r="X88" s="60"/>
      <c r="AH88" s="53"/>
      <c r="AI88" s="62">
        <v>-8.4000000000000005E-2</v>
      </c>
      <c r="AJ88" s="64"/>
      <c r="AK88" s="64"/>
      <c r="AZ88" s="53"/>
      <c r="BG88" s="53"/>
      <c r="BL88" s="53"/>
      <c r="BM88" s="60"/>
    </row>
    <row r="89" spans="1:66" x14ac:dyDescent="0.2">
      <c r="A89" s="51">
        <v>84</v>
      </c>
      <c r="B89" s="52">
        <v>12</v>
      </c>
      <c r="C89" s="53" t="s">
        <v>159</v>
      </c>
      <c r="D89" s="53" t="s">
        <v>160</v>
      </c>
      <c r="E89" s="4" t="s">
        <v>168</v>
      </c>
      <c r="F89" s="5">
        <v>2015</v>
      </c>
      <c r="G89" s="6">
        <v>2050</v>
      </c>
      <c r="I89" s="53"/>
      <c r="O89" s="53"/>
      <c r="R89" s="63"/>
      <c r="W89" s="53"/>
      <c r="X89" s="60"/>
      <c r="AH89" s="53"/>
      <c r="AI89" s="57">
        <v>-0.08</v>
      </c>
      <c r="AJ89" s="63"/>
      <c r="AK89" s="63"/>
      <c r="AZ89" s="53"/>
      <c r="BG89" s="53"/>
      <c r="BL89" s="53"/>
      <c r="BM89" s="60"/>
    </row>
    <row r="90" spans="1:66" x14ac:dyDescent="0.2">
      <c r="A90" s="51">
        <v>85</v>
      </c>
      <c r="B90" s="52">
        <v>12</v>
      </c>
      <c r="C90" s="53" t="s">
        <v>159</v>
      </c>
      <c r="D90" s="53" t="s">
        <v>160</v>
      </c>
      <c r="E90" s="4" t="s">
        <v>161</v>
      </c>
      <c r="F90" s="5">
        <v>2015</v>
      </c>
      <c r="G90" s="6">
        <v>2070</v>
      </c>
      <c r="I90" s="53"/>
      <c r="O90" s="53"/>
      <c r="R90" s="63"/>
      <c r="W90" s="53"/>
      <c r="X90" s="60"/>
      <c r="AH90" s="53"/>
      <c r="AI90" s="62">
        <v>-7.1999999999999995E-2</v>
      </c>
      <c r="AJ90" s="64"/>
      <c r="AK90" s="64"/>
      <c r="AZ90" s="53"/>
      <c r="BG90" s="53"/>
      <c r="BL90" s="53"/>
      <c r="BM90" s="60"/>
    </row>
    <row r="91" spans="1:66" x14ac:dyDescent="0.2">
      <c r="A91" s="51">
        <v>86</v>
      </c>
      <c r="B91" s="52">
        <v>12</v>
      </c>
      <c r="C91" s="53" t="s">
        <v>159</v>
      </c>
      <c r="D91" s="53" t="s">
        <v>160</v>
      </c>
      <c r="E91" s="4" t="s">
        <v>162</v>
      </c>
      <c r="F91" s="5">
        <v>2015</v>
      </c>
      <c r="G91" s="6">
        <v>2070</v>
      </c>
      <c r="I91" s="53"/>
      <c r="O91" s="53"/>
      <c r="R91" s="63"/>
      <c r="W91" s="53"/>
      <c r="X91" s="60"/>
      <c r="AH91" s="53"/>
      <c r="AI91" s="62">
        <v>-5.5E-2</v>
      </c>
      <c r="AJ91" s="64"/>
      <c r="AK91" s="64"/>
      <c r="AZ91" s="53"/>
      <c r="BG91" s="53"/>
      <c r="BL91" s="53"/>
      <c r="BM91" s="60"/>
    </row>
    <row r="92" spans="1:66" x14ac:dyDescent="0.2">
      <c r="A92" s="51">
        <v>87</v>
      </c>
      <c r="B92" s="52">
        <v>12</v>
      </c>
      <c r="C92" s="53" t="s">
        <v>159</v>
      </c>
      <c r="D92" s="53" t="s">
        <v>160</v>
      </c>
      <c r="E92" s="4" t="s">
        <v>163</v>
      </c>
      <c r="F92" s="5">
        <v>2015</v>
      </c>
      <c r="G92" s="6">
        <v>2070</v>
      </c>
      <c r="I92" s="53"/>
      <c r="O92" s="53"/>
      <c r="R92" s="63"/>
      <c r="W92" s="53"/>
      <c r="X92" s="60"/>
      <c r="AH92" s="53"/>
      <c r="AI92" s="64">
        <v>-6.8699999999999997E-2</v>
      </c>
      <c r="AJ92" s="64"/>
      <c r="AK92" s="64"/>
      <c r="AZ92" s="53"/>
      <c r="BG92" s="53"/>
      <c r="BL92" s="53"/>
      <c r="BM92" s="60"/>
    </row>
    <row r="93" spans="1:66" x14ac:dyDescent="0.2">
      <c r="A93" s="51">
        <v>88</v>
      </c>
      <c r="B93" s="52">
        <v>12</v>
      </c>
      <c r="C93" s="53" t="s">
        <v>159</v>
      </c>
      <c r="D93" s="53" t="s">
        <v>160</v>
      </c>
      <c r="E93" s="4" t="s">
        <v>164</v>
      </c>
      <c r="F93" s="5">
        <v>2015</v>
      </c>
      <c r="G93" s="6">
        <v>2070</v>
      </c>
      <c r="I93" s="53"/>
      <c r="O93" s="53"/>
      <c r="R93" s="63"/>
      <c r="W93" s="53"/>
      <c r="X93" s="60"/>
      <c r="AH93" s="53"/>
      <c r="AI93" s="62">
        <v>-6.7000000000000004E-2</v>
      </c>
      <c r="AJ93" s="64"/>
      <c r="AK93" s="64"/>
      <c r="AZ93" s="53"/>
      <c r="BG93" s="53"/>
      <c r="BL93" s="53"/>
      <c r="BM93" s="60"/>
    </row>
    <row r="94" spans="1:66" x14ac:dyDescent="0.2">
      <c r="A94" s="51">
        <v>89</v>
      </c>
      <c r="B94" s="52">
        <v>12</v>
      </c>
      <c r="C94" s="53" t="s">
        <v>159</v>
      </c>
      <c r="D94" s="53" t="s">
        <v>160</v>
      </c>
      <c r="E94" s="4" t="s">
        <v>165</v>
      </c>
      <c r="F94" s="5">
        <v>2015</v>
      </c>
      <c r="G94" s="6">
        <v>2070</v>
      </c>
      <c r="I94" s="53"/>
      <c r="O94" s="53"/>
      <c r="R94" s="63"/>
      <c r="W94" s="53"/>
      <c r="X94" s="60"/>
      <c r="AH94" s="53"/>
      <c r="AI94" s="57">
        <v>-0.02</v>
      </c>
      <c r="AJ94" s="63"/>
      <c r="AK94" s="63"/>
      <c r="AZ94" s="53"/>
      <c r="BG94" s="53"/>
      <c r="BL94" s="53"/>
      <c r="BM94" s="60"/>
    </row>
    <row r="95" spans="1:66" x14ac:dyDescent="0.2">
      <c r="A95" s="51">
        <v>90</v>
      </c>
      <c r="B95" s="52">
        <v>12</v>
      </c>
      <c r="C95" s="53" t="s">
        <v>159</v>
      </c>
      <c r="D95" s="53" t="s">
        <v>160</v>
      </c>
      <c r="E95" s="4" t="s">
        <v>166</v>
      </c>
      <c r="F95" s="5">
        <v>2015</v>
      </c>
      <c r="G95" s="6">
        <v>2070</v>
      </c>
      <c r="I95" s="53"/>
      <c r="O95" s="53"/>
      <c r="R95" s="63"/>
      <c r="W95" s="53"/>
      <c r="X95" s="60"/>
      <c r="AH95" s="53"/>
      <c r="AI95" s="57">
        <v>-0.02</v>
      </c>
      <c r="AJ95" s="63"/>
      <c r="AK95" s="63"/>
      <c r="AZ95" s="53"/>
      <c r="BG95" s="53"/>
      <c r="BL95" s="53"/>
      <c r="BM95" s="60"/>
    </row>
    <row r="96" spans="1:66" x14ac:dyDescent="0.2">
      <c r="A96" s="51">
        <v>91</v>
      </c>
      <c r="B96" s="52">
        <v>12</v>
      </c>
      <c r="C96" s="53" t="s">
        <v>159</v>
      </c>
      <c r="D96" s="53" t="s">
        <v>160</v>
      </c>
      <c r="E96" s="4" t="s">
        <v>167</v>
      </c>
      <c r="F96" s="5">
        <v>2015</v>
      </c>
      <c r="G96" s="6">
        <v>2070</v>
      </c>
      <c r="I96" s="53"/>
      <c r="O96" s="53"/>
      <c r="R96" s="63"/>
      <c r="W96" s="53"/>
      <c r="X96" s="60"/>
      <c r="AH96" s="53"/>
      <c r="AI96" s="62">
        <v>-0.114</v>
      </c>
      <c r="AJ96" s="64"/>
      <c r="AK96" s="64"/>
      <c r="AZ96" s="53"/>
      <c r="BG96" s="53"/>
      <c r="BL96" s="53"/>
      <c r="BM96" s="60"/>
    </row>
    <row r="97" spans="1:66" x14ac:dyDescent="0.2">
      <c r="A97" s="51">
        <v>92</v>
      </c>
      <c r="B97" s="103">
        <v>12</v>
      </c>
      <c r="C97" s="81" t="s">
        <v>159</v>
      </c>
      <c r="D97" s="81" t="s">
        <v>160</v>
      </c>
      <c r="E97" s="82" t="s">
        <v>168</v>
      </c>
      <c r="F97" s="83">
        <v>2015</v>
      </c>
      <c r="G97" s="84">
        <v>2070</v>
      </c>
      <c r="H97" s="85"/>
      <c r="I97" s="81"/>
      <c r="J97" s="85"/>
      <c r="K97" s="85"/>
      <c r="L97" s="85"/>
      <c r="M97" s="85"/>
      <c r="N97" s="85"/>
      <c r="O97" s="81"/>
      <c r="P97" s="85"/>
      <c r="Q97" s="85"/>
      <c r="R97" s="92"/>
      <c r="S97" s="85"/>
      <c r="T97" s="85"/>
      <c r="U97" s="85"/>
      <c r="V97" s="85"/>
      <c r="W97" s="81"/>
      <c r="X97" s="87"/>
      <c r="Y97" s="85"/>
      <c r="Z97" s="85"/>
      <c r="AA97" s="85"/>
      <c r="AB97" s="85"/>
      <c r="AC97" s="85"/>
      <c r="AD97" s="85"/>
      <c r="AE97" s="85"/>
      <c r="AF97" s="85"/>
      <c r="AG97" s="85"/>
      <c r="AH97" s="81"/>
      <c r="AI97" s="109">
        <v>-0.114</v>
      </c>
      <c r="AJ97" s="104"/>
      <c r="AK97" s="104"/>
      <c r="AL97" s="85"/>
      <c r="AM97" s="85"/>
      <c r="AN97" s="85"/>
      <c r="AO97" s="85"/>
      <c r="AP97" s="85"/>
      <c r="AQ97" s="85"/>
      <c r="AR97" s="85"/>
      <c r="AS97" s="85"/>
      <c r="AT97" s="85"/>
      <c r="AU97" s="85"/>
      <c r="AV97" s="85"/>
      <c r="AW97" s="85"/>
      <c r="AX97" s="85"/>
      <c r="AY97" s="85"/>
      <c r="AZ97" s="81"/>
      <c r="BA97" s="85"/>
      <c r="BB97" s="85"/>
      <c r="BC97" s="85"/>
      <c r="BD97" s="85"/>
      <c r="BE97" s="85"/>
      <c r="BF97" s="85"/>
      <c r="BG97" s="81"/>
      <c r="BH97" s="85"/>
      <c r="BI97" s="85"/>
      <c r="BJ97" s="85"/>
      <c r="BK97" s="85"/>
      <c r="BL97" s="81"/>
      <c r="BM97" s="87"/>
      <c r="BN97" s="85"/>
    </row>
    <row r="98" spans="1:66" x14ac:dyDescent="0.2">
      <c r="A98" s="51">
        <v>93</v>
      </c>
      <c r="B98" s="93">
        <v>13</v>
      </c>
      <c r="C98" s="94" t="s">
        <v>169</v>
      </c>
      <c r="D98" s="95" t="s">
        <v>170</v>
      </c>
      <c r="E98" s="96" t="s">
        <v>171</v>
      </c>
      <c r="F98" s="97">
        <v>2000</v>
      </c>
      <c r="G98" s="98">
        <v>2050</v>
      </c>
      <c r="H98" s="94"/>
      <c r="I98" s="95"/>
      <c r="J98" s="94"/>
      <c r="K98" s="94"/>
      <c r="L98" s="94"/>
      <c r="M98" s="94"/>
      <c r="N98" s="94"/>
      <c r="O98" s="95"/>
      <c r="P98" s="94"/>
      <c r="Q98" s="94"/>
      <c r="R98" s="110">
        <v>-4.4999999999999998E-2</v>
      </c>
      <c r="S98" s="94"/>
      <c r="T98" s="94"/>
      <c r="U98" s="94"/>
      <c r="V98" s="94"/>
      <c r="W98" s="95"/>
      <c r="X98" s="111"/>
      <c r="Y98" s="94"/>
      <c r="Z98" s="94"/>
      <c r="AA98" s="94"/>
      <c r="AB98" s="94"/>
      <c r="AC98" s="94"/>
      <c r="AD98" s="94"/>
      <c r="AE98" s="94"/>
      <c r="AF98" s="94"/>
      <c r="AG98" s="94"/>
      <c r="AH98" s="95"/>
      <c r="AI98" s="94"/>
      <c r="AJ98" s="94"/>
      <c r="AK98" s="94"/>
      <c r="AL98" s="94"/>
      <c r="AM98" s="94"/>
      <c r="AN98" s="94"/>
      <c r="AO98" s="94"/>
      <c r="AP98" s="94"/>
      <c r="AQ98" s="94"/>
      <c r="AR98" s="94"/>
      <c r="AS98" s="94"/>
      <c r="AT98" s="94"/>
      <c r="AU98" s="94"/>
      <c r="AV98" s="94"/>
      <c r="AW98" s="94"/>
      <c r="AX98" s="94"/>
      <c r="AY98" s="94"/>
      <c r="AZ98" s="95"/>
      <c r="BA98" s="94"/>
      <c r="BB98" s="94"/>
      <c r="BC98" s="94"/>
      <c r="BD98" s="94"/>
      <c r="BE98" s="94"/>
      <c r="BF98" s="94"/>
      <c r="BG98" s="95"/>
      <c r="BH98" s="94"/>
      <c r="BI98" s="94"/>
      <c r="BJ98" s="94"/>
      <c r="BK98" s="94"/>
      <c r="BL98" s="95"/>
      <c r="BM98" s="111"/>
      <c r="BN98" s="94"/>
    </row>
    <row r="99" spans="1:66" x14ac:dyDescent="0.2">
      <c r="A99" s="51">
        <v>94</v>
      </c>
      <c r="B99" s="89">
        <v>14</v>
      </c>
      <c r="C99" s="53" t="s">
        <v>172</v>
      </c>
      <c r="D99" s="53" t="s">
        <v>173</v>
      </c>
      <c r="E99" s="4" t="s">
        <v>174</v>
      </c>
      <c r="F99" s="5">
        <v>2000</v>
      </c>
      <c r="G99" s="6">
        <v>2050</v>
      </c>
      <c r="I99" s="53"/>
      <c r="O99" s="53"/>
      <c r="T99" s="62">
        <v>-0.33500000000000002</v>
      </c>
      <c r="W99" s="53"/>
      <c r="X99" s="60"/>
      <c r="AH99" s="53"/>
      <c r="AZ99" s="53"/>
      <c r="BG99" s="53"/>
      <c r="BL99" s="53"/>
      <c r="BM99" s="60"/>
      <c r="BN99" t="s">
        <v>175</v>
      </c>
    </row>
    <row r="100" spans="1:66" x14ac:dyDescent="0.2">
      <c r="A100" s="51">
        <v>95</v>
      </c>
      <c r="B100" s="89">
        <v>14</v>
      </c>
      <c r="C100" s="53" t="s">
        <v>172</v>
      </c>
      <c r="D100" s="53" t="s">
        <v>173</v>
      </c>
      <c r="E100" s="4" t="s">
        <v>176</v>
      </c>
      <c r="F100" s="5">
        <v>2000</v>
      </c>
      <c r="G100" s="6">
        <v>2050</v>
      </c>
      <c r="I100" s="53"/>
      <c r="O100" s="53"/>
      <c r="T100" s="62">
        <v>-0.22500000000000001</v>
      </c>
      <c r="W100" s="53"/>
      <c r="X100" s="60"/>
      <c r="AH100" s="53"/>
      <c r="AZ100" s="53"/>
      <c r="BG100" s="53"/>
      <c r="BL100" s="53"/>
      <c r="BM100" s="60"/>
      <c r="BN100" t="s">
        <v>177</v>
      </c>
    </row>
    <row r="101" spans="1:66" x14ac:dyDescent="0.2">
      <c r="A101" s="51">
        <v>96</v>
      </c>
      <c r="B101" s="90">
        <v>14</v>
      </c>
      <c r="C101" s="81" t="s">
        <v>172</v>
      </c>
      <c r="D101" s="81" t="s">
        <v>173</v>
      </c>
      <c r="E101" s="82" t="s">
        <v>178</v>
      </c>
      <c r="F101" s="83">
        <v>2000</v>
      </c>
      <c r="G101" s="84">
        <v>2050</v>
      </c>
      <c r="H101" s="85"/>
      <c r="I101" s="81"/>
      <c r="J101" s="85"/>
      <c r="K101" s="85"/>
      <c r="L101" s="85"/>
      <c r="M101" s="85"/>
      <c r="N101" s="85"/>
      <c r="O101" s="81"/>
      <c r="P101" s="85"/>
      <c r="Q101" s="85"/>
      <c r="R101" s="85"/>
      <c r="S101" s="85"/>
      <c r="T101" s="109">
        <v>-0.17199999999999999</v>
      </c>
      <c r="U101" s="85"/>
      <c r="V101" s="85"/>
      <c r="W101" s="81"/>
      <c r="X101" s="87"/>
      <c r="Y101" s="85"/>
      <c r="Z101" s="85"/>
      <c r="AA101" s="85"/>
      <c r="AB101" s="85"/>
      <c r="AC101" s="85"/>
      <c r="AD101" s="85"/>
      <c r="AE101" s="85"/>
      <c r="AF101" s="85"/>
      <c r="AG101" s="85"/>
      <c r="AH101" s="81"/>
      <c r="AI101" s="85"/>
      <c r="AJ101" s="85"/>
      <c r="AK101" s="85"/>
      <c r="AL101" s="85"/>
      <c r="AM101" s="85"/>
      <c r="AN101" s="85"/>
      <c r="AO101" s="85"/>
      <c r="AP101" s="85"/>
      <c r="AQ101" s="85"/>
      <c r="AR101" s="85"/>
      <c r="AS101" s="85"/>
      <c r="AT101" s="85"/>
      <c r="AU101" s="85"/>
      <c r="AV101" s="85"/>
      <c r="AW101" s="85"/>
      <c r="AX101" s="85"/>
      <c r="AY101" s="85"/>
      <c r="AZ101" s="81"/>
      <c r="BA101" s="85"/>
      <c r="BB101" s="85"/>
      <c r="BC101" s="85"/>
      <c r="BD101" s="85"/>
      <c r="BE101" s="85"/>
      <c r="BF101" s="85"/>
      <c r="BG101" s="81"/>
      <c r="BH101" s="85"/>
      <c r="BI101" s="85"/>
      <c r="BJ101" s="85"/>
      <c r="BK101" s="85"/>
      <c r="BL101" s="81"/>
      <c r="BM101" s="87"/>
      <c r="BN101" s="85"/>
    </row>
    <row r="102" spans="1:66" x14ac:dyDescent="0.2">
      <c r="A102" s="51">
        <v>97</v>
      </c>
      <c r="B102" s="103">
        <v>15</v>
      </c>
      <c r="C102" s="81" t="s">
        <v>179</v>
      </c>
      <c r="D102" s="81" t="s">
        <v>180</v>
      </c>
      <c r="E102" s="82"/>
      <c r="F102" s="83">
        <v>2000</v>
      </c>
      <c r="G102" s="84">
        <v>2040</v>
      </c>
      <c r="H102" s="112" t="s">
        <v>181</v>
      </c>
      <c r="I102" s="113"/>
      <c r="J102" s="85"/>
      <c r="K102" s="85"/>
      <c r="L102" s="85"/>
      <c r="M102" s="85"/>
      <c r="N102" s="85"/>
      <c r="O102" s="81"/>
      <c r="P102" s="85"/>
      <c r="Q102" s="85"/>
      <c r="R102" s="92"/>
      <c r="S102" s="85"/>
      <c r="T102" s="85"/>
      <c r="U102" s="85"/>
      <c r="V102" s="85"/>
      <c r="W102" s="81"/>
      <c r="X102" s="87"/>
      <c r="Y102" s="85"/>
      <c r="Z102" s="85"/>
      <c r="AA102" s="85"/>
      <c r="AB102" s="85"/>
      <c r="AC102" s="85"/>
      <c r="AD102" s="85"/>
      <c r="AE102" s="85"/>
      <c r="AF102" s="85"/>
      <c r="AG102" s="85"/>
      <c r="AH102" s="81"/>
      <c r="AI102" s="85"/>
      <c r="AJ102" s="85"/>
      <c r="AK102" s="85"/>
      <c r="AL102" s="85"/>
      <c r="AM102" s="85"/>
      <c r="AN102" s="85"/>
      <c r="AO102" s="85"/>
      <c r="AP102" s="85"/>
      <c r="AQ102" s="85"/>
      <c r="AR102" s="85"/>
      <c r="AS102" s="85"/>
      <c r="AT102" s="85"/>
      <c r="AU102" s="85"/>
      <c r="AV102" s="85"/>
      <c r="AW102" s="85"/>
      <c r="AX102" s="85"/>
      <c r="AY102" s="85"/>
      <c r="AZ102" s="81"/>
      <c r="BA102" s="85"/>
      <c r="BB102" s="85"/>
      <c r="BC102" s="85"/>
      <c r="BD102" s="85"/>
      <c r="BE102" s="85"/>
      <c r="BF102" s="85"/>
      <c r="BG102" s="81"/>
      <c r="BH102" s="85"/>
      <c r="BI102" s="85"/>
      <c r="BJ102" s="85"/>
      <c r="BK102" s="85"/>
      <c r="BL102" s="81"/>
      <c r="BM102" s="87"/>
      <c r="BN102" s="85"/>
    </row>
    <row r="103" spans="1:66" x14ac:dyDescent="0.2">
      <c r="A103" s="51">
        <v>98</v>
      </c>
      <c r="B103" s="52">
        <v>16</v>
      </c>
      <c r="C103" s="53" t="s">
        <v>182</v>
      </c>
      <c r="D103" s="53" t="s">
        <v>183</v>
      </c>
      <c r="E103" s="4" t="s">
        <v>184</v>
      </c>
      <c r="F103" s="5">
        <v>2010</v>
      </c>
      <c r="G103" s="6">
        <v>2020</v>
      </c>
      <c r="I103" s="53"/>
      <c r="O103" s="53"/>
      <c r="R103" s="63"/>
      <c r="W103" s="53"/>
      <c r="X103" s="60"/>
      <c r="AH103" s="53"/>
      <c r="AO103" s="63">
        <v>-0.09</v>
      </c>
      <c r="AZ103" s="53"/>
      <c r="BG103" s="53"/>
      <c r="BL103" s="53"/>
      <c r="BM103" s="60"/>
    </row>
    <row r="104" spans="1:66" x14ac:dyDescent="0.2">
      <c r="A104" s="51">
        <v>99</v>
      </c>
      <c r="B104" s="103">
        <v>16</v>
      </c>
      <c r="C104" s="81" t="s">
        <v>182</v>
      </c>
      <c r="D104" s="81" t="s">
        <v>183</v>
      </c>
      <c r="E104" s="82" t="s">
        <v>185</v>
      </c>
      <c r="F104" s="83">
        <v>2010</v>
      </c>
      <c r="G104" s="84">
        <v>2020</v>
      </c>
      <c r="H104" s="85"/>
      <c r="I104" s="81"/>
      <c r="J104" s="85"/>
      <c r="K104" s="85"/>
      <c r="L104" s="85"/>
      <c r="M104" s="85"/>
      <c r="N104" s="85"/>
      <c r="O104" s="81"/>
      <c r="P104" s="85"/>
      <c r="Q104" s="85"/>
      <c r="R104" s="92"/>
      <c r="S104" s="85"/>
      <c r="T104" s="85"/>
      <c r="U104" s="85"/>
      <c r="V104" s="85"/>
      <c r="W104" s="81"/>
      <c r="X104" s="87"/>
      <c r="Y104" s="85"/>
      <c r="Z104" s="85"/>
      <c r="AA104" s="85"/>
      <c r="AB104" s="85"/>
      <c r="AC104" s="85"/>
      <c r="AD104" s="85"/>
      <c r="AE104" s="85"/>
      <c r="AF104" s="85"/>
      <c r="AG104" s="85"/>
      <c r="AH104" s="81"/>
      <c r="AI104" s="85"/>
      <c r="AJ104" s="85"/>
      <c r="AK104" s="85"/>
      <c r="AL104" s="85"/>
      <c r="AM104" s="85"/>
      <c r="AN104" s="85"/>
      <c r="AO104" s="92">
        <v>0.02</v>
      </c>
      <c r="AP104" s="85"/>
      <c r="AQ104" s="85"/>
      <c r="AR104" s="85"/>
      <c r="AS104" s="85"/>
      <c r="AT104" s="85"/>
      <c r="AU104" s="85"/>
      <c r="AV104" s="85"/>
      <c r="AW104" s="85"/>
      <c r="AX104" s="85"/>
      <c r="AY104" s="85"/>
      <c r="AZ104" s="81"/>
      <c r="BA104" s="85"/>
      <c r="BB104" s="85"/>
      <c r="BC104" s="85"/>
      <c r="BD104" s="85"/>
      <c r="BE104" s="85"/>
      <c r="BF104" s="85"/>
      <c r="BG104" s="81"/>
      <c r="BH104" s="85"/>
      <c r="BI104" s="85"/>
      <c r="BJ104" s="85"/>
      <c r="BK104" s="85"/>
      <c r="BL104" s="81"/>
      <c r="BM104" s="87"/>
      <c r="BN104" s="85"/>
    </row>
    <row r="105" spans="1:66" x14ac:dyDescent="0.2">
      <c r="A105" s="51">
        <v>100</v>
      </c>
      <c r="B105" s="93">
        <v>17</v>
      </c>
      <c r="C105" s="95" t="s">
        <v>186</v>
      </c>
      <c r="D105" s="95" t="s">
        <v>187</v>
      </c>
      <c r="E105" s="96" t="s">
        <v>188</v>
      </c>
      <c r="F105" s="97">
        <v>2019</v>
      </c>
      <c r="G105" s="98">
        <v>2060</v>
      </c>
      <c r="H105" s="114" t="s">
        <v>181</v>
      </c>
      <c r="I105" s="115"/>
      <c r="J105" s="94"/>
      <c r="K105" s="94"/>
      <c r="L105" s="94"/>
      <c r="M105" s="94"/>
      <c r="N105" s="94"/>
      <c r="O105" s="95"/>
      <c r="P105" s="94"/>
      <c r="Q105" s="94"/>
      <c r="R105" s="116"/>
      <c r="S105" s="94"/>
      <c r="T105" s="94"/>
      <c r="U105" s="94"/>
      <c r="V105" s="94"/>
      <c r="W105" s="95"/>
      <c r="X105" s="111"/>
      <c r="Y105" s="94"/>
      <c r="Z105" s="94"/>
      <c r="AA105" s="94"/>
      <c r="AB105" s="94"/>
      <c r="AC105" s="94"/>
      <c r="AD105" s="94"/>
      <c r="AE105" s="94"/>
      <c r="AF105" s="94"/>
      <c r="AG105" s="94"/>
      <c r="AH105" s="95"/>
      <c r="AI105" s="94"/>
      <c r="AJ105" s="94"/>
      <c r="AK105" s="94"/>
      <c r="AL105" s="94"/>
      <c r="AM105" s="94"/>
      <c r="AN105" s="94"/>
      <c r="AO105" s="94"/>
      <c r="AP105" s="94"/>
      <c r="AQ105" s="94"/>
      <c r="AR105" s="94"/>
      <c r="AS105" s="94"/>
      <c r="AT105" s="94"/>
      <c r="AU105" s="94"/>
      <c r="AV105" s="94"/>
      <c r="AW105" s="94"/>
      <c r="AX105" s="94"/>
      <c r="AY105" s="94"/>
      <c r="AZ105" s="95"/>
      <c r="BA105" s="94"/>
      <c r="BB105" s="94"/>
      <c r="BC105" s="94"/>
      <c r="BD105" s="94"/>
      <c r="BE105" s="94"/>
      <c r="BF105" s="94"/>
      <c r="BG105" s="95"/>
      <c r="BH105" s="94"/>
      <c r="BI105" s="94"/>
      <c r="BJ105" s="94"/>
      <c r="BK105" s="94"/>
      <c r="BL105" s="95"/>
      <c r="BM105" s="111"/>
      <c r="BN105" s="94"/>
    </row>
    <row r="106" spans="1:66" x14ac:dyDescent="0.2">
      <c r="A106" s="51">
        <v>101</v>
      </c>
      <c r="B106" s="93">
        <v>18</v>
      </c>
      <c r="C106" s="95" t="s">
        <v>189</v>
      </c>
      <c r="D106" s="95" t="s">
        <v>190</v>
      </c>
      <c r="E106" s="96" t="s">
        <v>188</v>
      </c>
      <c r="F106" s="97">
        <v>2000</v>
      </c>
      <c r="G106" s="98">
        <v>2050</v>
      </c>
      <c r="H106" s="114" t="s">
        <v>181</v>
      </c>
      <c r="I106" s="115"/>
      <c r="J106" s="94"/>
      <c r="K106" s="94"/>
      <c r="L106" s="94"/>
      <c r="M106" s="94"/>
      <c r="N106" s="94"/>
      <c r="O106" s="95"/>
      <c r="P106" s="94"/>
      <c r="Q106" s="94"/>
      <c r="R106" s="116"/>
      <c r="S106" s="94"/>
      <c r="T106" s="94"/>
      <c r="U106" s="94"/>
      <c r="V106" s="94"/>
      <c r="W106" s="95"/>
      <c r="X106" s="111"/>
      <c r="Y106" s="94"/>
      <c r="Z106" s="94"/>
      <c r="AA106" s="94"/>
      <c r="AB106" s="94"/>
      <c r="AC106" s="94"/>
      <c r="AD106" s="94"/>
      <c r="AE106" s="94"/>
      <c r="AF106" s="94"/>
      <c r="AG106" s="94"/>
      <c r="AH106" s="95"/>
      <c r="AI106" s="94"/>
      <c r="AJ106" s="94"/>
      <c r="AK106" s="94"/>
      <c r="AL106" s="94"/>
      <c r="AM106" s="94"/>
      <c r="AN106" s="94"/>
      <c r="AO106" s="94"/>
      <c r="AP106" s="94"/>
      <c r="AQ106" s="94"/>
      <c r="AR106" s="94"/>
      <c r="AS106" s="94"/>
      <c r="AT106" s="94"/>
      <c r="AU106" s="94"/>
      <c r="AV106" s="94"/>
      <c r="AW106" s="94"/>
      <c r="AX106" s="94"/>
      <c r="AY106" s="94"/>
      <c r="AZ106" s="95"/>
      <c r="BA106" s="94"/>
      <c r="BB106" s="94"/>
      <c r="BC106" s="94"/>
      <c r="BD106" s="94"/>
      <c r="BE106" s="94"/>
      <c r="BF106" s="94"/>
      <c r="BG106" s="95"/>
      <c r="BH106" s="94"/>
      <c r="BI106" s="94"/>
      <c r="BJ106" s="94"/>
      <c r="BK106" s="94"/>
      <c r="BL106" s="95"/>
      <c r="BM106" s="111"/>
      <c r="BN106" s="94"/>
    </row>
    <row r="107" spans="1:66" x14ac:dyDescent="0.2">
      <c r="A107" s="51">
        <v>102</v>
      </c>
      <c r="B107" s="117">
        <v>19</v>
      </c>
      <c r="C107" s="53" t="s">
        <v>191</v>
      </c>
      <c r="D107" s="53" t="s">
        <v>192</v>
      </c>
      <c r="E107" s="4" t="s">
        <v>193</v>
      </c>
      <c r="F107" s="5">
        <v>2010</v>
      </c>
      <c r="G107" s="6">
        <v>2100</v>
      </c>
      <c r="I107" s="53"/>
      <c r="O107" s="53"/>
      <c r="R107" s="63"/>
      <c r="V107" s="64">
        <v>-7.6999999999999999E-2</v>
      </c>
      <c r="W107" s="53"/>
      <c r="X107" s="60"/>
      <c r="AH107" s="53"/>
      <c r="AZ107" s="53"/>
      <c r="BG107" s="53"/>
      <c r="BL107" s="53"/>
      <c r="BM107" s="60"/>
    </row>
    <row r="108" spans="1:66" x14ac:dyDescent="0.2">
      <c r="A108" s="51">
        <v>103</v>
      </c>
      <c r="B108" s="117">
        <v>19</v>
      </c>
      <c r="C108" s="53" t="s">
        <v>191</v>
      </c>
      <c r="D108" s="53" t="s">
        <v>192</v>
      </c>
      <c r="E108" s="4" t="s">
        <v>194</v>
      </c>
      <c r="F108" s="5">
        <v>2010</v>
      </c>
      <c r="G108" s="6">
        <v>2100</v>
      </c>
      <c r="I108" s="53"/>
      <c r="O108" s="53"/>
      <c r="R108" s="63"/>
      <c r="V108" s="63">
        <v>0.18</v>
      </c>
      <c r="W108" s="53"/>
      <c r="X108" s="60"/>
      <c r="AH108" s="53"/>
      <c r="AZ108" s="53"/>
      <c r="BG108" s="53"/>
      <c r="BL108" s="53"/>
      <c r="BM108" s="60"/>
    </row>
    <row r="109" spans="1:66" x14ac:dyDescent="0.2">
      <c r="A109" s="51">
        <v>104</v>
      </c>
      <c r="B109" s="118">
        <v>19</v>
      </c>
      <c r="C109" s="81" t="s">
        <v>191</v>
      </c>
      <c r="D109" s="81" t="s">
        <v>192</v>
      </c>
      <c r="E109" s="82" t="s">
        <v>195</v>
      </c>
      <c r="F109" s="83">
        <v>2010</v>
      </c>
      <c r="G109" s="84">
        <v>2100</v>
      </c>
      <c r="H109" s="85"/>
      <c r="I109" s="81"/>
      <c r="J109" s="85"/>
      <c r="K109" s="85"/>
      <c r="L109" s="85"/>
      <c r="M109" s="85"/>
      <c r="N109" s="85"/>
      <c r="O109" s="81"/>
      <c r="P109" s="85"/>
      <c r="Q109" s="85"/>
      <c r="R109" s="92"/>
      <c r="S109" s="85"/>
      <c r="T109" s="85"/>
      <c r="U109" s="85"/>
      <c r="V109" s="92">
        <v>0.52</v>
      </c>
      <c r="W109" s="81"/>
      <c r="X109" s="87"/>
      <c r="Y109" s="85"/>
      <c r="Z109" s="85"/>
      <c r="AA109" s="85"/>
      <c r="AB109" s="85"/>
      <c r="AC109" s="85"/>
      <c r="AD109" s="85"/>
      <c r="AE109" s="85"/>
      <c r="AF109" s="85"/>
      <c r="AG109" s="85"/>
      <c r="AH109" s="81"/>
      <c r="AI109" s="85"/>
      <c r="AJ109" s="85"/>
      <c r="AK109" s="85"/>
      <c r="AL109" s="85"/>
      <c r="AM109" s="85"/>
      <c r="AN109" s="85"/>
      <c r="AO109" s="85"/>
      <c r="AP109" s="85"/>
      <c r="AQ109" s="85"/>
      <c r="AR109" s="85"/>
      <c r="AS109" s="85"/>
      <c r="AT109" s="85"/>
      <c r="AU109" s="85"/>
      <c r="AV109" s="85"/>
      <c r="AW109" s="85"/>
      <c r="AX109" s="85"/>
      <c r="AY109" s="85"/>
      <c r="AZ109" s="81"/>
      <c r="BA109" s="85"/>
      <c r="BB109" s="85"/>
      <c r="BC109" s="85"/>
      <c r="BD109" s="85"/>
      <c r="BE109" s="85"/>
      <c r="BF109" s="85"/>
      <c r="BG109" s="81"/>
      <c r="BH109" s="85"/>
      <c r="BI109" s="85"/>
      <c r="BJ109" s="85"/>
      <c r="BK109" s="85"/>
      <c r="BL109" s="81"/>
      <c r="BM109" s="87"/>
      <c r="BN109" s="85"/>
    </row>
    <row r="110" spans="1:66" x14ac:dyDescent="0.2">
      <c r="A110" s="51">
        <v>252</v>
      </c>
      <c r="B110" s="51">
        <v>19</v>
      </c>
      <c r="C110" s="53" t="s">
        <v>191</v>
      </c>
      <c r="D110" s="53" t="s">
        <v>192</v>
      </c>
      <c r="E110" s="4" t="s">
        <v>193</v>
      </c>
      <c r="F110" s="83">
        <v>2010</v>
      </c>
      <c r="G110" s="6">
        <v>2050</v>
      </c>
      <c r="I110" s="53"/>
      <c r="O110" s="53"/>
      <c r="R110" s="63"/>
      <c r="V110" s="57">
        <v>-0.11</v>
      </c>
      <c r="W110" s="53"/>
      <c r="X110" s="60"/>
      <c r="AH110" s="53"/>
      <c r="AZ110" s="53"/>
      <c r="BG110" s="53"/>
      <c r="BL110" s="53"/>
      <c r="BM110" s="60"/>
    </row>
    <row r="111" spans="1:66" x14ac:dyDescent="0.2">
      <c r="A111" s="51">
        <v>253</v>
      </c>
      <c r="B111" s="51">
        <v>19</v>
      </c>
      <c r="C111" s="53" t="s">
        <v>191</v>
      </c>
      <c r="D111" s="53" t="s">
        <v>192</v>
      </c>
      <c r="E111" s="4" t="s">
        <v>194</v>
      </c>
      <c r="F111" s="5">
        <v>2010</v>
      </c>
      <c r="G111" s="6">
        <v>2050</v>
      </c>
      <c r="I111" s="53"/>
      <c r="O111" s="53"/>
      <c r="R111" s="63"/>
      <c r="V111" s="62">
        <v>0.11</v>
      </c>
      <c r="W111" s="53"/>
      <c r="X111" s="60"/>
      <c r="AH111" s="53"/>
      <c r="AZ111" s="53"/>
      <c r="BG111" s="53"/>
      <c r="BL111" s="53"/>
      <c r="BM111" s="60"/>
    </row>
    <row r="112" spans="1:66" x14ac:dyDescent="0.2">
      <c r="A112" s="119">
        <v>254</v>
      </c>
      <c r="B112" s="119">
        <v>19</v>
      </c>
      <c r="C112" s="81" t="s">
        <v>191</v>
      </c>
      <c r="D112" s="81" t="s">
        <v>192</v>
      </c>
      <c r="E112" s="82" t="s">
        <v>195</v>
      </c>
      <c r="F112" s="83">
        <v>2010</v>
      </c>
      <c r="G112" s="84">
        <v>2050</v>
      </c>
      <c r="H112" s="85"/>
      <c r="I112" s="81"/>
      <c r="J112" s="85"/>
      <c r="K112" s="85"/>
      <c r="L112" s="85"/>
      <c r="M112" s="85"/>
      <c r="N112" s="85"/>
      <c r="O112" s="81"/>
      <c r="P112" s="85"/>
      <c r="Q112" s="85"/>
      <c r="R112" s="92"/>
      <c r="S112" s="85"/>
      <c r="T112" s="85"/>
      <c r="U112" s="85"/>
      <c r="V112" s="120">
        <v>0.20599999999999999</v>
      </c>
      <c r="W112" s="81"/>
      <c r="X112" s="87"/>
      <c r="Y112" s="85"/>
      <c r="Z112" s="85"/>
      <c r="AA112" s="85"/>
      <c r="AB112" s="85"/>
      <c r="AC112" s="85"/>
      <c r="AD112" s="85"/>
      <c r="AE112" s="85"/>
      <c r="AF112" s="85"/>
      <c r="AG112" s="85"/>
      <c r="AH112" s="81"/>
      <c r="AI112" s="85"/>
      <c r="AJ112" s="85"/>
      <c r="AK112" s="85"/>
      <c r="AL112" s="85"/>
      <c r="AM112" s="85"/>
      <c r="AN112" s="85"/>
      <c r="AO112" s="85"/>
      <c r="AP112" s="85"/>
      <c r="AQ112" s="85"/>
      <c r="AR112" s="85"/>
      <c r="AS112" s="85"/>
      <c r="AT112" s="85"/>
      <c r="AU112" s="85"/>
      <c r="AV112" s="85"/>
      <c r="AW112" s="85"/>
      <c r="AX112" s="85"/>
      <c r="AY112" s="85"/>
      <c r="AZ112" s="81"/>
      <c r="BA112" s="85"/>
      <c r="BB112" s="85"/>
      <c r="BC112" s="85"/>
      <c r="BD112" s="85"/>
      <c r="BE112" s="85"/>
      <c r="BF112" s="85"/>
      <c r="BG112" s="81"/>
      <c r="BH112" s="85"/>
      <c r="BI112" s="85"/>
      <c r="BJ112" s="85"/>
      <c r="BK112" s="85"/>
      <c r="BL112" s="81"/>
      <c r="BM112" s="87"/>
      <c r="BN112" s="85"/>
    </row>
    <row r="113" spans="1:66" x14ac:dyDescent="0.2">
      <c r="A113" s="51">
        <v>255</v>
      </c>
      <c r="B113" s="51">
        <v>19</v>
      </c>
      <c r="C113" s="81" t="s">
        <v>191</v>
      </c>
      <c r="D113" s="53" t="s">
        <v>192</v>
      </c>
      <c r="E113" s="4" t="s">
        <v>193</v>
      </c>
      <c r="F113" s="5">
        <v>2010</v>
      </c>
      <c r="G113" s="6">
        <v>2030</v>
      </c>
      <c r="I113" s="53"/>
      <c r="O113" s="53"/>
      <c r="R113" s="63"/>
      <c r="V113" s="59">
        <v>-5.1999999999999998E-2</v>
      </c>
      <c r="W113" s="53"/>
      <c r="X113" s="60"/>
      <c r="AH113" s="53"/>
      <c r="AZ113" s="53"/>
      <c r="BG113" s="53"/>
      <c r="BL113" s="53"/>
      <c r="BM113" s="60"/>
    </row>
    <row r="114" spans="1:66" x14ac:dyDescent="0.2">
      <c r="A114" s="51">
        <v>256</v>
      </c>
      <c r="B114" s="51">
        <v>19</v>
      </c>
      <c r="C114" s="81" t="s">
        <v>191</v>
      </c>
      <c r="D114" s="53" t="s">
        <v>192</v>
      </c>
      <c r="E114" s="4" t="s">
        <v>194</v>
      </c>
      <c r="F114" s="5">
        <v>2010</v>
      </c>
      <c r="G114" s="6">
        <v>2030</v>
      </c>
      <c r="I114" s="53"/>
      <c r="O114" s="53"/>
      <c r="R114" s="63"/>
      <c r="V114" s="59">
        <v>0.09</v>
      </c>
      <c r="W114" s="53"/>
      <c r="X114" s="60"/>
      <c r="AH114" s="53"/>
      <c r="AZ114" s="53"/>
      <c r="BG114" s="53"/>
      <c r="BL114" s="53"/>
      <c r="BM114" s="60"/>
    </row>
    <row r="115" spans="1:66" x14ac:dyDescent="0.2">
      <c r="A115" s="119">
        <v>257</v>
      </c>
      <c r="B115" s="119">
        <v>19</v>
      </c>
      <c r="C115" s="81" t="s">
        <v>191</v>
      </c>
      <c r="D115" s="81" t="s">
        <v>192</v>
      </c>
      <c r="E115" s="82" t="s">
        <v>195</v>
      </c>
      <c r="F115" s="83">
        <v>2010</v>
      </c>
      <c r="G115" s="84">
        <v>2030</v>
      </c>
      <c r="H115" s="85"/>
      <c r="I115" s="81"/>
      <c r="J115" s="85"/>
      <c r="K115" s="85"/>
      <c r="L115" s="85"/>
      <c r="M115" s="85"/>
      <c r="N115" s="85"/>
      <c r="O115" s="81"/>
      <c r="P115" s="85"/>
      <c r="Q115" s="85"/>
      <c r="R115" s="92"/>
      <c r="S115" s="85"/>
      <c r="T115" s="85"/>
      <c r="U115" s="85"/>
      <c r="V115" s="120">
        <v>0.193</v>
      </c>
      <c r="W115" s="81"/>
      <c r="X115" s="87"/>
      <c r="Y115" s="85"/>
      <c r="Z115" s="85"/>
      <c r="AA115" s="85"/>
      <c r="AB115" s="85"/>
      <c r="AC115" s="85"/>
      <c r="AD115" s="85"/>
      <c r="AE115" s="85"/>
      <c r="AF115" s="85"/>
      <c r="AG115" s="85"/>
      <c r="AH115" s="81"/>
      <c r="AI115" s="85"/>
      <c r="AJ115" s="85"/>
      <c r="AK115" s="85"/>
      <c r="AL115" s="85"/>
      <c r="AM115" s="85"/>
      <c r="AN115" s="85"/>
      <c r="AO115" s="85"/>
      <c r="AP115" s="85"/>
      <c r="AQ115" s="85"/>
      <c r="AR115" s="85"/>
      <c r="AS115" s="85"/>
      <c r="AT115" s="85"/>
      <c r="AU115" s="85"/>
      <c r="AV115" s="85"/>
      <c r="AW115" s="85"/>
      <c r="AX115" s="85"/>
      <c r="AY115" s="85"/>
      <c r="AZ115" s="81"/>
      <c r="BA115" s="85"/>
      <c r="BB115" s="85"/>
      <c r="BC115" s="85"/>
      <c r="BD115" s="85"/>
      <c r="BE115" s="85"/>
      <c r="BF115" s="85"/>
      <c r="BG115" s="81"/>
      <c r="BH115" s="85"/>
      <c r="BI115" s="85"/>
      <c r="BJ115" s="85"/>
      <c r="BK115" s="85"/>
      <c r="BL115" s="81"/>
      <c r="BM115" s="87"/>
      <c r="BN115" s="85"/>
    </row>
    <row r="116" spans="1:66" x14ac:dyDescent="0.2">
      <c r="A116" s="51">
        <v>105</v>
      </c>
      <c r="B116" s="52">
        <v>20</v>
      </c>
      <c r="C116" s="121" t="s">
        <v>196</v>
      </c>
      <c r="D116" s="121" t="s">
        <v>197</v>
      </c>
      <c r="E116" s="4" t="s">
        <v>198</v>
      </c>
      <c r="F116" s="5">
        <v>2000</v>
      </c>
      <c r="G116" s="6">
        <v>2000</v>
      </c>
      <c r="I116" s="53"/>
      <c r="O116" s="53"/>
      <c r="R116" s="69">
        <v>0.67</v>
      </c>
      <c r="W116" s="53"/>
      <c r="X116" s="60"/>
      <c r="AH116" s="53"/>
      <c r="AZ116" s="53"/>
      <c r="BG116" s="53"/>
      <c r="BL116" s="53"/>
      <c r="BM116" s="60"/>
    </row>
    <row r="117" spans="1:66" x14ac:dyDescent="0.2">
      <c r="A117" s="51">
        <v>106</v>
      </c>
      <c r="B117" s="52">
        <v>20</v>
      </c>
      <c r="C117" s="121" t="s">
        <v>196</v>
      </c>
      <c r="D117" s="121" t="s">
        <v>197</v>
      </c>
      <c r="E117" s="4" t="s">
        <v>198</v>
      </c>
      <c r="F117" s="5">
        <v>2000</v>
      </c>
      <c r="G117" s="6">
        <v>2050</v>
      </c>
      <c r="I117" s="53"/>
      <c r="O117" s="53"/>
      <c r="R117" s="69">
        <v>0.57999999999999996</v>
      </c>
      <c r="W117" s="53"/>
      <c r="X117" s="60"/>
      <c r="AH117" s="53"/>
      <c r="AZ117" s="53"/>
      <c r="BG117" s="53"/>
      <c r="BL117" s="53"/>
      <c r="BM117" s="60"/>
    </row>
    <row r="118" spans="1:66" x14ac:dyDescent="0.2">
      <c r="A118" s="51">
        <v>107</v>
      </c>
      <c r="B118" s="103">
        <v>20</v>
      </c>
      <c r="C118" s="122" t="s">
        <v>196</v>
      </c>
      <c r="D118" s="122" t="s">
        <v>197</v>
      </c>
      <c r="E118" s="82" t="s">
        <v>199</v>
      </c>
      <c r="F118" s="83">
        <v>2000</v>
      </c>
      <c r="G118" s="84">
        <v>2050</v>
      </c>
      <c r="H118" s="85"/>
      <c r="I118" s="81"/>
      <c r="J118" s="85"/>
      <c r="K118" s="85"/>
      <c r="L118" s="85"/>
      <c r="M118" s="85"/>
      <c r="N118" s="85"/>
      <c r="O118" s="81"/>
      <c r="P118" s="85"/>
      <c r="Q118" s="85"/>
      <c r="R118" s="91">
        <v>0.63</v>
      </c>
      <c r="S118" s="85"/>
      <c r="T118" s="85"/>
      <c r="U118" s="85"/>
      <c r="V118" s="85"/>
      <c r="W118" s="81"/>
      <c r="X118" s="87"/>
      <c r="Y118" s="85"/>
      <c r="Z118" s="85"/>
      <c r="AA118" s="85"/>
      <c r="AB118" s="85"/>
      <c r="AC118" s="85"/>
      <c r="AD118" s="85"/>
      <c r="AE118" s="85"/>
      <c r="AF118" s="85"/>
      <c r="AG118" s="85"/>
      <c r="AH118" s="81"/>
      <c r="AI118" s="85"/>
      <c r="AJ118" s="85"/>
      <c r="AK118" s="85"/>
      <c r="AL118" s="85"/>
      <c r="AM118" s="85"/>
      <c r="AN118" s="85"/>
      <c r="AO118" s="85"/>
      <c r="AP118" s="85"/>
      <c r="AQ118" s="85"/>
      <c r="AR118" s="85"/>
      <c r="AS118" s="85"/>
      <c r="AT118" s="85"/>
      <c r="AU118" s="85"/>
      <c r="AV118" s="85"/>
      <c r="AW118" s="85"/>
      <c r="AX118" s="85"/>
      <c r="AY118" s="85"/>
      <c r="AZ118" s="81"/>
      <c r="BA118" s="85"/>
      <c r="BB118" s="85"/>
      <c r="BC118" s="85"/>
      <c r="BD118" s="85"/>
      <c r="BE118" s="85"/>
      <c r="BF118" s="85"/>
      <c r="BG118" s="81"/>
      <c r="BH118" s="85"/>
      <c r="BI118" s="85"/>
      <c r="BJ118" s="85"/>
      <c r="BK118" s="85"/>
      <c r="BL118" s="81"/>
      <c r="BM118" s="87"/>
      <c r="BN118" s="85"/>
    </row>
    <row r="119" spans="1:66" x14ac:dyDescent="0.2">
      <c r="A119" s="51">
        <v>108</v>
      </c>
      <c r="B119" s="52">
        <v>21</v>
      </c>
      <c r="C119" s="123" t="s">
        <v>200</v>
      </c>
      <c r="D119" s="123" t="s">
        <v>201</v>
      </c>
      <c r="E119" s="4" t="s">
        <v>202</v>
      </c>
      <c r="F119" s="5">
        <v>2000</v>
      </c>
      <c r="G119" s="6">
        <v>2050</v>
      </c>
      <c r="I119" s="53"/>
      <c r="O119" s="53"/>
      <c r="R119" s="63"/>
      <c r="W119" s="53"/>
      <c r="X119" s="60"/>
      <c r="AH119" s="53"/>
      <c r="AZ119" s="53"/>
      <c r="BG119" s="53"/>
      <c r="BL119" s="53"/>
      <c r="BM119" s="58">
        <v>0.15</v>
      </c>
    </row>
    <row r="120" spans="1:66" x14ac:dyDescent="0.2">
      <c r="A120" s="51">
        <v>109</v>
      </c>
      <c r="B120" s="52">
        <v>21</v>
      </c>
      <c r="C120" s="123" t="s">
        <v>200</v>
      </c>
      <c r="D120" s="123" t="s">
        <v>201</v>
      </c>
      <c r="E120" s="4" t="s">
        <v>203</v>
      </c>
      <c r="F120" s="5">
        <v>2000</v>
      </c>
      <c r="G120" s="6">
        <v>2050</v>
      </c>
      <c r="I120" s="53"/>
      <c r="O120" s="53"/>
      <c r="R120" s="63"/>
      <c r="W120" s="53"/>
      <c r="X120" s="60"/>
      <c r="AH120" s="53"/>
      <c r="AZ120" s="53"/>
      <c r="BG120" s="53"/>
      <c r="BL120" s="53"/>
      <c r="BM120" s="58">
        <v>0.13</v>
      </c>
    </row>
    <row r="121" spans="1:66" x14ac:dyDescent="0.2">
      <c r="A121" s="51">
        <v>110</v>
      </c>
      <c r="B121" s="52">
        <v>21</v>
      </c>
      <c r="C121" s="123" t="s">
        <v>200</v>
      </c>
      <c r="D121" s="123" t="s">
        <v>201</v>
      </c>
      <c r="E121" s="4" t="s">
        <v>204</v>
      </c>
      <c r="F121" s="5">
        <v>2000</v>
      </c>
      <c r="G121" s="6">
        <v>2050</v>
      </c>
      <c r="I121" s="53"/>
      <c r="O121" s="53"/>
      <c r="R121" s="63"/>
      <c r="W121" s="53"/>
      <c r="X121" s="60"/>
      <c r="AH121" s="53"/>
      <c r="AZ121" s="53"/>
      <c r="BG121" s="53"/>
      <c r="BL121" s="53"/>
      <c r="BM121" s="58">
        <v>0.12</v>
      </c>
    </row>
    <row r="122" spans="1:66" x14ac:dyDescent="0.2">
      <c r="A122" s="51">
        <v>111</v>
      </c>
      <c r="B122" s="103">
        <v>21</v>
      </c>
      <c r="C122" s="124" t="s">
        <v>200</v>
      </c>
      <c r="D122" s="124" t="s">
        <v>201</v>
      </c>
      <c r="E122" s="82" t="s">
        <v>205</v>
      </c>
      <c r="F122" s="83">
        <v>2000</v>
      </c>
      <c r="G122" s="84">
        <v>2050</v>
      </c>
      <c r="H122" s="85"/>
      <c r="I122" s="81"/>
      <c r="J122" s="85"/>
      <c r="K122" s="85"/>
      <c r="L122" s="85"/>
      <c r="M122" s="85"/>
      <c r="N122" s="85"/>
      <c r="O122" s="81"/>
      <c r="P122" s="85"/>
      <c r="Q122" s="85"/>
      <c r="R122" s="92"/>
      <c r="S122" s="85"/>
      <c r="T122" s="85"/>
      <c r="U122" s="85"/>
      <c r="V122" s="85"/>
      <c r="W122" s="81"/>
      <c r="X122" s="87"/>
      <c r="Y122" s="85"/>
      <c r="Z122" s="85"/>
      <c r="AA122" s="85"/>
      <c r="AB122" s="85"/>
      <c r="AC122" s="85"/>
      <c r="AD122" s="85"/>
      <c r="AE122" s="85"/>
      <c r="AF122" s="85"/>
      <c r="AG122" s="85"/>
      <c r="AH122" s="81"/>
      <c r="AI122" s="85"/>
      <c r="AJ122" s="85"/>
      <c r="AK122" s="85"/>
      <c r="AL122" s="85"/>
      <c r="AM122" s="85"/>
      <c r="AN122" s="85"/>
      <c r="AO122" s="85"/>
      <c r="AP122" s="85"/>
      <c r="AQ122" s="85"/>
      <c r="AR122" s="85"/>
      <c r="AS122" s="85"/>
      <c r="AT122" s="85"/>
      <c r="AU122" s="85"/>
      <c r="AV122" s="85"/>
      <c r="AW122" s="85"/>
      <c r="AX122" s="85"/>
      <c r="AY122" s="85"/>
      <c r="AZ122" s="81"/>
      <c r="BA122" s="85"/>
      <c r="BB122" s="85"/>
      <c r="BC122" s="85"/>
      <c r="BD122" s="85"/>
      <c r="BE122" s="85"/>
      <c r="BF122" s="85"/>
      <c r="BG122" s="81"/>
      <c r="BH122" s="85"/>
      <c r="BI122" s="85"/>
      <c r="BJ122" s="85"/>
      <c r="BK122" s="85"/>
      <c r="BL122" s="81"/>
      <c r="BM122" s="125">
        <v>0.11</v>
      </c>
      <c r="BN122" s="85"/>
    </row>
    <row r="123" spans="1:66" x14ac:dyDescent="0.2">
      <c r="A123" s="51">
        <v>112</v>
      </c>
      <c r="B123" s="52">
        <v>22</v>
      </c>
      <c r="C123" s="53" t="s">
        <v>206</v>
      </c>
      <c r="D123" s="53" t="s">
        <v>207</v>
      </c>
      <c r="E123" s="4" t="s">
        <v>193</v>
      </c>
      <c r="F123" s="5">
        <v>2015</v>
      </c>
      <c r="G123" s="6">
        <v>2050</v>
      </c>
      <c r="I123" s="53"/>
      <c r="O123" s="53"/>
      <c r="R123" s="63"/>
      <c r="W123" s="53"/>
      <c r="X123" s="60"/>
      <c r="AH123" s="53"/>
      <c r="AJ123" s="63">
        <v>0.41</v>
      </c>
      <c r="AK123" s="63"/>
      <c r="AZ123" s="53"/>
      <c r="BG123" s="53"/>
      <c r="BL123" s="53"/>
      <c r="BM123" s="65"/>
    </row>
    <row r="124" spans="1:66" x14ac:dyDescent="0.2">
      <c r="A124" s="51">
        <v>113</v>
      </c>
      <c r="B124" s="52">
        <v>22</v>
      </c>
      <c r="C124" s="53" t="s">
        <v>208</v>
      </c>
      <c r="D124" s="53" t="s">
        <v>207</v>
      </c>
      <c r="E124" s="4" t="s">
        <v>195</v>
      </c>
      <c r="F124" s="5">
        <v>2015</v>
      </c>
      <c r="G124" s="6">
        <v>2050</v>
      </c>
      <c r="I124" s="53"/>
      <c r="O124" s="53"/>
      <c r="R124" s="63"/>
      <c r="W124" s="53"/>
      <c r="X124" s="60"/>
      <c r="AH124" s="53"/>
      <c r="AJ124" s="63">
        <v>0.25</v>
      </c>
      <c r="AK124" s="63"/>
      <c r="BG124" s="53"/>
      <c r="BL124" s="53"/>
      <c r="BM124" s="60"/>
    </row>
    <row r="125" spans="1:66" x14ac:dyDescent="0.2">
      <c r="A125" s="51">
        <v>114</v>
      </c>
      <c r="B125" s="103">
        <v>22</v>
      </c>
      <c r="C125" s="81" t="s">
        <v>209</v>
      </c>
      <c r="D125" s="81" t="s">
        <v>207</v>
      </c>
      <c r="E125" s="82" t="s">
        <v>210</v>
      </c>
      <c r="F125" s="83">
        <v>2015</v>
      </c>
      <c r="G125" s="84">
        <v>2050</v>
      </c>
      <c r="H125" s="85"/>
      <c r="I125" s="81"/>
      <c r="J125" s="85"/>
      <c r="K125" s="85"/>
      <c r="L125" s="85"/>
      <c r="M125" s="85"/>
      <c r="N125" s="85"/>
      <c r="O125" s="81"/>
      <c r="P125" s="85"/>
      <c r="Q125" s="85"/>
      <c r="R125" s="92"/>
      <c r="S125" s="85"/>
      <c r="T125" s="85"/>
      <c r="U125" s="85"/>
      <c r="V125" s="85"/>
      <c r="W125" s="81"/>
      <c r="X125" s="87"/>
      <c r="Y125" s="85"/>
      <c r="Z125" s="85"/>
      <c r="AA125" s="85"/>
      <c r="AB125" s="85"/>
      <c r="AC125" s="85"/>
      <c r="AD125" s="85"/>
      <c r="AE125" s="85"/>
      <c r="AF125" s="85"/>
      <c r="AG125" s="85"/>
      <c r="AH125" s="81"/>
      <c r="AI125" s="85"/>
      <c r="AJ125" s="92">
        <v>0.34</v>
      </c>
      <c r="AK125" s="92"/>
      <c r="AL125" s="85"/>
      <c r="AM125" s="85"/>
      <c r="AN125" s="85"/>
      <c r="AO125" s="85"/>
      <c r="AP125" s="85"/>
      <c r="AQ125" s="85"/>
      <c r="AR125" s="85"/>
      <c r="AS125" s="85"/>
      <c r="AT125" s="85"/>
      <c r="AU125" s="85"/>
      <c r="AV125" s="85"/>
      <c r="AW125" s="85"/>
      <c r="AX125" s="85"/>
      <c r="AY125" s="85"/>
      <c r="AZ125" s="85"/>
      <c r="BA125" s="85"/>
      <c r="BB125" s="85"/>
      <c r="BC125" s="85"/>
      <c r="BD125" s="85"/>
      <c r="BE125" s="85"/>
      <c r="BF125" s="85"/>
      <c r="BG125" s="81"/>
      <c r="BH125" s="85"/>
      <c r="BI125" s="85"/>
      <c r="BJ125" s="85"/>
      <c r="BK125" s="85"/>
      <c r="BL125" s="81"/>
      <c r="BM125" s="87"/>
      <c r="BN125" s="85"/>
    </row>
    <row r="126" spans="1:66" x14ac:dyDescent="0.2">
      <c r="A126" s="51">
        <v>115</v>
      </c>
      <c r="B126" s="52">
        <v>23</v>
      </c>
      <c r="C126" t="s">
        <v>211</v>
      </c>
      <c r="D126" s="53" t="s">
        <v>212</v>
      </c>
      <c r="E126" s="4" t="s">
        <v>193</v>
      </c>
      <c r="F126" s="5">
        <v>2015</v>
      </c>
      <c r="G126" s="6">
        <v>2100</v>
      </c>
      <c r="I126" s="53"/>
      <c r="O126" s="53"/>
      <c r="R126" s="63"/>
      <c r="W126" s="53"/>
      <c r="X126" s="60"/>
      <c r="AH126" s="53"/>
      <c r="AR126" s="69" t="s">
        <v>213</v>
      </c>
      <c r="BG126" s="53"/>
      <c r="BL126" s="53"/>
      <c r="BM126" s="60"/>
    </row>
    <row r="127" spans="1:66" x14ac:dyDescent="0.2">
      <c r="A127" s="51">
        <v>116</v>
      </c>
      <c r="B127" s="52">
        <v>23</v>
      </c>
      <c r="C127" t="s">
        <v>211</v>
      </c>
      <c r="D127" s="53" t="s">
        <v>212</v>
      </c>
      <c r="E127" s="4" t="s">
        <v>194</v>
      </c>
      <c r="F127" s="5">
        <v>2015</v>
      </c>
      <c r="G127" s="6">
        <v>2100</v>
      </c>
      <c r="I127" s="53"/>
      <c r="O127" s="53"/>
      <c r="R127" s="63"/>
      <c r="W127" s="53"/>
      <c r="X127" s="60"/>
      <c r="AH127" s="53"/>
      <c r="AR127" s="69" t="s">
        <v>214</v>
      </c>
      <c r="BG127" s="53"/>
      <c r="BL127" s="53"/>
      <c r="BM127" s="60"/>
    </row>
    <row r="128" spans="1:66" x14ac:dyDescent="0.2">
      <c r="A128" s="51">
        <v>117</v>
      </c>
      <c r="B128" s="52">
        <v>23</v>
      </c>
      <c r="C128" t="s">
        <v>211</v>
      </c>
      <c r="D128" s="53" t="s">
        <v>212</v>
      </c>
      <c r="E128" s="4" t="s">
        <v>195</v>
      </c>
      <c r="F128" s="5">
        <v>2015</v>
      </c>
      <c r="G128" s="6">
        <v>2100</v>
      </c>
      <c r="I128" s="53"/>
      <c r="O128" s="53"/>
      <c r="R128" s="63"/>
      <c r="W128" s="53"/>
      <c r="X128" s="60"/>
      <c r="AH128" s="53"/>
      <c r="AR128" s="69" t="s">
        <v>215</v>
      </c>
      <c r="BG128" s="53"/>
      <c r="BL128" s="53"/>
      <c r="BM128" s="60"/>
    </row>
    <row r="129" spans="1:66" x14ac:dyDescent="0.2">
      <c r="A129" s="51">
        <v>118</v>
      </c>
      <c r="B129" s="52">
        <v>23</v>
      </c>
      <c r="C129" t="s">
        <v>211</v>
      </c>
      <c r="D129" s="53" t="s">
        <v>212</v>
      </c>
      <c r="E129" s="4" t="s">
        <v>216</v>
      </c>
      <c r="F129" s="5">
        <v>2015</v>
      </c>
      <c r="G129" s="6">
        <v>2100</v>
      </c>
      <c r="I129" s="53"/>
      <c r="O129" s="53"/>
      <c r="R129" s="63"/>
      <c r="W129" s="53"/>
      <c r="X129" s="60"/>
      <c r="AH129" s="53"/>
      <c r="AR129" s="69" t="s">
        <v>217</v>
      </c>
      <c r="BG129" s="53"/>
      <c r="BL129" s="53"/>
      <c r="BM129" s="60"/>
    </row>
    <row r="130" spans="1:66" x14ac:dyDescent="0.2">
      <c r="A130" s="119">
        <v>119</v>
      </c>
      <c r="B130" s="103">
        <v>23</v>
      </c>
      <c r="C130" s="85" t="s">
        <v>211</v>
      </c>
      <c r="D130" s="81" t="s">
        <v>212</v>
      </c>
      <c r="E130" s="82" t="s">
        <v>210</v>
      </c>
      <c r="F130" s="83">
        <v>2015</v>
      </c>
      <c r="G130" s="84">
        <v>2100</v>
      </c>
      <c r="H130" s="85"/>
      <c r="I130" s="81"/>
      <c r="J130" s="85"/>
      <c r="K130" s="85"/>
      <c r="L130" s="85"/>
      <c r="M130" s="85"/>
      <c r="N130" s="85"/>
      <c r="O130" s="81"/>
      <c r="P130" s="85"/>
      <c r="Q130" s="85"/>
      <c r="R130" s="92"/>
      <c r="S130" s="85"/>
      <c r="T130" s="85"/>
      <c r="U130" s="85"/>
      <c r="V130" s="85"/>
      <c r="W130" s="81"/>
      <c r="X130" s="87"/>
      <c r="Y130" s="85"/>
      <c r="Z130" s="85"/>
      <c r="AA130" s="85"/>
      <c r="AB130" s="85"/>
      <c r="AC130" s="85"/>
      <c r="AD130" s="85"/>
      <c r="AE130" s="85"/>
      <c r="AF130" s="85"/>
      <c r="AG130" s="85"/>
      <c r="AH130" s="81"/>
      <c r="AI130" s="85"/>
      <c r="AJ130" s="85"/>
      <c r="AK130" s="85"/>
      <c r="AL130" s="85"/>
      <c r="AM130" s="85"/>
      <c r="AN130" s="85"/>
      <c r="AO130" s="85"/>
      <c r="AP130" s="85"/>
      <c r="AQ130" s="85"/>
      <c r="AR130" s="91" t="s">
        <v>218</v>
      </c>
      <c r="AS130" s="85"/>
      <c r="AT130" s="85"/>
      <c r="AU130" s="85"/>
      <c r="AV130" s="85"/>
      <c r="AW130" s="85"/>
      <c r="AX130" s="85"/>
      <c r="AY130" s="85"/>
      <c r="AZ130" s="85"/>
      <c r="BA130" s="85"/>
      <c r="BB130" s="85"/>
      <c r="BC130" s="85"/>
      <c r="BD130" s="85"/>
      <c r="BE130" s="85"/>
      <c r="BF130" s="85"/>
      <c r="BG130" s="81"/>
      <c r="BH130" s="85"/>
      <c r="BI130" s="85"/>
      <c r="BJ130" s="85"/>
      <c r="BK130" s="85"/>
      <c r="BL130" s="81"/>
      <c r="BM130" s="87"/>
      <c r="BN130" s="85"/>
    </row>
    <row r="131" spans="1:66" x14ac:dyDescent="0.2">
      <c r="A131" s="51">
        <v>244</v>
      </c>
      <c r="B131" s="51">
        <v>24</v>
      </c>
      <c r="C131" t="s">
        <v>219</v>
      </c>
      <c r="D131" s="53" t="s">
        <v>220</v>
      </c>
      <c r="E131" s="4" t="s">
        <v>221</v>
      </c>
      <c r="F131" s="5">
        <v>1990</v>
      </c>
      <c r="G131" s="6">
        <v>2050</v>
      </c>
      <c r="H131" s="63">
        <v>-0.1</v>
      </c>
      <c r="I131" s="53"/>
      <c r="O131" s="53"/>
      <c r="R131" s="63"/>
      <c r="W131" s="53"/>
      <c r="X131" s="60"/>
      <c r="AH131" s="53"/>
      <c r="AR131" s="69"/>
      <c r="BG131" s="53"/>
      <c r="BL131" s="53"/>
      <c r="BM131" s="60"/>
    </row>
    <row r="132" spans="1:66" x14ac:dyDescent="0.2">
      <c r="A132" s="51">
        <v>245</v>
      </c>
      <c r="B132" s="51">
        <v>24</v>
      </c>
      <c r="C132" s="53" t="s">
        <v>219</v>
      </c>
      <c r="D132" s="53" t="s">
        <v>220</v>
      </c>
      <c r="E132" s="4" t="s">
        <v>222</v>
      </c>
      <c r="F132" s="5">
        <v>1990</v>
      </c>
      <c r="G132" s="6">
        <v>2050</v>
      </c>
      <c r="H132" s="63">
        <v>-0.11</v>
      </c>
      <c r="I132" s="53"/>
      <c r="O132" s="53"/>
      <c r="R132" s="63"/>
      <c r="W132" s="53"/>
      <c r="X132" s="60"/>
      <c r="AH132" s="53"/>
      <c r="AR132" s="69"/>
      <c r="BG132" s="53"/>
      <c r="BL132" s="53"/>
      <c r="BM132" s="60"/>
    </row>
    <row r="133" spans="1:66" x14ac:dyDescent="0.2">
      <c r="A133" s="51">
        <v>246</v>
      </c>
      <c r="B133" s="51">
        <v>24</v>
      </c>
      <c r="C133" s="53" t="s">
        <v>219</v>
      </c>
      <c r="D133" s="53" t="s">
        <v>220</v>
      </c>
      <c r="E133" s="4" t="s">
        <v>223</v>
      </c>
      <c r="F133" s="5">
        <v>1990</v>
      </c>
      <c r="G133" s="6">
        <v>2050</v>
      </c>
      <c r="H133" s="63">
        <v>-0.2</v>
      </c>
      <c r="I133" s="53"/>
      <c r="O133" s="53"/>
      <c r="R133" s="63"/>
      <c r="W133" s="53"/>
      <c r="X133" s="60"/>
      <c r="AH133" s="53"/>
      <c r="AR133" s="69"/>
      <c r="BG133" s="53"/>
      <c r="BL133" s="53"/>
      <c r="BM133" s="60"/>
    </row>
    <row r="134" spans="1:66" x14ac:dyDescent="0.2">
      <c r="A134" s="51">
        <v>247</v>
      </c>
      <c r="B134" s="51">
        <v>24</v>
      </c>
      <c r="C134" s="53" t="s">
        <v>219</v>
      </c>
      <c r="D134" s="53" t="s">
        <v>220</v>
      </c>
      <c r="E134" s="4" t="s">
        <v>224</v>
      </c>
      <c r="F134" s="5">
        <v>1990</v>
      </c>
      <c r="G134" s="6">
        <v>2050</v>
      </c>
      <c r="H134" s="63">
        <v>-0.09</v>
      </c>
      <c r="I134" s="53"/>
      <c r="O134" s="53"/>
      <c r="R134" s="63"/>
      <c r="W134" s="53"/>
      <c r="X134" s="60"/>
      <c r="AH134" s="53"/>
      <c r="AR134" s="69"/>
      <c r="BG134" s="53"/>
      <c r="BL134" s="53"/>
      <c r="BM134" s="60"/>
    </row>
    <row r="135" spans="1:66" x14ac:dyDescent="0.2">
      <c r="A135" s="51">
        <v>248</v>
      </c>
      <c r="B135" s="51">
        <v>24</v>
      </c>
      <c r="C135" s="53" t="s">
        <v>219</v>
      </c>
      <c r="D135" s="53" t="s">
        <v>220</v>
      </c>
      <c r="E135" s="4" t="s">
        <v>225</v>
      </c>
      <c r="F135" s="5">
        <v>1990</v>
      </c>
      <c r="G135" s="6">
        <v>2050</v>
      </c>
      <c r="H135" s="63">
        <v>-0.16</v>
      </c>
      <c r="I135" s="53"/>
      <c r="O135" s="53"/>
      <c r="R135" s="63"/>
      <c r="W135" s="53"/>
      <c r="X135" s="60"/>
      <c r="AH135" s="53"/>
      <c r="AR135" s="69"/>
      <c r="BG135" s="53"/>
      <c r="BL135" s="53"/>
      <c r="BM135" s="60"/>
    </row>
    <row r="136" spans="1:66" x14ac:dyDescent="0.2">
      <c r="A136" s="51">
        <v>249</v>
      </c>
      <c r="B136" s="51">
        <v>24</v>
      </c>
      <c r="C136" s="53" t="s">
        <v>219</v>
      </c>
      <c r="D136" s="53" t="s">
        <v>220</v>
      </c>
      <c r="E136" s="4" t="s">
        <v>226</v>
      </c>
      <c r="F136" s="5">
        <v>1990</v>
      </c>
      <c r="G136" s="6">
        <v>2050</v>
      </c>
      <c r="H136" s="63">
        <v>-0.22</v>
      </c>
      <c r="I136" s="53"/>
      <c r="O136" s="53"/>
      <c r="R136" s="63"/>
      <c r="W136" s="53"/>
      <c r="X136" s="60"/>
      <c r="AH136" s="53"/>
      <c r="AR136" s="69"/>
      <c r="BG136" s="53"/>
      <c r="BL136" s="53"/>
      <c r="BM136" s="60"/>
    </row>
    <row r="137" spans="1:66" x14ac:dyDescent="0.2">
      <c r="A137" s="51">
        <v>250</v>
      </c>
      <c r="B137" s="51">
        <v>24</v>
      </c>
      <c r="C137" s="53" t="s">
        <v>219</v>
      </c>
      <c r="D137" s="53" t="s">
        <v>220</v>
      </c>
      <c r="E137" s="4" t="s">
        <v>227</v>
      </c>
      <c r="F137" s="5">
        <v>1990</v>
      </c>
      <c r="G137" s="6">
        <v>2050</v>
      </c>
      <c r="H137" s="63">
        <v>-0.08</v>
      </c>
      <c r="I137" s="53"/>
      <c r="O137" s="53"/>
      <c r="R137" s="63"/>
      <c r="W137" s="53"/>
      <c r="X137" s="60"/>
      <c r="AH137" s="53"/>
      <c r="AR137" s="69"/>
      <c r="BG137" s="53"/>
      <c r="BL137" s="53"/>
      <c r="BM137" s="60"/>
    </row>
    <row r="138" spans="1:66" x14ac:dyDescent="0.2">
      <c r="A138" s="51">
        <v>251</v>
      </c>
      <c r="B138" s="51">
        <v>24</v>
      </c>
      <c r="C138" s="53" t="s">
        <v>219</v>
      </c>
      <c r="D138" s="53" t="s">
        <v>220</v>
      </c>
      <c r="E138" s="4" t="s">
        <v>228</v>
      </c>
      <c r="F138" s="5">
        <v>1990</v>
      </c>
      <c r="G138" s="6">
        <v>2050</v>
      </c>
      <c r="H138" s="63">
        <v>-0.13</v>
      </c>
      <c r="I138" s="53"/>
      <c r="O138" s="53"/>
      <c r="R138" s="63"/>
      <c r="W138" s="53"/>
      <c r="X138" s="60"/>
      <c r="AH138" s="53"/>
      <c r="AR138" s="69"/>
      <c r="BG138" s="53"/>
      <c r="BL138" s="53"/>
      <c r="BM138" s="60"/>
    </row>
    <row r="139" spans="1:66" x14ac:dyDescent="0.2">
      <c r="A139" s="51">
        <v>252</v>
      </c>
      <c r="B139" s="51">
        <v>24</v>
      </c>
      <c r="C139" s="53" t="s">
        <v>219</v>
      </c>
      <c r="D139" s="53" t="s">
        <v>220</v>
      </c>
      <c r="E139" s="4" t="s">
        <v>229</v>
      </c>
      <c r="F139" s="5">
        <v>1990</v>
      </c>
      <c r="G139" s="6">
        <v>2050</v>
      </c>
      <c r="H139" s="63">
        <v>-0.2</v>
      </c>
      <c r="I139" s="53"/>
      <c r="O139" s="53"/>
      <c r="R139" s="63"/>
      <c r="W139" s="53"/>
      <c r="X139" s="60"/>
      <c r="AH139" s="53"/>
      <c r="AR139" s="69"/>
      <c r="BG139" s="53"/>
      <c r="BL139" s="53"/>
      <c r="BM139" s="60"/>
    </row>
    <row r="140" spans="1:66" x14ac:dyDescent="0.2">
      <c r="A140" s="51">
        <v>253</v>
      </c>
      <c r="B140" s="51">
        <v>24</v>
      </c>
      <c r="C140" s="53" t="s">
        <v>219</v>
      </c>
      <c r="D140" s="53" t="s">
        <v>220</v>
      </c>
      <c r="E140" s="4" t="s">
        <v>230</v>
      </c>
      <c r="F140" s="5">
        <v>1990</v>
      </c>
      <c r="G140" s="6">
        <v>2050</v>
      </c>
      <c r="H140" s="63">
        <v>-0.11</v>
      </c>
      <c r="I140" s="53"/>
      <c r="O140" s="53"/>
      <c r="R140" s="63"/>
      <c r="W140" s="53"/>
      <c r="X140" s="60"/>
      <c r="AH140" s="53"/>
      <c r="AR140" s="69"/>
      <c r="BG140" s="53"/>
      <c r="BL140" s="53"/>
      <c r="BM140" s="60"/>
    </row>
    <row r="141" spans="1:66" x14ac:dyDescent="0.2">
      <c r="A141" s="51">
        <v>254</v>
      </c>
      <c r="B141" s="51">
        <v>24</v>
      </c>
      <c r="C141" s="53" t="s">
        <v>219</v>
      </c>
      <c r="D141" s="53" t="s">
        <v>220</v>
      </c>
      <c r="E141" s="4" t="s">
        <v>231</v>
      </c>
      <c r="F141" s="5">
        <v>1990</v>
      </c>
      <c r="G141" s="6">
        <v>2050</v>
      </c>
      <c r="H141" s="61">
        <v>-0.215</v>
      </c>
      <c r="I141" s="53"/>
      <c r="O141" s="53"/>
      <c r="R141" s="63"/>
      <c r="W141" s="53"/>
      <c r="X141" s="60"/>
      <c r="AH141" s="53"/>
      <c r="AR141" s="69"/>
      <c r="BG141" s="53"/>
      <c r="BL141" s="53"/>
      <c r="BM141" s="60"/>
    </row>
    <row r="142" spans="1:66" x14ac:dyDescent="0.2">
      <c r="A142" s="51">
        <v>255</v>
      </c>
      <c r="B142" s="119">
        <v>24</v>
      </c>
      <c r="C142" s="81" t="s">
        <v>219</v>
      </c>
      <c r="D142" s="81" t="s">
        <v>220</v>
      </c>
      <c r="E142" s="82" t="s">
        <v>232</v>
      </c>
      <c r="F142" s="83">
        <v>1990</v>
      </c>
      <c r="G142" s="6">
        <v>2050</v>
      </c>
      <c r="H142" s="63">
        <v>-0.30499999999999999</v>
      </c>
      <c r="I142" s="53"/>
      <c r="O142" s="53"/>
      <c r="R142" s="63"/>
      <c r="W142" s="53"/>
      <c r="X142" s="60"/>
      <c r="AH142" s="53"/>
      <c r="AR142" s="69"/>
      <c r="BG142" s="53"/>
      <c r="BL142" s="53"/>
      <c r="BM142" s="60"/>
    </row>
    <row r="143" spans="1:66" x14ac:dyDescent="0.2">
      <c r="A143" s="51">
        <v>120</v>
      </c>
      <c r="B143" s="70">
        <v>24</v>
      </c>
      <c r="C143" s="76" t="s">
        <v>219</v>
      </c>
      <c r="D143" s="72" t="s">
        <v>220</v>
      </c>
      <c r="E143" s="73" t="s">
        <v>221</v>
      </c>
      <c r="F143" s="74">
        <v>1990</v>
      </c>
      <c r="G143" s="75">
        <v>2070</v>
      </c>
      <c r="H143" s="126">
        <v>-0.1</v>
      </c>
      <c r="I143" s="72"/>
      <c r="J143" s="76"/>
      <c r="K143" s="76"/>
      <c r="L143" s="76"/>
      <c r="M143" s="76"/>
      <c r="N143" s="76"/>
      <c r="O143" s="72"/>
      <c r="P143" s="76"/>
      <c r="Q143" s="76"/>
      <c r="R143" s="76"/>
      <c r="S143" s="76"/>
      <c r="T143" s="76"/>
      <c r="U143" s="76"/>
      <c r="V143" s="76"/>
      <c r="W143" s="72"/>
      <c r="X143" s="79"/>
      <c r="Y143" s="76"/>
      <c r="Z143" s="76"/>
      <c r="AA143" s="76"/>
      <c r="AB143" s="76"/>
      <c r="AC143" s="76"/>
      <c r="AD143" s="76"/>
      <c r="AE143" s="76"/>
      <c r="AF143" s="76"/>
      <c r="AG143" s="76"/>
      <c r="AH143" s="72"/>
      <c r="AI143" s="76"/>
      <c r="AJ143" s="76"/>
      <c r="AK143" s="76"/>
      <c r="AL143" s="76"/>
      <c r="AM143" s="76"/>
      <c r="AN143" s="76"/>
      <c r="AO143" s="76"/>
      <c r="AP143" s="76"/>
      <c r="AQ143" s="76"/>
      <c r="AR143" s="76"/>
      <c r="AS143" s="76"/>
      <c r="AT143" s="76"/>
      <c r="AU143" s="76"/>
      <c r="AV143" s="76"/>
      <c r="AW143" s="76"/>
      <c r="AX143" s="76"/>
      <c r="AY143" s="76"/>
      <c r="AZ143" s="76"/>
      <c r="BA143" s="76"/>
      <c r="BB143" s="76"/>
      <c r="BC143" s="76"/>
      <c r="BD143" s="76"/>
      <c r="BE143" s="76"/>
      <c r="BF143" s="76"/>
      <c r="BG143" s="72"/>
      <c r="BH143" s="76"/>
      <c r="BI143" s="76"/>
      <c r="BJ143" s="76"/>
      <c r="BK143" s="76"/>
      <c r="BL143" s="72"/>
      <c r="BM143" s="79"/>
      <c r="BN143" s="76"/>
    </row>
    <row r="144" spans="1:66" x14ac:dyDescent="0.2">
      <c r="A144" s="51">
        <v>121</v>
      </c>
      <c r="B144" s="51">
        <v>24</v>
      </c>
      <c r="C144" s="53" t="s">
        <v>219</v>
      </c>
      <c r="D144" s="53" t="s">
        <v>220</v>
      </c>
      <c r="E144" s="4" t="s">
        <v>222</v>
      </c>
      <c r="F144" s="5">
        <v>1990</v>
      </c>
      <c r="G144" s="6">
        <v>2070</v>
      </c>
      <c r="H144" s="64">
        <v>-0.1</v>
      </c>
      <c r="I144" s="53"/>
      <c r="O144" s="53"/>
      <c r="W144" s="53"/>
      <c r="X144" s="60"/>
      <c r="AH144" s="53"/>
      <c r="AZ144" s="53"/>
      <c r="BG144" s="53"/>
      <c r="BL144" s="53"/>
      <c r="BM144" s="60"/>
    </row>
    <row r="145" spans="1:66" x14ac:dyDescent="0.2">
      <c r="A145" s="51">
        <v>122</v>
      </c>
      <c r="B145" s="51">
        <v>24</v>
      </c>
      <c r="C145" s="53" t="s">
        <v>219</v>
      </c>
      <c r="D145" s="53" t="s">
        <v>220</v>
      </c>
      <c r="E145" s="4" t="s">
        <v>223</v>
      </c>
      <c r="F145" s="5">
        <v>1990</v>
      </c>
      <c r="G145" s="6">
        <v>2070</v>
      </c>
      <c r="H145" s="61">
        <v>-0.19</v>
      </c>
      <c r="I145" s="53"/>
      <c r="O145" s="53"/>
      <c r="W145" s="53"/>
      <c r="X145" s="60"/>
      <c r="AH145" s="53"/>
      <c r="AZ145" s="53"/>
      <c r="BG145" s="53"/>
      <c r="BL145" s="53"/>
      <c r="BM145" s="60"/>
    </row>
    <row r="146" spans="1:66" x14ac:dyDescent="0.2">
      <c r="A146" s="51">
        <v>123</v>
      </c>
      <c r="B146" s="51">
        <v>24</v>
      </c>
      <c r="C146" s="53" t="s">
        <v>219</v>
      </c>
      <c r="D146" s="53" t="s">
        <v>220</v>
      </c>
      <c r="E146" s="4" t="s">
        <v>224</v>
      </c>
      <c r="F146" s="5">
        <v>1990</v>
      </c>
      <c r="G146" s="6">
        <v>2070</v>
      </c>
      <c r="H146" s="59">
        <v>-0.09</v>
      </c>
      <c r="I146" s="53"/>
      <c r="O146" s="53"/>
      <c r="W146" s="53"/>
      <c r="X146" s="60"/>
      <c r="AH146" s="53"/>
      <c r="AZ146" s="53"/>
      <c r="BG146" s="53"/>
      <c r="BL146" s="53"/>
      <c r="BM146" s="60"/>
    </row>
    <row r="147" spans="1:66" x14ac:dyDescent="0.2">
      <c r="A147" s="51">
        <v>124</v>
      </c>
      <c r="B147" s="51">
        <v>24</v>
      </c>
      <c r="C147" s="53" t="s">
        <v>219</v>
      </c>
      <c r="D147" s="53" t="s">
        <v>220</v>
      </c>
      <c r="E147" s="4" t="s">
        <v>225</v>
      </c>
      <c r="F147" s="5">
        <v>1990</v>
      </c>
      <c r="G147" s="6">
        <v>2070</v>
      </c>
      <c r="H147" s="59">
        <v>-0.185</v>
      </c>
      <c r="I147" s="53"/>
      <c r="O147" s="53"/>
      <c r="W147" s="53"/>
      <c r="X147" s="60"/>
      <c r="AH147" s="53"/>
      <c r="AZ147" s="53"/>
      <c r="BG147" s="53"/>
      <c r="BL147" s="53"/>
      <c r="BM147" s="60"/>
    </row>
    <row r="148" spans="1:66" x14ac:dyDescent="0.2">
      <c r="A148" s="51">
        <v>125</v>
      </c>
      <c r="B148" s="51">
        <v>24</v>
      </c>
      <c r="C148" s="53" t="s">
        <v>219</v>
      </c>
      <c r="D148" s="53" t="s">
        <v>220</v>
      </c>
      <c r="E148" s="4" t="s">
        <v>226</v>
      </c>
      <c r="F148" s="5">
        <v>1990</v>
      </c>
      <c r="G148" s="6">
        <v>2070</v>
      </c>
      <c r="H148" s="59">
        <v>-0.245</v>
      </c>
      <c r="I148" s="53"/>
      <c r="O148" s="53"/>
      <c r="W148" s="53"/>
      <c r="X148" s="60"/>
      <c r="AH148" s="53"/>
      <c r="AZ148" s="53"/>
      <c r="BG148" s="53"/>
      <c r="BL148" s="53"/>
      <c r="BM148" s="60"/>
    </row>
    <row r="149" spans="1:66" x14ac:dyDescent="0.2">
      <c r="A149" s="51">
        <v>126</v>
      </c>
      <c r="B149" s="51">
        <v>24</v>
      </c>
      <c r="C149" s="53" t="s">
        <v>219</v>
      </c>
      <c r="D149" s="53" t="s">
        <v>220</v>
      </c>
      <c r="E149" s="4" t="s">
        <v>227</v>
      </c>
      <c r="F149" s="5">
        <v>1990</v>
      </c>
      <c r="G149" s="6">
        <v>2070</v>
      </c>
      <c r="H149" s="59">
        <v>-0.09</v>
      </c>
      <c r="I149" s="53"/>
      <c r="O149" s="53"/>
      <c r="W149" s="53"/>
      <c r="X149" s="60"/>
      <c r="AH149" s="53"/>
      <c r="AZ149" s="53"/>
      <c r="BG149" s="53"/>
      <c r="BL149" s="53"/>
      <c r="BM149" s="60"/>
    </row>
    <row r="150" spans="1:66" x14ac:dyDescent="0.2">
      <c r="A150" s="51">
        <v>127</v>
      </c>
      <c r="B150" s="51">
        <v>24</v>
      </c>
      <c r="C150" s="53" t="s">
        <v>219</v>
      </c>
      <c r="D150" s="53" t="s">
        <v>220</v>
      </c>
      <c r="E150" s="4" t="s">
        <v>228</v>
      </c>
      <c r="F150" s="5">
        <v>1990</v>
      </c>
      <c r="G150" s="6">
        <v>2070</v>
      </c>
      <c r="H150" s="59">
        <v>-0.185</v>
      </c>
      <c r="I150" s="53"/>
      <c r="O150" s="53"/>
      <c r="W150" s="53"/>
      <c r="X150" s="60"/>
      <c r="AH150" s="53"/>
      <c r="AZ150" s="53"/>
      <c r="BG150" s="53"/>
      <c r="BL150" s="53"/>
      <c r="BM150" s="60"/>
    </row>
    <row r="151" spans="1:66" x14ac:dyDescent="0.2">
      <c r="A151" s="51">
        <v>128</v>
      </c>
      <c r="B151" s="51">
        <v>24</v>
      </c>
      <c r="C151" s="53" t="s">
        <v>219</v>
      </c>
      <c r="D151" s="53" t="s">
        <v>220</v>
      </c>
      <c r="E151" s="4" t="s">
        <v>229</v>
      </c>
      <c r="F151" s="5">
        <v>1990</v>
      </c>
      <c r="G151" s="6">
        <v>2070</v>
      </c>
      <c r="H151" s="59">
        <v>-0.245</v>
      </c>
      <c r="I151" s="53"/>
      <c r="O151" s="53"/>
      <c r="W151" s="53"/>
      <c r="X151" s="60"/>
      <c r="AH151" s="53"/>
      <c r="AZ151" s="53"/>
      <c r="BG151" s="53"/>
      <c r="BL151" s="53"/>
      <c r="BM151" s="60"/>
    </row>
    <row r="152" spans="1:66" x14ac:dyDescent="0.2">
      <c r="A152" s="51">
        <v>129</v>
      </c>
      <c r="B152" s="51">
        <v>24</v>
      </c>
      <c r="C152" s="53" t="s">
        <v>219</v>
      </c>
      <c r="D152" s="53" t="s">
        <v>220</v>
      </c>
      <c r="E152" s="4" t="s">
        <v>230</v>
      </c>
      <c r="F152" s="5">
        <v>1990</v>
      </c>
      <c r="G152" s="6">
        <v>2070</v>
      </c>
      <c r="H152" s="59">
        <v>-0.11</v>
      </c>
      <c r="I152" s="53"/>
      <c r="O152" s="53"/>
      <c r="W152" s="53"/>
      <c r="X152" s="60"/>
      <c r="AH152" s="53"/>
      <c r="AZ152" s="53"/>
      <c r="BG152" s="53"/>
      <c r="BL152" s="53"/>
      <c r="BM152" s="60"/>
    </row>
    <row r="153" spans="1:66" x14ac:dyDescent="0.2">
      <c r="A153" s="51">
        <v>130</v>
      </c>
      <c r="B153" s="51">
        <v>24</v>
      </c>
      <c r="C153" s="53" t="s">
        <v>219</v>
      </c>
      <c r="D153" s="53" t="s">
        <v>220</v>
      </c>
      <c r="E153" s="4" t="s">
        <v>231</v>
      </c>
      <c r="F153" s="5">
        <v>1990</v>
      </c>
      <c r="G153" s="6">
        <v>2070</v>
      </c>
      <c r="H153" s="64">
        <v>-0.28799999999999998</v>
      </c>
      <c r="I153" s="53"/>
      <c r="O153" s="53"/>
      <c r="W153" s="53"/>
      <c r="X153" s="60"/>
      <c r="AH153" s="53"/>
      <c r="AZ153" s="53"/>
      <c r="BG153" s="53"/>
      <c r="BL153" s="53"/>
      <c r="BM153" s="60"/>
    </row>
    <row r="154" spans="1:66" x14ac:dyDescent="0.2">
      <c r="A154" s="51">
        <v>131</v>
      </c>
      <c r="B154" s="119">
        <v>24</v>
      </c>
      <c r="C154" s="81" t="s">
        <v>219</v>
      </c>
      <c r="D154" s="81" t="s">
        <v>220</v>
      </c>
      <c r="E154" s="82" t="s">
        <v>232</v>
      </c>
      <c r="F154" s="83">
        <v>1990</v>
      </c>
      <c r="G154" s="84">
        <v>2070</v>
      </c>
      <c r="H154" s="104">
        <v>-0.379</v>
      </c>
      <c r="I154" s="81"/>
      <c r="J154" s="85"/>
      <c r="K154" s="85"/>
      <c r="L154" s="85"/>
      <c r="M154" s="85"/>
      <c r="N154" s="85"/>
      <c r="O154" s="81"/>
      <c r="P154" s="85"/>
      <c r="Q154" s="85"/>
      <c r="R154" s="85"/>
      <c r="S154" s="85"/>
      <c r="T154" s="85"/>
      <c r="U154" s="85"/>
      <c r="V154" s="85"/>
      <c r="W154" s="81"/>
      <c r="X154" s="87"/>
      <c r="Y154" s="85"/>
      <c r="Z154" s="85"/>
      <c r="AA154" s="85"/>
      <c r="AB154" s="85"/>
      <c r="AC154" s="85"/>
      <c r="AD154" s="85"/>
      <c r="AE154" s="85"/>
      <c r="AF154" s="85"/>
      <c r="AG154" s="85"/>
      <c r="AH154" s="81"/>
      <c r="AI154" s="85"/>
      <c r="AJ154" s="85"/>
      <c r="AK154" s="85"/>
      <c r="AL154" s="85"/>
      <c r="AM154" s="85"/>
      <c r="AN154" s="85"/>
      <c r="AO154" s="85"/>
      <c r="AP154" s="85"/>
      <c r="AQ154" s="85"/>
      <c r="AR154" s="85"/>
      <c r="AS154" s="85"/>
      <c r="AT154" s="85"/>
      <c r="AU154" s="85"/>
      <c r="AV154" s="85"/>
      <c r="AW154" s="85"/>
      <c r="AX154" s="85"/>
      <c r="AY154" s="85"/>
      <c r="AZ154" s="81"/>
      <c r="BA154" s="85"/>
      <c r="BB154" s="85"/>
      <c r="BC154" s="85"/>
      <c r="BD154" s="85"/>
      <c r="BE154" s="85"/>
      <c r="BF154" s="85"/>
      <c r="BG154" s="81"/>
      <c r="BH154" s="85"/>
      <c r="BI154" s="85"/>
      <c r="BJ154" s="85"/>
      <c r="BK154" s="85"/>
      <c r="BL154" s="81"/>
      <c r="BM154" s="87"/>
      <c r="BN154" s="85"/>
    </row>
    <row r="155" spans="1:66" x14ac:dyDescent="0.2">
      <c r="A155" s="51">
        <v>132</v>
      </c>
      <c r="B155" s="103">
        <v>25</v>
      </c>
      <c r="C155" s="81" t="s">
        <v>233</v>
      </c>
      <c r="D155" s="81" t="s">
        <v>234</v>
      </c>
      <c r="E155" s="82" t="s">
        <v>194</v>
      </c>
      <c r="F155" s="83">
        <v>2010</v>
      </c>
      <c r="G155" s="84">
        <v>2050</v>
      </c>
      <c r="H155" s="85"/>
      <c r="I155" s="81"/>
      <c r="J155" s="85"/>
      <c r="K155" s="85"/>
      <c r="L155" s="85"/>
      <c r="M155" s="85"/>
      <c r="N155" s="85"/>
      <c r="O155" s="81"/>
      <c r="P155" s="85"/>
      <c r="Q155" s="85"/>
      <c r="R155" s="92"/>
      <c r="S155" s="85"/>
      <c r="T155" s="85"/>
      <c r="U155" s="85"/>
      <c r="V155" s="85"/>
      <c r="W155" s="81"/>
      <c r="X155" s="87"/>
      <c r="Y155" s="85"/>
      <c r="Z155" s="85"/>
      <c r="AA155" s="92">
        <v>-0.5</v>
      </c>
      <c r="AB155" s="85"/>
      <c r="AC155" s="85"/>
      <c r="AD155" s="85"/>
      <c r="AE155" s="85"/>
      <c r="AF155" s="85"/>
      <c r="AG155" s="85"/>
      <c r="AH155" s="81"/>
      <c r="AI155" s="85"/>
      <c r="AJ155" s="85"/>
      <c r="AK155" s="85"/>
      <c r="AL155" s="85"/>
      <c r="AM155" s="85"/>
      <c r="AN155" s="85"/>
      <c r="AO155" s="85"/>
      <c r="AP155" s="85"/>
      <c r="AQ155" s="85"/>
      <c r="AR155" s="85"/>
      <c r="AS155" s="85"/>
      <c r="AT155" s="85"/>
      <c r="AU155" s="85"/>
      <c r="AV155" s="85"/>
      <c r="AW155" s="85"/>
      <c r="AX155" s="85"/>
      <c r="AY155" s="85"/>
      <c r="AZ155" s="81"/>
      <c r="BA155" s="85"/>
      <c r="BB155" s="85"/>
      <c r="BC155" s="104">
        <v>-3.7600000000000001E-2</v>
      </c>
      <c r="BD155" s="85"/>
      <c r="BE155" s="85"/>
      <c r="BF155" s="85"/>
      <c r="BG155" s="81"/>
      <c r="BH155" s="85"/>
      <c r="BI155" s="85"/>
      <c r="BJ155" s="85"/>
      <c r="BK155" s="85"/>
      <c r="BL155" s="81"/>
      <c r="BM155" s="87"/>
      <c r="BN155" s="85"/>
    </row>
    <row r="156" spans="1:66" x14ac:dyDescent="0.2">
      <c r="A156" s="51">
        <v>133</v>
      </c>
      <c r="B156" s="52">
        <v>26</v>
      </c>
      <c r="C156" s="53" t="s">
        <v>235</v>
      </c>
      <c r="D156" s="53" t="s">
        <v>236</v>
      </c>
      <c r="E156" s="4" t="s">
        <v>237</v>
      </c>
      <c r="F156" s="5">
        <v>2015</v>
      </c>
      <c r="G156" s="6">
        <v>2070</v>
      </c>
      <c r="I156" s="53"/>
      <c r="O156" s="53"/>
      <c r="R156" s="63"/>
      <c r="W156" s="53"/>
      <c r="X156" s="60"/>
      <c r="AA156" s="63"/>
      <c r="AH156" s="53"/>
      <c r="AX156" s="57">
        <v>0.05</v>
      </c>
      <c r="AZ156" s="53"/>
      <c r="BC156" s="64"/>
      <c r="BG156" s="53"/>
      <c r="BL156" s="53"/>
      <c r="BM156" s="60"/>
    </row>
    <row r="157" spans="1:66" x14ac:dyDescent="0.2">
      <c r="A157" s="51">
        <v>134</v>
      </c>
      <c r="B157" s="52">
        <v>26</v>
      </c>
      <c r="C157" s="53" t="s">
        <v>235</v>
      </c>
      <c r="D157" s="53" t="s">
        <v>236</v>
      </c>
      <c r="E157" s="4" t="s">
        <v>238</v>
      </c>
      <c r="F157" s="5">
        <v>2015</v>
      </c>
      <c r="G157" s="6">
        <v>2070</v>
      </c>
      <c r="I157" s="53"/>
      <c r="O157" s="53"/>
      <c r="R157" s="63"/>
      <c r="W157" s="53"/>
      <c r="X157" s="60"/>
      <c r="AA157" s="63"/>
      <c r="AH157" s="53"/>
      <c r="AX157" s="62">
        <v>7.1999999999999995E-2</v>
      </c>
      <c r="AZ157" s="53"/>
      <c r="BC157" s="64"/>
      <c r="BG157" s="53"/>
      <c r="BL157" s="53"/>
      <c r="BM157" s="60"/>
    </row>
    <row r="158" spans="1:66" x14ac:dyDescent="0.2">
      <c r="A158" s="51">
        <v>135</v>
      </c>
      <c r="B158" s="103">
        <v>26</v>
      </c>
      <c r="C158" s="81" t="s">
        <v>235</v>
      </c>
      <c r="D158" s="81" t="s">
        <v>236</v>
      </c>
      <c r="E158" s="82" t="s">
        <v>239</v>
      </c>
      <c r="F158" s="83">
        <v>2015</v>
      </c>
      <c r="G158" s="6">
        <v>2070</v>
      </c>
      <c r="I158" s="53"/>
      <c r="O158" s="53"/>
      <c r="R158" s="63"/>
      <c r="W158" s="53"/>
      <c r="X158" s="60"/>
      <c r="AA158" s="63"/>
      <c r="AH158" s="53"/>
      <c r="AX158" s="64">
        <v>0.10489999999999999</v>
      </c>
      <c r="AZ158" s="53"/>
      <c r="BC158" s="64"/>
      <c r="BG158" s="53"/>
      <c r="BL158" s="53"/>
      <c r="BM158" s="60"/>
    </row>
    <row r="159" spans="1:66" x14ac:dyDescent="0.2">
      <c r="A159" s="51">
        <v>136</v>
      </c>
      <c r="B159" s="52">
        <v>26</v>
      </c>
      <c r="C159" s="53" t="s">
        <v>235</v>
      </c>
      <c r="D159" s="53" t="s">
        <v>236</v>
      </c>
      <c r="E159" s="4" t="s">
        <v>237</v>
      </c>
      <c r="F159" s="5">
        <v>2015</v>
      </c>
      <c r="G159" s="6">
        <v>2100</v>
      </c>
      <c r="I159" s="53"/>
      <c r="M159" s="64">
        <v>-5.4999999999999997E-3</v>
      </c>
      <c r="N159" s="64"/>
      <c r="O159" s="53"/>
      <c r="R159" s="63"/>
      <c r="W159" s="53"/>
      <c r="X159" s="60"/>
      <c r="AH159" s="53"/>
      <c r="AX159" s="64">
        <v>7.3499999999999996E-2</v>
      </c>
      <c r="AZ159" s="53"/>
      <c r="BG159" s="53"/>
      <c r="BL159" s="53"/>
      <c r="BM159" s="60"/>
    </row>
    <row r="160" spans="1:66" x14ac:dyDescent="0.2">
      <c r="A160" s="51">
        <v>137</v>
      </c>
      <c r="B160" s="52">
        <v>26</v>
      </c>
      <c r="C160" s="53" t="s">
        <v>235</v>
      </c>
      <c r="D160" s="53" t="s">
        <v>236</v>
      </c>
      <c r="E160" s="4" t="s">
        <v>238</v>
      </c>
      <c r="F160" s="5">
        <v>2015</v>
      </c>
      <c r="G160" s="6">
        <v>2100</v>
      </c>
      <c r="I160" s="53"/>
      <c r="M160" s="64">
        <v>-5.7999999999999996E-3</v>
      </c>
      <c r="N160" s="64"/>
      <c r="O160" s="53"/>
      <c r="R160" s="63"/>
      <c r="W160" s="53"/>
      <c r="X160" s="60"/>
      <c r="AH160" s="53"/>
      <c r="AX160" s="64">
        <v>0.1056</v>
      </c>
      <c r="AZ160" s="53"/>
      <c r="BG160" s="53"/>
      <c r="BL160" s="53"/>
      <c r="BM160" s="60"/>
    </row>
    <row r="161" spans="1:66" x14ac:dyDescent="0.2">
      <c r="A161" s="51">
        <v>138</v>
      </c>
      <c r="B161" s="103">
        <v>26</v>
      </c>
      <c r="C161" s="81" t="s">
        <v>235</v>
      </c>
      <c r="D161" s="81" t="s">
        <v>236</v>
      </c>
      <c r="E161" s="82" t="s">
        <v>239</v>
      </c>
      <c r="F161" s="83">
        <v>2015</v>
      </c>
      <c r="G161" s="84">
        <v>2100</v>
      </c>
      <c r="H161" s="85"/>
      <c r="I161" s="81"/>
      <c r="J161" s="85"/>
      <c r="K161" s="85"/>
      <c r="L161" s="85"/>
      <c r="M161" s="104">
        <v>-3.4299999999999997E-2</v>
      </c>
      <c r="N161" s="104"/>
      <c r="O161" s="81"/>
      <c r="P161" s="85"/>
      <c r="Q161" s="85"/>
      <c r="R161" s="92"/>
      <c r="S161" s="85"/>
      <c r="T161" s="85"/>
      <c r="U161" s="85"/>
      <c r="V161" s="85"/>
      <c r="W161" s="81"/>
      <c r="X161" s="87"/>
      <c r="Y161" s="85"/>
      <c r="Z161" s="85"/>
      <c r="AA161" s="85"/>
      <c r="AB161" s="85"/>
      <c r="AC161" s="85"/>
      <c r="AD161" s="85"/>
      <c r="AE161" s="85"/>
      <c r="AF161" s="85"/>
      <c r="AG161" s="85"/>
      <c r="AH161" s="81"/>
      <c r="AI161" s="85"/>
      <c r="AJ161" s="85"/>
      <c r="AK161" s="85"/>
      <c r="AL161" s="85"/>
      <c r="AM161" s="85"/>
      <c r="AN161" s="85"/>
      <c r="AO161" s="85"/>
      <c r="AP161" s="85"/>
      <c r="AQ161" s="85"/>
      <c r="AR161" s="85"/>
      <c r="AS161" s="85"/>
      <c r="AT161" s="85"/>
      <c r="AU161" s="85"/>
      <c r="AV161" s="85"/>
      <c r="AW161" s="85"/>
      <c r="AX161" s="104">
        <v>0.17469999999999999</v>
      </c>
      <c r="AY161" s="85"/>
      <c r="AZ161" s="81"/>
      <c r="BA161" s="85"/>
      <c r="BB161" s="85"/>
      <c r="BC161" s="85"/>
      <c r="BD161" s="85"/>
      <c r="BE161" s="85"/>
      <c r="BF161" s="85"/>
      <c r="BG161" s="81"/>
      <c r="BH161" s="85"/>
      <c r="BI161" s="85"/>
      <c r="BJ161" s="85"/>
      <c r="BK161" s="85"/>
      <c r="BL161" s="81"/>
      <c r="BM161" s="87"/>
      <c r="BN161" s="85"/>
    </row>
    <row r="162" spans="1:66" x14ac:dyDescent="0.2">
      <c r="A162" s="51">
        <v>139</v>
      </c>
      <c r="B162" s="71">
        <v>27</v>
      </c>
      <c r="C162" s="72" t="s">
        <v>240</v>
      </c>
      <c r="D162" s="79" t="s">
        <v>241</v>
      </c>
      <c r="E162" s="73" t="s">
        <v>193</v>
      </c>
      <c r="F162" s="74">
        <v>2010</v>
      </c>
      <c r="G162" s="75">
        <v>2010</v>
      </c>
      <c r="H162" s="76"/>
      <c r="I162" s="72"/>
      <c r="J162" s="76"/>
      <c r="K162" s="76"/>
      <c r="L162" s="76"/>
      <c r="M162" s="76"/>
      <c r="N162" s="76"/>
      <c r="O162" s="72"/>
      <c r="P162" s="76"/>
      <c r="Q162" s="76"/>
      <c r="R162" s="76"/>
      <c r="S162" s="76"/>
      <c r="T162" s="80"/>
      <c r="U162" s="76"/>
      <c r="V162" s="76"/>
      <c r="W162" s="72"/>
      <c r="X162" s="79"/>
      <c r="Y162" s="76"/>
      <c r="Z162" s="76">
        <v>587</v>
      </c>
      <c r="AA162" s="76"/>
      <c r="AB162" s="76"/>
      <c r="AC162" s="76"/>
      <c r="AD162" s="76"/>
      <c r="AE162" s="76"/>
      <c r="AF162" s="76"/>
      <c r="AG162" s="76"/>
      <c r="AH162" s="72"/>
      <c r="AI162" s="76"/>
      <c r="AJ162" s="76"/>
      <c r="AK162" s="76"/>
      <c r="AL162" s="76"/>
      <c r="AM162" s="76"/>
      <c r="AN162" s="76"/>
      <c r="AO162" s="76"/>
      <c r="AP162" s="76"/>
      <c r="AQ162" s="76"/>
      <c r="AR162" s="76"/>
      <c r="AS162" s="76"/>
      <c r="AT162" s="76"/>
      <c r="AU162" s="76"/>
      <c r="AV162" s="76"/>
      <c r="AW162" s="76"/>
      <c r="AX162" s="76"/>
      <c r="AY162" s="76"/>
      <c r="AZ162" s="72"/>
      <c r="BA162" s="76"/>
      <c r="BB162" s="76"/>
      <c r="BC162" s="76"/>
      <c r="BD162" s="76"/>
      <c r="BE162" s="76"/>
      <c r="BF162" s="76"/>
      <c r="BG162" s="72"/>
      <c r="BH162" s="76"/>
      <c r="BI162" s="76"/>
      <c r="BJ162" s="76"/>
      <c r="BK162" s="76"/>
      <c r="BL162" s="72"/>
      <c r="BM162" s="79"/>
      <c r="BN162" s="76"/>
    </row>
    <row r="163" spans="1:66" x14ac:dyDescent="0.2">
      <c r="A163" s="51">
        <v>140</v>
      </c>
      <c r="B163" s="52">
        <v>27</v>
      </c>
      <c r="C163" s="53" t="s">
        <v>240</v>
      </c>
      <c r="D163" s="60" t="s">
        <v>241</v>
      </c>
      <c r="E163" s="4" t="s">
        <v>194</v>
      </c>
      <c r="F163" s="5">
        <v>2010</v>
      </c>
      <c r="G163" s="6">
        <v>2010</v>
      </c>
      <c r="I163" s="53"/>
      <c r="O163" s="53"/>
      <c r="T163" s="64"/>
      <c r="W163" s="53"/>
      <c r="X163" s="60"/>
      <c r="Z163">
        <v>587</v>
      </c>
      <c r="AH163" s="53"/>
      <c r="AZ163" s="53"/>
      <c r="BG163" s="53"/>
      <c r="BL163" s="53"/>
      <c r="BM163" s="60"/>
    </row>
    <row r="164" spans="1:66" x14ac:dyDescent="0.2">
      <c r="A164" s="51">
        <v>141</v>
      </c>
      <c r="B164" s="52">
        <v>27</v>
      </c>
      <c r="C164" s="53" t="s">
        <v>240</v>
      </c>
      <c r="D164" s="60" t="s">
        <v>241</v>
      </c>
      <c r="E164" s="4" t="s">
        <v>195</v>
      </c>
      <c r="F164" s="5">
        <v>2010</v>
      </c>
      <c r="G164" s="6">
        <v>2010</v>
      </c>
      <c r="I164" s="53"/>
      <c r="O164" s="53"/>
      <c r="T164" s="64"/>
      <c r="W164" s="53"/>
      <c r="X164" s="60"/>
      <c r="Z164">
        <v>587</v>
      </c>
      <c r="AH164" s="53"/>
      <c r="AZ164" s="53"/>
      <c r="BG164" s="53"/>
      <c r="BL164" s="53"/>
      <c r="BM164" s="60"/>
    </row>
    <row r="165" spans="1:66" x14ac:dyDescent="0.2">
      <c r="A165" s="51">
        <v>142</v>
      </c>
      <c r="B165" s="52">
        <v>27</v>
      </c>
      <c r="C165" s="53" t="s">
        <v>240</v>
      </c>
      <c r="D165" s="60" t="s">
        <v>241</v>
      </c>
      <c r="E165" s="4" t="s">
        <v>193</v>
      </c>
      <c r="F165" s="5">
        <v>2010</v>
      </c>
      <c r="G165" s="6">
        <v>2050</v>
      </c>
      <c r="I165" s="53"/>
      <c r="O165" s="53"/>
      <c r="W165" s="53"/>
      <c r="X165" s="60"/>
      <c r="Z165">
        <v>198</v>
      </c>
      <c r="AH165" s="53"/>
      <c r="AZ165" s="53"/>
      <c r="BG165" s="53"/>
      <c r="BL165" s="53"/>
      <c r="BM165" s="60"/>
      <c r="BN165" t="s">
        <v>242</v>
      </c>
    </row>
    <row r="166" spans="1:66" x14ac:dyDescent="0.2">
      <c r="A166" s="51">
        <v>143</v>
      </c>
      <c r="B166" s="52">
        <v>27</v>
      </c>
      <c r="C166" s="53" t="s">
        <v>240</v>
      </c>
      <c r="D166" s="60" t="s">
        <v>241</v>
      </c>
      <c r="E166" s="4" t="s">
        <v>194</v>
      </c>
      <c r="F166" s="5">
        <v>2010</v>
      </c>
      <c r="G166" s="6">
        <v>2050</v>
      </c>
      <c r="I166" s="53"/>
      <c r="O166" s="53"/>
      <c r="W166" s="53"/>
      <c r="X166" s="60"/>
      <c r="Z166">
        <v>237</v>
      </c>
      <c r="AH166" s="53"/>
      <c r="AZ166" s="53"/>
      <c r="BG166" s="53"/>
      <c r="BL166" s="53"/>
      <c r="BM166" s="60"/>
    </row>
    <row r="167" spans="1:66" x14ac:dyDescent="0.2">
      <c r="A167" s="51">
        <v>144</v>
      </c>
      <c r="B167" s="103">
        <v>27</v>
      </c>
      <c r="C167" s="81" t="s">
        <v>240</v>
      </c>
      <c r="D167" s="87" t="s">
        <v>241</v>
      </c>
      <c r="E167" s="82" t="s">
        <v>195</v>
      </c>
      <c r="F167" s="83">
        <v>2010</v>
      </c>
      <c r="G167" s="84">
        <v>2050</v>
      </c>
      <c r="H167" s="85"/>
      <c r="I167" s="81"/>
      <c r="J167" s="85"/>
      <c r="K167" s="85"/>
      <c r="L167" s="85"/>
      <c r="M167" s="85"/>
      <c r="N167" s="85"/>
      <c r="O167" s="81"/>
      <c r="P167" s="85"/>
      <c r="Q167" s="85"/>
      <c r="R167" s="85"/>
      <c r="S167" s="85"/>
      <c r="T167" s="85"/>
      <c r="U167" s="85"/>
      <c r="V167" s="85"/>
      <c r="W167" s="81"/>
      <c r="X167" s="87"/>
      <c r="Y167" s="85"/>
      <c r="Z167" s="85">
        <v>249</v>
      </c>
      <c r="AA167" s="85"/>
      <c r="AB167" s="85"/>
      <c r="AC167" s="85"/>
      <c r="AD167" s="85"/>
      <c r="AE167" s="85"/>
      <c r="AF167" s="85"/>
      <c r="AG167" s="85"/>
      <c r="AH167" s="81"/>
      <c r="AI167" s="85"/>
      <c r="AJ167" s="85"/>
      <c r="AK167" s="85"/>
      <c r="AL167" s="85"/>
      <c r="AM167" s="85"/>
      <c r="AN167" s="85"/>
      <c r="AO167" s="85"/>
      <c r="AP167" s="85"/>
      <c r="AQ167" s="85"/>
      <c r="AR167" s="85"/>
      <c r="AS167" s="85"/>
      <c r="AT167" s="85"/>
      <c r="AU167" s="85"/>
      <c r="AV167" s="85"/>
      <c r="AW167" s="85"/>
      <c r="AX167" s="85"/>
      <c r="AY167" s="85"/>
      <c r="AZ167" s="81"/>
      <c r="BA167" s="85"/>
      <c r="BB167" s="85"/>
      <c r="BC167" s="85"/>
      <c r="BD167" s="85"/>
      <c r="BE167" s="85"/>
      <c r="BF167" s="85"/>
      <c r="BG167" s="81"/>
      <c r="BH167" s="85"/>
      <c r="BI167" s="85"/>
      <c r="BJ167" s="85"/>
      <c r="BK167" s="85"/>
      <c r="BL167" s="81"/>
      <c r="BM167" s="87"/>
      <c r="BN167" s="85"/>
    </row>
    <row r="168" spans="1:66" x14ac:dyDescent="0.2">
      <c r="A168" s="51">
        <v>145</v>
      </c>
      <c r="B168" s="52">
        <v>28</v>
      </c>
      <c r="C168" s="53" t="s">
        <v>243</v>
      </c>
      <c r="D168" s="53" t="s">
        <v>244</v>
      </c>
      <c r="E168" s="4" t="s">
        <v>245</v>
      </c>
      <c r="F168" s="5">
        <v>2020</v>
      </c>
      <c r="G168" s="6">
        <v>2100</v>
      </c>
      <c r="I168" s="53"/>
      <c r="O168" s="53"/>
      <c r="R168" s="63"/>
      <c r="W168" s="53"/>
      <c r="X168" s="60"/>
      <c r="AH168" s="53"/>
      <c r="AN168" s="62">
        <v>-9.5999999999999992E-3</v>
      </c>
      <c r="AZ168" s="53"/>
      <c r="BG168" s="53"/>
      <c r="BL168" s="53"/>
      <c r="BM168" s="60"/>
    </row>
    <row r="169" spans="1:66" x14ac:dyDescent="0.2">
      <c r="A169" s="51">
        <v>146</v>
      </c>
      <c r="B169" s="52">
        <v>28</v>
      </c>
      <c r="C169" s="53" t="s">
        <v>243</v>
      </c>
      <c r="D169" s="53" t="s">
        <v>244</v>
      </c>
      <c r="E169" s="4" t="s">
        <v>246</v>
      </c>
      <c r="F169" s="5">
        <v>2020</v>
      </c>
      <c r="G169" s="6">
        <v>2100</v>
      </c>
      <c r="I169" s="53"/>
      <c r="O169" s="53"/>
      <c r="R169" s="63"/>
      <c r="W169" s="53"/>
      <c r="X169" s="60"/>
      <c r="AH169" s="53"/>
      <c r="AN169" s="57">
        <v>-0.01</v>
      </c>
      <c r="AZ169" s="53"/>
      <c r="BG169" s="53"/>
      <c r="BL169" s="53"/>
      <c r="BM169" s="60"/>
    </row>
    <row r="170" spans="1:66" x14ac:dyDescent="0.2">
      <c r="A170" s="51">
        <v>147</v>
      </c>
      <c r="B170" s="52">
        <v>28</v>
      </c>
      <c r="C170" s="53" t="s">
        <v>243</v>
      </c>
      <c r="D170" s="53" t="s">
        <v>244</v>
      </c>
      <c r="E170" s="4" t="s">
        <v>247</v>
      </c>
      <c r="F170" s="5">
        <v>2020</v>
      </c>
      <c r="G170" s="6">
        <v>2100</v>
      </c>
      <c r="I170" s="53"/>
      <c r="O170" s="53"/>
      <c r="R170" s="63"/>
      <c r="W170" s="53"/>
      <c r="X170" s="60"/>
      <c r="AH170" s="53"/>
      <c r="AN170" s="62">
        <v>-1.0999999999999999E-2</v>
      </c>
      <c r="AZ170" s="53"/>
      <c r="BG170" s="53"/>
      <c r="BL170" s="53"/>
      <c r="BM170" s="60"/>
    </row>
    <row r="171" spans="1:66" x14ac:dyDescent="0.2">
      <c r="A171" s="51">
        <v>148</v>
      </c>
      <c r="B171" s="52">
        <v>28</v>
      </c>
      <c r="C171" s="53" t="s">
        <v>243</v>
      </c>
      <c r="D171" s="53" t="s">
        <v>244</v>
      </c>
      <c r="E171" s="4" t="s">
        <v>248</v>
      </c>
      <c r="F171" s="5">
        <v>2020</v>
      </c>
      <c r="G171" s="6">
        <v>2100</v>
      </c>
      <c r="I171" s="53"/>
      <c r="O171" s="53"/>
      <c r="R171" s="63"/>
      <c r="W171" s="53"/>
      <c r="X171" s="60"/>
      <c r="AH171" s="53"/>
      <c r="AN171" s="62">
        <v>-2.1999999999999999E-2</v>
      </c>
      <c r="AZ171" s="53"/>
      <c r="BG171" s="53"/>
      <c r="BL171" s="53"/>
      <c r="BM171" s="60"/>
    </row>
    <row r="172" spans="1:66" x14ac:dyDescent="0.2">
      <c r="A172" s="51">
        <v>149</v>
      </c>
      <c r="B172" s="52">
        <v>28</v>
      </c>
      <c r="C172" s="53" t="s">
        <v>243</v>
      </c>
      <c r="D172" s="53" t="s">
        <v>244</v>
      </c>
      <c r="E172" s="4" t="s">
        <v>249</v>
      </c>
      <c r="F172" s="5">
        <v>2020</v>
      </c>
      <c r="G172" s="6">
        <v>2100</v>
      </c>
      <c r="I172" s="53"/>
      <c r="O172" s="53"/>
      <c r="R172" s="63"/>
      <c r="W172" s="53"/>
      <c r="X172" s="60"/>
      <c r="AH172" s="53"/>
      <c r="AN172" s="64">
        <v>-5.3999999999999999E-2</v>
      </c>
      <c r="AZ172" s="53"/>
      <c r="BG172" s="53"/>
      <c r="BL172" s="53"/>
      <c r="BM172" s="60"/>
    </row>
    <row r="173" spans="1:66" x14ac:dyDescent="0.2">
      <c r="A173" s="51">
        <v>150</v>
      </c>
      <c r="B173" s="52">
        <v>28</v>
      </c>
      <c r="C173" s="53" t="s">
        <v>243</v>
      </c>
      <c r="D173" s="53" t="s">
        <v>244</v>
      </c>
      <c r="E173" s="4" t="s">
        <v>250</v>
      </c>
      <c r="F173" s="5">
        <v>2020</v>
      </c>
      <c r="G173" s="6">
        <v>2100</v>
      </c>
      <c r="I173" s="53"/>
      <c r="O173" s="53"/>
      <c r="R173" s="63"/>
      <c r="W173" s="53"/>
      <c r="X173" s="60"/>
      <c r="AH173" s="53"/>
      <c r="AN173" s="62">
        <v>-1.7000000000000001E-2</v>
      </c>
      <c r="AZ173" s="53"/>
      <c r="BG173" s="53"/>
      <c r="BL173" s="53"/>
      <c r="BM173" s="60"/>
    </row>
    <row r="174" spans="1:66" x14ac:dyDescent="0.2">
      <c r="A174" s="51">
        <v>151</v>
      </c>
      <c r="B174" s="52">
        <v>28</v>
      </c>
      <c r="C174" s="53" t="s">
        <v>243</v>
      </c>
      <c r="D174" s="53" t="s">
        <v>244</v>
      </c>
      <c r="E174" s="4" t="s">
        <v>251</v>
      </c>
      <c r="F174" s="5">
        <v>2020</v>
      </c>
      <c r="G174" s="6">
        <v>2100</v>
      </c>
      <c r="I174" s="53"/>
      <c r="O174" s="53"/>
      <c r="R174" s="63"/>
      <c r="W174" s="53"/>
      <c r="X174" s="60"/>
      <c r="AH174" s="53"/>
      <c r="AN174" s="62">
        <v>-1.9E-2</v>
      </c>
      <c r="AZ174" s="53"/>
      <c r="BG174" s="53"/>
      <c r="BL174" s="53"/>
      <c r="BM174" s="60"/>
    </row>
    <row r="175" spans="1:66" x14ac:dyDescent="0.2">
      <c r="A175" s="51">
        <v>152</v>
      </c>
      <c r="B175" s="103">
        <v>28</v>
      </c>
      <c r="C175" s="81" t="s">
        <v>243</v>
      </c>
      <c r="D175" s="81" t="s">
        <v>244</v>
      </c>
      <c r="E175" s="82" t="s">
        <v>252</v>
      </c>
      <c r="F175" s="83">
        <v>2020</v>
      </c>
      <c r="G175" s="84">
        <v>2100</v>
      </c>
      <c r="H175" s="85"/>
      <c r="I175" s="81"/>
      <c r="J175" s="85"/>
      <c r="K175" s="85"/>
      <c r="L175" s="85"/>
      <c r="M175" s="85"/>
      <c r="N175" s="85"/>
      <c r="O175" s="81"/>
      <c r="P175" s="85"/>
      <c r="Q175" s="85"/>
      <c r="R175" s="92"/>
      <c r="S175" s="85"/>
      <c r="T175" s="85"/>
      <c r="U175" s="85"/>
      <c r="V175" s="85"/>
      <c r="W175" s="81"/>
      <c r="X175" s="87"/>
      <c r="Y175" s="85"/>
      <c r="Z175" s="85"/>
      <c r="AA175" s="85"/>
      <c r="AB175" s="85"/>
      <c r="AC175" s="85"/>
      <c r="AD175" s="85"/>
      <c r="AE175" s="85"/>
      <c r="AF175" s="85"/>
      <c r="AG175" s="85"/>
      <c r="AH175" s="81"/>
      <c r="AI175" s="85"/>
      <c r="AJ175" s="85"/>
      <c r="AK175" s="85"/>
      <c r="AL175" s="85"/>
      <c r="AM175" s="85"/>
      <c r="AN175" s="109">
        <v>-8.9999999999999993E-3</v>
      </c>
      <c r="AO175" s="85"/>
      <c r="AP175" s="85"/>
      <c r="AQ175" s="85"/>
      <c r="AR175" s="85"/>
      <c r="AS175" s="85"/>
      <c r="AT175" s="85"/>
      <c r="AU175" s="85"/>
      <c r="AV175" s="85"/>
      <c r="AW175" s="85"/>
      <c r="AX175" s="85"/>
      <c r="AY175" s="85"/>
      <c r="AZ175" s="81"/>
      <c r="BA175" s="85"/>
      <c r="BB175" s="85"/>
      <c r="BC175" s="85"/>
      <c r="BD175" s="85"/>
      <c r="BE175" s="85"/>
      <c r="BF175" s="85"/>
      <c r="BG175" s="81"/>
      <c r="BH175" s="85"/>
      <c r="BI175" s="85"/>
      <c r="BJ175" s="85"/>
      <c r="BK175" s="85"/>
      <c r="BL175" s="81"/>
      <c r="BM175" s="87"/>
      <c r="BN175" s="85"/>
    </row>
    <row r="176" spans="1:66" x14ac:dyDescent="0.2">
      <c r="A176" s="51">
        <v>153</v>
      </c>
      <c r="B176" s="93">
        <v>29</v>
      </c>
      <c r="C176" s="95" t="s">
        <v>253</v>
      </c>
      <c r="D176" s="95" t="s">
        <v>254</v>
      </c>
      <c r="E176" s="96" t="s">
        <v>188</v>
      </c>
      <c r="F176" s="97"/>
      <c r="G176" s="98">
        <v>2030</v>
      </c>
      <c r="H176" s="114" t="s">
        <v>181</v>
      </c>
      <c r="I176" s="115"/>
      <c r="J176" s="94"/>
      <c r="K176" s="94"/>
      <c r="L176" s="94"/>
      <c r="M176" s="94"/>
      <c r="N176" s="94"/>
      <c r="O176" s="95"/>
      <c r="P176" s="94"/>
      <c r="Q176" s="94"/>
      <c r="R176" s="116"/>
      <c r="S176" s="94"/>
      <c r="T176" s="94"/>
      <c r="U176" s="94"/>
      <c r="V176" s="94"/>
      <c r="W176" s="95"/>
      <c r="X176" s="111"/>
      <c r="Y176" s="94"/>
      <c r="Z176" s="94"/>
      <c r="AA176" s="94"/>
      <c r="AB176" s="94"/>
      <c r="AC176" s="94"/>
      <c r="AD176" s="94"/>
      <c r="AE176" s="94"/>
      <c r="AF176" s="94"/>
      <c r="AG176" s="94"/>
      <c r="AH176" s="95"/>
      <c r="AI176" s="94"/>
      <c r="AJ176" s="94"/>
      <c r="AK176" s="94"/>
      <c r="AL176" s="94"/>
      <c r="AM176" s="94"/>
      <c r="AN176" s="94"/>
      <c r="AO176" s="94"/>
      <c r="AP176" s="94"/>
      <c r="AQ176" s="94"/>
      <c r="AR176" s="94"/>
      <c r="AS176" s="94"/>
      <c r="AT176" s="94"/>
      <c r="AU176" s="94"/>
      <c r="AV176" s="94"/>
      <c r="AW176" s="94"/>
      <c r="AX176" s="94"/>
      <c r="AY176" s="94"/>
      <c r="AZ176" s="95"/>
      <c r="BA176" s="94"/>
      <c r="BB176" s="94"/>
      <c r="BC176" s="94"/>
      <c r="BD176" s="94"/>
      <c r="BE176" s="94"/>
      <c r="BF176" s="94"/>
      <c r="BG176" s="95"/>
      <c r="BH176" s="94"/>
      <c r="BI176" s="94"/>
      <c r="BJ176" s="94"/>
      <c r="BK176" s="94"/>
      <c r="BL176" s="95"/>
      <c r="BM176" s="111"/>
      <c r="BN176" s="94"/>
    </row>
    <row r="177" spans="1:66" x14ac:dyDescent="0.2">
      <c r="A177" s="51">
        <v>154</v>
      </c>
      <c r="B177" s="52">
        <v>31</v>
      </c>
      <c r="C177" s="123" t="s">
        <v>255</v>
      </c>
      <c r="D177" s="123" t="s">
        <v>256</v>
      </c>
      <c r="E177" s="4" t="s">
        <v>155</v>
      </c>
      <c r="F177" s="5">
        <v>2000</v>
      </c>
      <c r="G177" s="6">
        <v>2100</v>
      </c>
      <c r="I177" s="53"/>
      <c r="O177" s="53"/>
      <c r="R177" s="63"/>
      <c r="W177" s="53"/>
      <c r="X177" s="60"/>
      <c r="AH177" s="53"/>
      <c r="AV177" s="57">
        <v>0.4</v>
      </c>
      <c r="AZ177" s="53"/>
      <c r="BG177" s="53"/>
      <c r="BL177" s="53"/>
      <c r="BM177" s="60"/>
    </row>
    <row r="178" spans="1:66" x14ac:dyDescent="0.2">
      <c r="A178" s="51">
        <v>155</v>
      </c>
      <c r="B178" s="52">
        <v>31</v>
      </c>
      <c r="C178" s="123" t="s">
        <v>255</v>
      </c>
      <c r="D178" s="123" t="s">
        <v>256</v>
      </c>
      <c r="E178" s="4" t="s">
        <v>156</v>
      </c>
      <c r="F178" s="5">
        <v>2000</v>
      </c>
      <c r="G178" s="6">
        <v>2100</v>
      </c>
      <c r="I178" s="53"/>
      <c r="O178" s="53"/>
      <c r="R178" s="63"/>
      <c r="W178" s="53"/>
      <c r="X178" s="60"/>
      <c r="AH178" s="53"/>
      <c r="AV178" s="57">
        <v>0.42</v>
      </c>
      <c r="AZ178" s="53"/>
      <c r="BG178" s="53"/>
      <c r="BL178" s="53"/>
      <c r="BM178" s="60"/>
    </row>
    <row r="179" spans="1:66" x14ac:dyDescent="0.2">
      <c r="A179" s="51">
        <v>156</v>
      </c>
      <c r="B179" s="103">
        <v>31</v>
      </c>
      <c r="C179" s="124" t="s">
        <v>255</v>
      </c>
      <c r="D179" s="124" t="s">
        <v>256</v>
      </c>
      <c r="E179" s="82" t="s">
        <v>158</v>
      </c>
      <c r="F179" s="83">
        <v>2000</v>
      </c>
      <c r="G179" s="84">
        <v>2100</v>
      </c>
      <c r="H179" s="85"/>
      <c r="I179" s="81"/>
      <c r="J179" s="85"/>
      <c r="K179" s="85"/>
      <c r="L179" s="85"/>
      <c r="M179" s="85"/>
      <c r="N179" s="85"/>
      <c r="O179" s="81"/>
      <c r="P179" s="85"/>
      <c r="Q179" s="85"/>
      <c r="R179" s="92"/>
      <c r="S179" s="85"/>
      <c r="T179" s="85"/>
      <c r="U179" s="85"/>
      <c r="V179" s="85"/>
      <c r="W179" s="81"/>
      <c r="X179" s="87"/>
      <c r="Y179" s="85"/>
      <c r="Z179" s="85"/>
      <c r="AA179" s="85"/>
      <c r="AB179" s="85"/>
      <c r="AC179" s="85"/>
      <c r="AD179" s="85"/>
      <c r="AE179" s="85"/>
      <c r="AF179" s="85"/>
      <c r="AG179" s="85"/>
      <c r="AH179" s="81"/>
      <c r="AI179" s="85"/>
      <c r="AJ179" s="85"/>
      <c r="AK179" s="85"/>
      <c r="AL179" s="85"/>
      <c r="AM179" s="85"/>
      <c r="AN179" s="85"/>
      <c r="AO179" s="85"/>
      <c r="AP179" s="85"/>
      <c r="AQ179" s="85"/>
      <c r="AR179" s="85"/>
      <c r="AS179" s="85"/>
      <c r="AT179" s="85"/>
      <c r="AU179" s="85"/>
      <c r="AV179" s="109">
        <v>0.52500000000000002</v>
      </c>
      <c r="AW179" s="85"/>
      <c r="AX179" s="85"/>
      <c r="AY179" s="85"/>
      <c r="AZ179" s="81"/>
      <c r="BA179" s="85"/>
      <c r="BB179" s="85"/>
      <c r="BC179" s="85"/>
      <c r="BD179" s="85"/>
      <c r="BE179" s="85"/>
      <c r="BF179" s="85"/>
      <c r="BG179" s="81"/>
      <c r="BH179" s="85"/>
      <c r="BI179" s="85"/>
      <c r="BJ179" s="85"/>
      <c r="BK179" s="85"/>
      <c r="BL179" s="81"/>
      <c r="BM179" s="87"/>
      <c r="BN179" s="85"/>
    </row>
    <row r="180" spans="1:66" x14ac:dyDescent="0.2">
      <c r="A180" s="51">
        <v>157</v>
      </c>
      <c r="B180" s="52">
        <v>32</v>
      </c>
      <c r="C180" s="53" t="s">
        <v>257</v>
      </c>
      <c r="D180" s="53" t="s">
        <v>258</v>
      </c>
      <c r="E180" s="4" t="s">
        <v>259</v>
      </c>
      <c r="F180" s="5">
        <v>2010</v>
      </c>
      <c r="G180" s="6">
        <v>2050</v>
      </c>
      <c r="I180" s="53"/>
      <c r="O180" s="53"/>
      <c r="R180" s="63"/>
      <c r="W180" s="53"/>
      <c r="X180" s="60"/>
      <c r="AH180" s="53"/>
      <c r="AZ180" s="53"/>
      <c r="BG180" s="105">
        <v>-0.5</v>
      </c>
      <c r="BL180" s="53"/>
      <c r="BM180" s="60"/>
    </row>
    <row r="181" spans="1:66" x14ac:dyDescent="0.2">
      <c r="A181" s="51">
        <v>158</v>
      </c>
      <c r="B181" s="52">
        <v>32</v>
      </c>
      <c r="C181" s="53" t="s">
        <v>257</v>
      </c>
      <c r="D181" s="53" t="s">
        <v>258</v>
      </c>
      <c r="E181" s="4" t="s">
        <v>260</v>
      </c>
      <c r="F181" s="5">
        <v>2010</v>
      </c>
      <c r="G181" s="6">
        <v>2050</v>
      </c>
      <c r="I181" s="53"/>
      <c r="O181" s="53"/>
      <c r="R181" s="63"/>
      <c r="W181" s="53"/>
      <c r="X181" s="60"/>
      <c r="AH181" s="53"/>
      <c r="AZ181" s="53"/>
      <c r="BG181" s="105">
        <v>-0.11</v>
      </c>
      <c r="BL181" s="53"/>
      <c r="BM181" s="60"/>
    </row>
    <row r="182" spans="1:66" x14ac:dyDescent="0.2">
      <c r="A182" s="51">
        <v>159</v>
      </c>
      <c r="B182" s="52">
        <v>32</v>
      </c>
      <c r="C182" s="53" t="s">
        <v>257</v>
      </c>
      <c r="D182" s="53" t="s">
        <v>258</v>
      </c>
      <c r="E182" s="4" t="s">
        <v>261</v>
      </c>
      <c r="F182" s="5">
        <v>2010</v>
      </c>
      <c r="G182" s="6">
        <v>2050</v>
      </c>
      <c r="I182" s="53"/>
      <c r="O182" s="53"/>
      <c r="R182" s="63"/>
      <c r="W182" s="53"/>
      <c r="X182" s="60"/>
      <c r="AH182" s="53"/>
      <c r="AZ182" s="53"/>
      <c r="BG182" s="105">
        <v>0.62</v>
      </c>
      <c r="BL182" s="53"/>
      <c r="BM182" s="60"/>
    </row>
    <row r="183" spans="1:66" x14ac:dyDescent="0.2">
      <c r="A183" s="51">
        <v>160</v>
      </c>
      <c r="B183" s="52">
        <v>32</v>
      </c>
      <c r="C183" s="53" t="s">
        <v>257</v>
      </c>
      <c r="D183" s="53" t="s">
        <v>258</v>
      </c>
      <c r="E183" s="4" t="s">
        <v>262</v>
      </c>
      <c r="F183" s="5">
        <v>2010</v>
      </c>
      <c r="G183" s="6">
        <v>2050</v>
      </c>
      <c r="I183" s="53"/>
      <c r="O183" s="53"/>
      <c r="R183" s="63"/>
      <c r="W183" s="53"/>
      <c r="X183" s="60"/>
      <c r="AH183" s="53"/>
      <c r="AZ183" s="53"/>
      <c r="BG183" s="105">
        <v>0.92</v>
      </c>
      <c r="BL183" s="53"/>
      <c r="BM183" s="60"/>
    </row>
    <row r="184" spans="1:66" x14ac:dyDescent="0.2">
      <c r="A184" s="51">
        <v>161</v>
      </c>
      <c r="B184" s="52">
        <v>32</v>
      </c>
      <c r="C184" s="53" t="s">
        <v>257</v>
      </c>
      <c r="D184" s="53" t="s">
        <v>258</v>
      </c>
      <c r="E184" s="4" t="s">
        <v>263</v>
      </c>
      <c r="F184" s="5">
        <v>2010</v>
      </c>
      <c r="G184" s="6">
        <v>2050</v>
      </c>
      <c r="I184" s="53"/>
      <c r="O184" s="53"/>
      <c r="R184" s="63"/>
      <c r="W184" s="53"/>
      <c r="X184" s="60"/>
      <c r="AH184" s="53"/>
      <c r="AZ184" s="53"/>
      <c r="BG184" s="105">
        <v>-0.52</v>
      </c>
      <c r="BL184" s="53"/>
      <c r="BM184" s="60"/>
    </row>
    <row r="185" spans="1:66" x14ac:dyDescent="0.2">
      <c r="A185" s="51">
        <v>162</v>
      </c>
      <c r="B185" s="52">
        <v>32</v>
      </c>
      <c r="C185" s="53" t="s">
        <v>257</v>
      </c>
      <c r="D185" s="53" t="s">
        <v>258</v>
      </c>
      <c r="E185" s="4" t="s">
        <v>264</v>
      </c>
      <c r="F185" s="5">
        <v>2010</v>
      </c>
      <c r="G185" s="6">
        <v>2050</v>
      </c>
      <c r="I185" s="53"/>
      <c r="O185" s="53"/>
      <c r="R185" s="63"/>
      <c r="W185" s="53"/>
      <c r="X185" s="60"/>
      <c r="AH185" s="53"/>
      <c r="AZ185" s="53"/>
      <c r="BG185" s="105">
        <v>-0.11</v>
      </c>
      <c r="BL185" s="53"/>
      <c r="BM185" s="60"/>
    </row>
    <row r="186" spans="1:66" x14ac:dyDescent="0.2">
      <c r="A186" s="51">
        <v>163</v>
      </c>
      <c r="B186" s="52">
        <v>32</v>
      </c>
      <c r="C186" s="53" t="s">
        <v>257</v>
      </c>
      <c r="D186" s="53" t="s">
        <v>258</v>
      </c>
      <c r="E186" s="4" t="s">
        <v>265</v>
      </c>
      <c r="F186" s="5">
        <v>2010</v>
      </c>
      <c r="G186" s="6">
        <v>2050</v>
      </c>
      <c r="I186" s="53"/>
      <c r="O186" s="53"/>
      <c r="R186" s="63"/>
      <c r="W186" s="53"/>
      <c r="X186" s="60"/>
      <c r="AH186" s="53"/>
      <c r="AZ186" s="53"/>
      <c r="BG186" s="105">
        <v>0.6</v>
      </c>
      <c r="BL186" s="53"/>
      <c r="BM186" s="60"/>
    </row>
    <row r="187" spans="1:66" x14ac:dyDescent="0.2">
      <c r="A187" s="51">
        <v>164</v>
      </c>
      <c r="B187" s="52">
        <v>32</v>
      </c>
      <c r="C187" s="53" t="s">
        <v>257</v>
      </c>
      <c r="D187" s="53" t="s">
        <v>258</v>
      </c>
      <c r="E187" s="4" t="s">
        <v>266</v>
      </c>
      <c r="F187" s="5">
        <v>2010</v>
      </c>
      <c r="G187" s="6">
        <v>2050</v>
      </c>
      <c r="I187" s="53"/>
      <c r="O187" s="53"/>
      <c r="R187" s="63"/>
      <c r="W187" s="53"/>
      <c r="X187" s="60"/>
      <c r="AH187" s="53"/>
      <c r="AZ187" s="53"/>
      <c r="BG187" s="105">
        <v>0.91</v>
      </c>
      <c r="BL187" s="53"/>
      <c r="BM187" s="60"/>
    </row>
    <row r="188" spans="1:66" x14ac:dyDescent="0.2">
      <c r="A188" s="51">
        <v>165</v>
      </c>
      <c r="B188" s="52">
        <v>32</v>
      </c>
      <c r="C188" s="53" t="s">
        <v>257</v>
      </c>
      <c r="D188" s="53" t="s">
        <v>258</v>
      </c>
      <c r="E188" s="4" t="s">
        <v>267</v>
      </c>
      <c r="F188" s="5">
        <v>2010</v>
      </c>
      <c r="G188" s="6">
        <v>2050</v>
      </c>
      <c r="I188" s="53"/>
      <c r="O188" s="53"/>
      <c r="R188" s="63"/>
      <c r="W188" s="53"/>
      <c r="X188" s="60"/>
      <c r="AH188" s="53"/>
      <c r="AZ188" s="53"/>
      <c r="BG188" s="105">
        <v>-0.68</v>
      </c>
      <c r="BL188" s="53"/>
      <c r="BM188" s="60"/>
    </row>
    <row r="189" spans="1:66" x14ac:dyDescent="0.2">
      <c r="A189" s="51">
        <v>166</v>
      </c>
      <c r="B189" s="52">
        <v>32</v>
      </c>
      <c r="C189" s="53" t="s">
        <v>257</v>
      </c>
      <c r="D189" s="53" t="s">
        <v>258</v>
      </c>
      <c r="E189" s="4" t="s">
        <v>268</v>
      </c>
      <c r="F189" s="5">
        <v>2010</v>
      </c>
      <c r="G189" s="6">
        <v>2050</v>
      </c>
      <c r="I189" s="53"/>
      <c r="O189" s="53"/>
      <c r="R189" s="63"/>
      <c r="W189" s="53"/>
      <c r="X189" s="60"/>
      <c r="AH189" s="53"/>
      <c r="AZ189" s="53"/>
      <c r="BG189" s="105">
        <v>-0.28000000000000003</v>
      </c>
      <c r="BL189" s="53"/>
      <c r="BM189" s="60"/>
    </row>
    <row r="190" spans="1:66" x14ac:dyDescent="0.2">
      <c r="A190" s="51">
        <v>167</v>
      </c>
      <c r="B190" s="52">
        <v>32</v>
      </c>
      <c r="C190" s="53" t="s">
        <v>257</v>
      </c>
      <c r="D190" s="53" t="s">
        <v>258</v>
      </c>
      <c r="E190" s="4" t="s">
        <v>269</v>
      </c>
      <c r="F190" s="5">
        <v>2010</v>
      </c>
      <c r="G190" s="6">
        <v>2050</v>
      </c>
      <c r="I190" s="53"/>
      <c r="O190" s="53"/>
      <c r="R190" s="63"/>
      <c r="W190" s="53"/>
      <c r="X190" s="60"/>
      <c r="AH190" s="53"/>
      <c r="AZ190" s="53"/>
      <c r="BG190" s="105">
        <v>0.51</v>
      </c>
      <c r="BL190" s="53"/>
      <c r="BM190" s="60"/>
    </row>
    <row r="191" spans="1:66" x14ac:dyDescent="0.2">
      <c r="A191" s="51">
        <v>168</v>
      </c>
      <c r="B191" s="52">
        <v>32</v>
      </c>
      <c r="C191" s="53" t="s">
        <v>257</v>
      </c>
      <c r="D191" s="53" t="s">
        <v>258</v>
      </c>
      <c r="E191" s="4" t="s">
        <v>270</v>
      </c>
      <c r="F191" s="5">
        <v>2010</v>
      </c>
      <c r="G191" s="6">
        <v>2050</v>
      </c>
      <c r="I191" s="53"/>
      <c r="O191" s="53"/>
      <c r="R191" s="63"/>
      <c r="W191" s="53"/>
      <c r="X191" s="60"/>
      <c r="AH191" s="53"/>
      <c r="AZ191" s="53"/>
      <c r="BG191" s="105">
        <v>0.86</v>
      </c>
      <c r="BL191" s="53"/>
      <c r="BM191" s="60"/>
    </row>
    <row r="192" spans="1:66" x14ac:dyDescent="0.2">
      <c r="A192" s="51">
        <v>169</v>
      </c>
      <c r="B192" s="52">
        <v>32</v>
      </c>
      <c r="C192" s="53" t="s">
        <v>257</v>
      </c>
      <c r="D192" s="53" t="s">
        <v>258</v>
      </c>
      <c r="E192" s="4" t="s">
        <v>271</v>
      </c>
      <c r="F192" s="5">
        <v>2010</v>
      </c>
      <c r="G192" s="6">
        <v>2050</v>
      </c>
      <c r="I192" s="53"/>
      <c r="O192" s="53"/>
      <c r="R192" s="63"/>
      <c r="W192" s="53"/>
      <c r="X192" s="60"/>
      <c r="AH192" s="53"/>
      <c r="AZ192" s="53"/>
      <c r="BG192" s="105">
        <v>-0.94</v>
      </c>
      <c r="BL192" s="53"/>
      <c r="BM192" s="60"/>
    </row>
    <row r="193" spans="1:66" x14ac:dyDescent="0.2">
      <c r="A193" s="51">
        <v>170</v>
      </c>
      <c r="B193" s="52">
        <v>32</v>
      </c>
      <c r="C193" s="53" t="s">
        <v>257</v>
      </c>
      <c r="D193" s="53" t="s">
        <v>258</v>
      </c>
      <c r="E193" s="4" t="s">
        <v>272</v>
      </c>
      <c r="F193" s="5">
        <v>2010</v>
      </c>
      <c r="G193" s="6">
        <v>2050</v>
      </c>
      <c r="I193" s="53"/>
      <c r="O193" s="53"/>
      <c r="R193" s="63"/>
      <c r="W193" s="53"/>
      <c r="X193" s="60"/>
      <c r="AH193" s="53"/>
      <c r="AZ193" s="53"/>
      <c r="BG193" s="105">
        <v>-0.5</v>
      </c>
      <c r="BL193" s="53"/>
      <c r="BM193" s="60"/>
    </row>
    <row r="194" spans="1:66" x14ac:dyDescent="0.2">
      <c r="A194" s="51">
        <v>171</v>
      </c>
      <c r="B194" s="52">
        <v>32</v>
      </c>
      <c r="C194" s="53" t="s">
        <v>257</v>
      </c>
      <c r="D194" s="53" t="s">
        <v>258</v>
      </c>
      <c r="E194" s="4" t="s">
        <v>273</v>
      </c>
      <c r="F194" s="5">
        <v>2010</v>
      </c>
      <c r="G194" s="6">
        <v>2050</v>
      </c>
      <c r="I194" s="53"/>
      <c r="O194" s="53"/>
      <c r="R194" s="63"/>
      <c r="W194" s="53"/>
      <c r="X194" s="60"/>
      <c r="AH194" s="53"/>
      <c r="AZ194" s="53"/>
      <c r="BG194" s="105">
        <v>0.37</v>
      </c>
      <c r="BL194" s="53"/>
      <c r="BM194" s="60"/>
    </row>
    <row r="195" spans="1:66" x14ac:dyDescent="0.2">
      <c r="A195" s="51">
        <v>172</v>
      </c>
      <c r="B195" s="103">
        <v>32</v>
      </c>
      <c r="C195" s="81" t="s">
        <v>257</v>
      </c>
      <c r="D195" s="81" t="s">
        <v>258</v>
      </c>
      <c r="E195" s="82" t="s">
        <v>274</v>
      </c>
      <c r="F195" s="83">
        <v>2010</v>
      </c>
      <c r="G195" s="84">
        <v>2050</v>
      </c>
      <c r="H195" s="85"/>
      <c r="I195" s="81"/>
      <c r="J195" s="85"/>
      <c r="K195" s="85"/>
      <c r="L195" s="85"/>
      <c r="M195" s="85"/>
      <c r="N195" s="85"/>
      <c r="O195" s="81"/>
      <c r="P195" s="85"/>
      <c r="Q195" s="85"/>
      <c r="R195" s="92"/>
      <c r="S195" s="85"/>
      <c r="T195" s="85"/>
      <c r="U195" s="85"/>
      <c r="V195" s="85"/>
      <c r="W195" s="81"/>
      <c r="X195" s="87"/>
      <c r="Y195" s="85"/>
      <c r="Z195" s="85"/>
      <c r="AA195" s="85"/>
      <c r="AB195" s="85"/>
      <c r="AC195" s="85"/>
      <c r="AD195" s="85"/>
      <c r="AE195" s="85"/>
      <c r="AF195" s="85"/>
      <c r="AG195" s="85"/>
      <c r="AH195" s="81"/>
      <c r="AI195" s="85"/>
      <c r="AJ195" s="85"/>
      <c r="AK195" s="85"/>
      <c r="AL195" s="85"/>
      <c r="AM195" s="85"/>
      <c r="AN195" s="85"/>
      <c r="AO195" s="85"/>
      <c r="AP195" s="85"/>
      <c r="AQ195" s="85"/>
      <c r="AR195" s="85"/>
      <c r="AS195" s="85"/>
      <c r="AT195" s="85"/>
      <c r="AU195" s="85"/>
      <c r="AV195" s="85"/>
      <c r="AW195" s="85"/>
      <c r="AX195" s="85"/>
      <c r="AY195" s="85"/>
      <c r="AZ195" s="81"/>
      <c r="BA195" s="85"/>
      <c r="BB195" s="85"/>
      <c r="BC195" s="85"/>
      <c r="BD195" s="85"/>
      <c r="BE195" s="85"/>
      <c r="BF195" s="85"/>
      <c r="BG195" s="106">
        <v>0.77</v>
      </c>
      <c r="BH195" s="85"/>
      <c r="BI195" s="85"/>
      <c r="BJ195" s="85"/>
      <c r="BK195" s="85"/>
      <c r="BL195" s="81"/>
      <c r="BM195" s="87"/>
      <c r="BN195" s="85"/>
    </row>
    <row r="196" spans="1:66" x14ac:dyDescent="0.2">
      <c r="A196" s="51">
        <v>173</v>
      </c>
      <c r="B196" s="52">
        <v>33</v>
      </c>
      <c r="C196" s="53" t="s">
        <v>275</v>
      </c>
      <c r="D196" s="53" t="s">
        <v>276</v>
      </c>
      <c r="E196" s="4" t="s">
        <v>277</v>
      </c>
      <c r="F196" s="5">
        <v>2000</v>
      </c>
      <c r="G196" s="6">
        <v>2000</v>
      </c>
      <c r="I196" s="53"/>
      <c r="O196" s="53"/>
      <c r="R196" s="59">
        <v>-0.23499999999999999</v>
      </c>
      <c r="W196" s="53"/>
      <c r="X196" s="60"/>
      <c r="AH196" s="53"/>
      <c r="AZ196" s="53"/>
      <c r="BG196" s="53"/>
      <c r="BL196" s="53"/>
      <c r="BM196" s="60"/>
    </row>
    <row r="197" spans="1:66" x14ac:dyDescent="0.2">
      <c r="A197" s="51">
        <v>174</v>
      </c>
      <c r="B197" s="52">
        <v>33</v>
      </c>
      <c r="C197" s="53" t="s">
        <v>275</v>
      </c>
      <c r="D197" s="53" t="s">
        <v>276</v>
      </c>
      <c r="E197" s="4" t="s">
        <v>277</v>
      </c>
      <c r="F197" s="5">
        <v>2000</v>
      </c>
      <c r="G197" s="6">
        <v>2050</v>
      </c>
      <c r="I197" s="53"/>
      <c r="O197" s="53"/>
      <c r="R197" s="62">
        <v>-0.27500000000000002</v>
      </c>
      <c r="W197" s="53"/>
      <c r="X197" s="60"/>
      <c r="AH197" s="53"/>
      <c r="AZ197" s="53"/>
      <c r="BG197" s="53"/>
      <c r="BL197" s="53"/>
      <c r="BM197" s="60"/>
    </row>
    <row r="198" spans="1:66" x14ac:dyDescent="0.2">
      <c r="A198" s="51">
        <v>175</v>
      </c>
      <c r="B198" s="52">
        <v>33</v>
      </c>
      <c r="C198" s="53" t="s">
        <v>275</v>
      </c>
      <c r="D198" s="53" t="s">
        <v>276</v>
      </c>
      <c r="E198" s="4" t="s">
        <v>107</v>
      </c>
      <c r="F198" s="5">
        <v>2000</v>
      </c>
      <c r="G198" s="6">
        <v>2050</v>
      </c>
      <c r="I198" s="53"/>
      <c r="O198" s="53"/>
      <c r="R198" s="62">
        <v>-0.24</v>
      </c>
      <c r="W198" s="53"/>
      <c r="X198" s="60"/>
      <c r="AH198" s="53"/>
      <c r="AZ198" s="53"/>
      <c r="BG198" s="53"/>
      <c r="BL198" s="53"/>
      <c r="BM198" s="60"/>
    </row>
    <row r="199" spans="1:66" x14ac:dyDescent="0.2">
      <c r="A199" s="51">
        <v>176</v>
      </c>
      <c r="B199" s="52">
        <v>33</v>
      </c>
      <c r="C199" s="53" t="s">
        <v>275</v>
      </c>
      <c r="D199" s="53" t="s">
        <v>276</v>
      </c>
      <c r="E199" s="4" t="s">
        <v>278</v>
      </c>
      <c r="F199" s="5">
        <v>2000</v>
      </c>
      <c r="G199" s="6">
        <v>2050</v>
      </c>
      <c r="I199" s="53"/>
      <c r="O199" s="53"/>
      <c r="R199" s="62">
        <v>-0.27</v>
      </c>
      <c r="W199" s="53"/>
      <c r="X199" s="60"/>
      <c r="AH199" s="53"/>
      <c r="AZ199" s="53"/>
      <c r="BG199" s="53"/>
      <c r="BL199" s="53"/>
      <c r="BM199" s="60"/>
    </row>
    <row r="200" spans="1:66" x14ac:dyDescent="0.2">
      <c r="A200" s="51">
        <v>177</v>
      </c>
      <c r="B200" s="103">
        <v>33</v>
      </c>
      <c r="C200" s="81" t="s">
        <v>275</v>
      </c>
      <c r="D200" s="81" t="s">
        <v>276</v>
      </c>
      <c r="E200" s="82" t="s">
        <v>185</v>
      </c>
      <c r="F200" s="83">
        <v>2000</v>
      </c>
      <c r="G200" s="84">
        <v>2050</v>
      </c>
      <c r="H200" s="85"/>
      <c r="I200" s="81"/>
      <c r="J200" s="85"/>
      <c r="K200" s="85"/>
      <c r="L200" s="85"/>
      <c r="M200" s="85"/>
      <c r="N200" s="85"/>
      <c r="O200" s="81"/>
      <c r="P200" s="85"/>
      <c r="Q200" s="85"/>
      <c r="R200" s="109">
        <v>-0.25</v>
      </c>
      <c r="S200" s="85"/>
      <c r="T200" s="85"/>
      <c r="U200" s="85"/>
      <c r="V200" s="85"/>
      <c r="W200" s="81"/>
      <c r="X200" s="87"/>
      <c r="Y200" s="85"/>
      <c r="Z200" s="85"/>
      <c r="AA200" s="85"/>
      <c r="AB200" s="85"/>
      <c r="AC200" s="85"/>
      <c r="AD200" s="85"/>
      <c r="AE200" s="85"/>
      <c r="AF200" s="85"/>
      <c r="AG200" s="85"/>
      <c r="AH200" s="81"/>
      <c r="AI200" s="85"/>
      <c r="AJ200" s="85"/>
      <c r="AK200" s="85"/>
      <c r="AL200" s="85"/>
      <c r="AM200" s="85"/>
      <c r="AN200" s="85"/>
      <c r="AO200" s="85"/>
      <c r="AP200" s="85"/>
      <c r="AQ200" s="85"/>
      <c r="AR200" s="85"/>
      <c r="AS200" s="85"/>
      <c r="AT200" s="85"/>
      <c r="AU200" s="85"/>
      <c r="AV200" s="85"/>
      <c r="AW200" s="85"/>
      <c r="AX200" s="85"/>
      <c r="AY200" s="85"/>
      <c r="AZ200" s="81"/>
      <c r="BA200" s="85"/>
      <c r="BB200" s="85"/>
      <c r="BC200" s="85"/>
      <c r="BD200" s="85"/>
      <c r="BE200" s="85"/>
      <c r="BF200" s="85"/>
      <c r="BG200" s="81"/>
      <c r="BH200" s="85"/>
      <c r="BI200" s="85"/>
      <c r="BJ200" s="85"/>
      <c r="BK200" s="85"/>
      <c r="BL200" s="81"/>
      <c r="BM200" s="87"/>
      <c r="BN200" s="85"/>
    </row>
    <row r="201" spans="1:66" x14ac:dyDescent="0.2">
      <c r="A201" s="51">
        <v>178</v>
      </c>
      <c r="B201" s="52">
        <v>34</v>
      </c>
      <c r="C201" s="53" t="s">
        <v>279</v>
      </c>
      <c r="D201" s="53" t="s">
        <v>280</v>
      </c>
      <c r="E201" s="4" t="s">
        <v>155</v>
      </c>
      <c r="F201" s="5">
        <v>2014</v>
      </c>
      <c r="G201" s="6">
        <v>2060</v>
      </c>
      <c r="I201" s="53"/>
      <c r="O201" s="53"/>
      <c r="R201" s="63"/>
      <c r="W201" s="53"/>
      <c r="X201" s="60"/>
      <c r="AH201" s="53"/>
      <c r="AZ201" s="53"/>
      <c r="BG201" s="53"/>
      <c r="BI201" s="63">
        <v>-0.01</v>
      </c>
      <c r="BL201" s="53"/>
      <c r="BM201" s="60"/>
    </row>
    <row r="202" spans="1:66" x14ac:dyDescent="0.2">
      <c r="A202" s="51">
        <v>179</v>
      </c>
      <c r="B202" s="103">
        <v>34</v>
      </c>
      <c r="C202" s="81" t="s">
        <v>279</v>
      </c>
      <c r="D202" s="81" t="s">
        <v>280</v>
      </c>
      <c r="E202" s="82" t="s">
        <v>158</v>
      </c>
      <c r="F202" s="83">
        <v>2014</v>
      </c>
      <c r="G202" s="84">
        <v>2060</v>
      </c>
      <c r="H202" s="85"/>
      <c r="I202" s="81"/>
      <c r="J202" s="85"/>
      <c r="K202" s="85"/>
      <c r="L202" s="85"/>
      <c r="M202" s="85"/>
      <c r="N202" s="85"/>
      <c r="O202" s="81"/>
      <c r="P202" s="85"/>
      <c r="Q202" s="85"/>
      <c r="R202" s="92"/>
      <c r="S202" s="85"/>
      <c r="T202" s="85"/>
      <c r="U202" s="85"/>
      <c r="V202" s="85"/>
      <c r="W202" s="81"/>
      <c r="X202" s="87"/>
      <c r="Y202" s="85"/>
      <c r="Z202" s="85"/>
      <c r="AA202" s="85"/>
      <c r="AB202" s="85"/>
      <c r="AC202" s="85"/>
      <c r="AD202" s="85"/>
      <c r="AE202" s="85"/>
      <c r="AF202" s="85"/>
      <c r="AG202" s="85"/>
      <c r="AH202" s="81"/>
      <c r="AI202" s="85"/>
      <c r="AJ202" s="85"/>
      <c r="AK202" s="85"/>
      <c r="AL202" s="85"/>
      <c r="AM202" s="85"/>
      <c r="AN202" s="85"/>
      <c r="AO202" s="85"/>
      <c r="AP202" s="85"/>
      <c r="AQ202" s="85"/>
      <c r="AR202" s="85"/>
      <c r="AS202" s="85"/>
      <c r="AT202" s="85"/>
      <c r="AU202" s="85"/>
      <c r="AV202" s="85"/>
      <c r="AW202" s="85"/>
      <c r="AX202" s="85"/>
      <c r="AY202" s="85"/>
      <c r="AZ202" s="81"/>
      <c r="BA202" s="85"/>
      <c r="BB202" s="85"/>
      <c r="BC202" s="85"/>
      <c r="BD202" s="85"/>
      <c r="BE202" s="85"/>
      <c r="BF202" s="85"/>
      <c r="BG202" s="81"/>
      <c r="BH202" s="85"/>
      <c r="BI202" s="92">
        <v>0</v>
      </c>
      <c r="BJ202" s="85"/>
      <c r="BK202" s="85"/>
      <c r="BL202" s="81"/>
      <c r="BM202" s="87"/>
      <c r="BN202" s="85"/>
    </row>
    <row r="203" spans="1:66" x14ac:dyDescent="0.2">
      <c r="A203" s="51">
        <v>180</v>
      </c>
      <c r="B203" s="52">
        <v>36</v>
      </c>
      <c r="C203" s="53" t="s">
        <v>281</v>
      </c>
      <c r="D203" s="53" t="s">
        <v>282</v>
      </c>
      <c r="E203" s="4" t="s">
        <v>283</v>
      </c>
      <c r="F203" s="5">
        <v>2010</v>
      </c>
      <c r="G203" s="6">
        <v>2100</v>
      </c>
      <c r="I203" s="53"/>
      <c r="O203" s="53"/>
      <c r="R203" s="63"/>
      <c r="W203" s="53"/>
      <c r="X203" s="60"/>
      <c r="AH203" s="53"/>
      <c r="AZ203" s="53"/>
      <c r="BG203" s="53"/>
      <c r="BJ203" s="63">
        <v>-0.92</v>
      </c>
      <c r="BL203" s="127">
        <v>-0.75</v>
      </c>
      <c r="BM203" s="60"/>
    </row>
    <row r="204" spans="1:66" x14ac:dyDescent="0.2">
      <c r="A204" s="51">
        <v>181</v>
      </c>
      <c r="B204" s="103">
        <v>36</v>
      </c>
      <c r="C204" s="81" t="s">
        <v>281</v>
      </c>
      <c r="D204" s="81" t="s">
        <v>282</v>
      </c>
      <c r="E204" s="82" t="s">
        <v>284</v>
      </c>
      <c r="F204" s="83">
        <v>2010</v>
      </c>
      <c r="G204" s="84">
        <v>2100</v>
      </c>
      <c r="H204" s="85"/>
      <c r="I204" s="81"/>
      <c r="J204" s="85"/>
      <c r="K204" s="85"/>
      <c r="L204" s="85"/>
      <c r="M204" s="85"/>
      <c r="N204" s="85"/>
      <c r="O204" s="81"/>
      <c r="P204" s="85"/>
      <c r="Q204" s="85"/>
      <c r="R204" s="92"/>
      <c r="S204" s="85"/>
      <c r="T204" s="85"/>
      <c r="U204" s="85"/>
      <c r="V204" s="85"/>
      <c r="W204" s="81"/>
      <c r="X204" s="87"/>
      <c r="Y204" s="85"/>
      <c r="Z204" s="85"/>
      <c r="AA204" s="85"/>
      <c r="AB204" s="85"/>
      <c r="AC204" s="85"/>
      <c r="AD204" s="85"/>
      <c r="AE204" s="85"/>
      <c r="AF204" s="85"/>
      <c r="AG204" s="85"/>
      <c r="AH204" s="81"/>
      <c r="AI204" s="85"/>
      <c r="AJ204" s="85"/>
      <c r="AK204" s="85"/>
      <c r="AL204" s="85"/>
      <c r="AM204" s="85"/>
      <c r="AN204" s="85"/>
      <c r="AO204" s="85"/>
      <c r="AP204" s="85"/>
      <c r="AQ204" s="85"/>
      <c r="AR204" s="85"/>
      <c r="AS204" s="85"/>
      <c r="AT204" s="85"/>
      <c r="AU204" s="85"/>
      <c r="AV204" s="85"/>
      <c r="AW204" s="85"/>
      <c r="AX204" s="85"/>
      <c r="AY204" s="85"/>
      <c r="AZ204" s="81"/>
      <c r="BA204" s="85"/>
      <c r="BB204" s="85"/>
      <c r="BC204" s="85"/>
      <c r="BD204" s="85"/>
      <c r="BE204" s="85"/>
      <c r="BF204" s="85"/>
      <c r="BG204" s="81"/>
      <c r="BH204" s="85"/>
      <c r="BI204" s="85"/>
      <c r="BJ204" s="92">
        <v>-0.63</v>
      </c>
      <c r="BK204" s="85"/>
      <c r="BL204" s="128">
        <v>-0.97499999999999998</v>
      </c>
      <c r="BM204" s="87"/>
      <c r="BN204" s="85"/>
    </row>
    <row r="205" spans="1:66" x14ac:dyDescent="0.2">
      <c r="A205" s="51">
        <v>182</v>
      </c>
      <c r="B205" s="93">
        <v>37</v>
      </c>
      <c r="C205" s="95" t="s">
        <v>285</v>
      </c>
      <c r="D205" s="95" t="s">
        <v>286</v>
      </c>
      <c r="E205" s="96"/>
      <c r="F205" s="97">
        <v>2006</v>
      </c>
      <c r="G205" s="98">
        <v>2100</v>
      </c>
      <c r="H205" s="114" t="s">
        <v>181</v>
      </c>
      <c r="I205" s="115"/>
      <c r="J205" s="94"/>
      <c r="K205" s="94"/>
      <c r="L205" s="94"/>
      <c r="M205" s="94"/>
      <c r="N205" s="94"/>
      <c r="O205" s="95"/>
      <c r="P205" s="94"/>
      <c r="Q205" s="94"/>
      <c r="R205" s="116"/>
      <c r="S205" s="94"/>
      <c r="T205" s="94"/>
      <c r="U205" s="94"/>
      <c r="V205" s="94"/>
      <c r="W205" s="95"/>
      <c r="X205" s="111"/>
      <c r="Y205" s="94"/>
      <c r="Z205" s="94"/>
      <c r="AA205" s="94"/>
      <c r="AB205" s="94"/>
      <c r="AC205" s="94"/>
      <c r="AD205" s="94"/>
      <c r="AE205" s="94"/>
      <c r="AF205" s="94"/>
      <c r="AG205" s="94"/>
      <c r="AH205" s="95"/>
      <c r="AI205" s="94"/>
      <c r="AJ205" s="94"/>
      <c r="AK205" s="94"/>
      <c r="AL205" s="94"/>
      <c r="AM205" s="94"/>
      <c r="AN205" s="94"/>
      <c r="AO205" s="94"/>
      <c r="AP205" s="94"/>
      <c r="AQ205" s="94"/>
      <c r="AR205" s="94"/>
      <c r="AS205" s="94"/>
      <c r="AT205" s="94"/>
      <c r="AU205" s="94"/>
      <c r="AV205" s="94"/>
      <c r="AW205" s="94"/>
      <c r="AX205" s="94"/>
      <c r="AY205" s="94"/>
      <c r="AZ205" s="95"/>
      <c r="BA205" s="94"/>
      <c r="BB205" s="94"/>
      <c r="BC205" s="94"/>
      <c r="BD205" s="94"/>
      <c r="BE205" s="94"/>
      <c r="BF205" s="94"/>
      <c r="BG205" s="95"/>
      <c r="BH205" s="94"/>
      <c r="BI205" s="94"/>
      <c r="BJ205" s="94"/>
      <c r="BK205" s="94"/>
      <c r="BL205" s="95"/>
      <c r="BM205" s="111"/>
      <c r="BN205" s="94"/>
    </row>
    <row r="206" spans="1:66" x14ac:dyDescent="0.2">
      <c r="A206" s="51">
        <v>183</v>
      </c>
      <c r="B206" s="52">
        <v>38</v>
      </c>
      <c r="C206" s="53" t="s">
        <v>287</v>
      </c>
      <c r="D206" s="53" t="s">
        <v>288</v>
      </c>
      <c r="E206" s="4" t="s">
        <v>156</v>
      </c>
      <c r="F206" s="5">
        <v>2000</v>
      </c>
      <c r="G206" s="6">
        <v>2100</v>
      </c>
      <c r="I206" s="53"/>
      <c r="O206" s="53"/>
      <c r="R206" s="63"/>
      <c r="W206" s="53"/>
      <c r="X206" s="60"/>
      <c r="AH206" s="53"/>
      <c r="AZ206" s="53"/>
      <c r="BG206" s="53"/>
      <c r="BK206" s="63">
        <v>-0.43</v>
      </c>
      <c r="BL206" s="53"/>
      <c r="BM206" s="60"/>
    </row>
    <row r="207" spans="1:66" x14ac:dyDescent="0.2">
      <c r="A207" s="51">
        <v>184</v>
      </c>
      <c r="B207" s="103">
        <v>38</v>
      </c>
      <c r="C207" s="81" t="s">
        <v>287</v>
      </c>
      <c r="D207" s="81" t="s">
        <v>288</v>
      </c>
      <c r="E207" s="82" t="s">
        <v>158</v>
      </c>
      <c r="F207" s="83">
        <v>2000</v>
      </c>
      <c r="G207" s="84">
        <v>2100</v>
      </c>
      <c r="H207" s="85"/>
      <c r="I207" s="81"/>
      <c r="J207" s="85"/>
      <c r="K207" s="85"/>
      <c r="L207" s="85"/>
      <c r="M207" s="85"/>
      <c r="N207" s="85"/>
      <c r="O207" s="81"/>
      <c r="P207" s="85"/>
      <c r="Q207" s="85"/>
      <c r="R207" s="92"/>
      <c r="S207" s="85"/>
      <c r="T207" s="85"/>
      <c r="U207" s="85"/>
      <c r="V207" s="85"/>
      <c r="W207" s="81"/>
      <c r="X207" s="87"/>
      <c r="Y207" s="85"/>
      <c r="Z207" s="85"/>
      <c r="AA207" s="85"/>
      <c r="AB207" s="85"/>
      <c r="AC207" s="85"/>
      <c r="AD207" s="85"/>
      <c r="AE207" s="85"/>
      <c r="AF207" s="85"/>
      <c r="AG207" s="85"/>
      <c r="AH207" s="81"/>
      <c r="AI207" s="85"/>
      <c r="AJ207" s="85"/>
      <c r="AK207" s="85"/>
      <c r="AL207" s="85"/>
      <c r="AM207" s="85"/>
      <c r="AN207" s="85"/>
      <c r="AO207" s="85"/>
      <c r="AP207" s="85"/>
      <c r="AQ207" s="85"/>
      <c r="AR207" s="85"/>
      <c r="AS207" s="85"/>
      <c r="AT207" s="85"/>
      <c r="AU207" s="85"/>
      <c r="AV207" s="85"/>
      <c r="AW207" s="85"/>
      <c r="AX207" s="85"/>
      <c r="AY207" s="85"/>
      <c r="AZ207" s="81"/>
      <c r="BA207" s="85"/>
      <c r="BB207" s="85"/>
      <c r="BC207" s="85"/>
      <c r="BD207" s="85"/>
      <c r="BE207" s="85"/>
      <c r="BF207" s="85"/>
      <c r="BG207" s="81"/>
      <c r="BH207" s="85"/>
      <c r="BI207" s="85"/>
      <c r="BJ207" s="85"/>
      <c r="BK207" s="92">
        <v>-0.82</v>
      </c>
      <c r="BL207" s="81"/>
      <c r="BM207" s="87"/>
      <c r="BN207" s="85"/>
    </row>
    <row r="208" spans="1:66" x14ac:dyDescent="0.2">
      <c r="A208" s="51">
        <v>185</v>
      </c>
      <c r="B208" s="93">
        <v>40</v>
      </c>
      <c r="C208" s="95" t="s">
        <v>289</v>
      </c>
      <c r="D208" s="95" t="s">
        <v>290</v>
      </c>
      <c r="E208" s="96" t="s">
        <v>291</v>
      </c>
      <c r="F208" s="97">
        <v>2006</v>
      </c>
      <c r="G208" s="98">
        <v>2100</v>
      </c>
      <c r="H208" s="114" t="s">
        <v>181</v>
      </c>
      <c r="I208" s="115"/>
      <c r="J208" s="94"/>
      <c r="K208" s="94"/>
      <c r="L208" s="94"/>
      <c r="M208" s="94"/>
      <c r="N208" s="94"/>
      <c r="O208" s="95"/>
      <c r="P208" s="94"/>
      <c r="Q208" s="94"/>
      <c r="R208" s="116"/>
      <c r="S208" s="94"/>
      <c r="T208" s="94"/>
      <c r="U208" s="94"/>
      <c r="V208" s="94"/>
      <c r="W208" s="95"/>
      <c r="X208" s="111"/>
      <c r="Y208" s="94"/>
      <c r="Z208" s="94"/>
      <c r="AA208" s="94"/>
      <c r="AB208" s="94"/>
      <c r="AC208" s="94"/>
      <c r="AD208" s="94"/>
      <c r="AE208" s="94"/>
      <c r="AF208" s="94"/>
      <c r="AG208" s="94"/>
      <c r="AH208" s="95"/>
      <c r="AI208" s="94"/>
      <c r="AJ208" s="94"/>
      <c r="AK208" s="94"/>
      <c r="AL208" s="94"/>
      <c r="AM208" s="94"/>
      <c r="AN208" s="94"/>
      <c r="AO208" s="94"/>
      <c r="AP208" s="94"/>
      <c r="AQ208" s="94"/>
      <c r="AR208" s="94"/>
      <c r="AS208" s="94"/>
      <c r="AT208" s="94"/>
      <c r="AU208" s="94"/>
      <c r="AV208" s="94"/>
      <c r="AW208" s="94"/>
      <c r="AX208" s="94"/>
      <c r="AY208" s="94"/>
      <c r="AZ208" s="95"/>
      <c r="BA208" s="94"/>
      <c r="BB208" s="94"/>
      <c r="BC208" s="94"/>
      <c r="BD208" s="94"/>
      <c r="BE208" s="94"/>
      <c r="BF208" s="94"/>
      <c r="BG208" s="95"/>
      <c r="BH208" s="94"/>
      <c r="BI208" s="94"/>
      <c r="BJ208" s="94"/>
      <c r="BK208" s="94"/>
      <c r="BL208" s="95"/>
      <c r="BM208" s="111"/>
      <c r="BN208" s="94"/>
    </row>
    <row r="209" spans="1:66" x14ac:dyDescent="0.2">
      <c r="A209" s="51">
        <v>186</v>
      </c>
      <c r="B209" s="93">
        <v>46</v>
      </c>
      <c r="C209" s="95" t="s">
        <v>292</v>
      </c>
      <c r="D209" s="95" t="s">
        <v>293</v>
      </c>
      <c r="E209" s="96" t="s">
        <v>99</v>
      </c>
      <c r="F209" s="97">
        <v>2015</v>
      </c>
      <c r="G209" s="98">
        <v>2040</v>
      </c>
      <c r="H209" s="94"/>
      <c r="I209" s="95"/>
      <c r="J209" s="94"/>
      <c r="K209" s="94"/>
      <c r="L209" s="94"/>
      <c r="M209" s="94"/>
      <c r="N209" s="94"/>
      <c r="O209" s="95"/>
      <c r="P209" s="94"/>
      <c r="Q209" s="94"/>
      <c r="R209" s="116"/>
      <c r="S209" s="94"/>
      <c r="T209" s="94"/>
      <c r="U209" s="94"/>
      <c r="V209" s="94"/>
      <c r="W209" s="95"/>
      <c r="X209" s="111"/>
      <c r="Y209" s="94"/>
      <c r="Z209" s="94"/>
      <c r="AA209" s="94"/>
      <c r="AB209" s="94"/>
      <c r="AC209" s="94"/>
      <c r="AD209" s="94">
        <v>4209</v>
      </c>
      <c r="AE209" s="94"/>
      <c r="AF209" s="94"/>
      <c r="AG209" s="94"/>
      <c r="AH209" s="95"/>
      <c r="AI209" s="94"/>
      <c r="AJ209" s="94"/>
      <c r="AK209" s="94"/>
      <c r="AL209" s="94"/>
      <c r="AM209" s="94"/>
      <c r="AN209" s="94"/>
      <c r="AO209" s="94"/>
      <c r="AP209" s="94"/>
      <c r="AQ209" s="94"/>
      <c r="AR209" s="110"/>
      <c r="AS209" s="94"/>
      <c r="AT209" s="94"/>
      <c r="AU209" s="94"/>
      <c r="AV209" s="94"/>
      <c r="AW209" s="94"/>
      <c r="AX209" s="94"/>
      <c r="AY209" s="94"/>
      <c r="AZ209" s="95"/>
      <c r="BA209" s="94"/>
      <c r="BB209" s="94"/>
      <c r="BC209" s="94"/>
      <c r="BD209" s="94"/>
      <c r="BE209" s="129">
        <v>-0.46300000000000002</v>
      </c>
      <c r="BF209" s="129"/>
      <c r="BG209" s="95"/>
      <c r="BH209" s="94"/>
      <c r="BI209" s="94"/>
      <c r="BJ209" s="94"/>
      <c r="BK209" s="94"/>
      <c r="BL209" s="95"/>
      <c r="BM209" s="111"/>
      <c r="BN209" s="94"/>
    </row>
    <row r="210" spans="1:66" x14ac:dyDescent="0.2">
      <c r="A210" s="51">
        <v>187</v>
      </c>
      <c r="B210" s="52">
        <v>47</v>
      </c>
      <c r="C210" s="53" t="s">
        <v>294</v>
      </c>
      <c r="D210" s="53" t="s">
        <v>295</v>
      </c>
      <c r="E210" s="4" t="s">
        <v>296</v>
      </c>
      <c r="F210" s="5">
        <v>2020</v>
      </c>
      <c r="G210" s="6">
        <v>2100</v>
      </c>
      <c r="I210" s="53"/>
      <c r="O210" s="53"/>
      <c r="R210" s="63"/>
      <c r="W210" s="53"/>
      <c r="X210" s="60"/>
      <c r="AH210" s="53"/>
      <c r="AZ210" s="53"/>
      <c r="BG210" s="53"/>
      <c r="BL210" s="53"/>
      <c r="BM210" s="60"/>
    </row>
    <row r="211" spans="1:66" x14ac:dyDescent="0.2">
      <c r="A211" s="51">
        <v>188</v>
      </c>
      <c r="B211" s="52">
        <v>47</v>
      </c>
      <c r="C211" s="53" t="s">
        <v>294</v>
      </c>
      <c r="D211" s="53" t="s">
        <v>295</v>
      </c>
      <c r="E211" s="4" t="s">
        <v>297</v>
      </c>
      <c r="F211" s="5">
        <v>2020</v>
      </c>
      <c r="G211" s="6">
        <v>2100</v>
      </c>
      <c r="I211" s="53"/>
      <c r="O211" s="53"/>
      <c r="R211" s="63"/>
      <c r="W211" s="53"/>
      <c r="X211" s="60"/>
      <c r="AH211" s="53"/>
      <c r="AJ211" s="63">
        <v>0.26</v>
      </c>
      <c r="AK211" s="63"/>
      <c r="AL211" s="63">
        <v>-0.23</v>
      </c>
      <c r="AZ211" s="53"/>
      <c r="BG211" s="53"/>
      <c r="BL211" s="53"/>
      <c r="BM211" s="60"/>
    </row>
    <row r="212" spans="1:66" x14ac:dyDescent="0.2">
      <c r="A212" s="51">
        <v>189</v>
      </c>
      <c r="B212" s="103">
        <v>47</v>
      </c>
      <c r="C212" s="81" t="s">
        <v>294</v>
      </c>
      <c r="D212" s="81" t="s">
        <v>295</v>
      </c>
      <c r="E212" s="82" t="s">
        <v>298</v>
      </c>
      <c r="F212" s="83">
        <v>2020</v>
      </c>
      <c r="G212" s="84">
        <v>2100</v>
      </c>
      <c r="H212" s="85"/>
      <c r="I212" s="81"/>
      <c r="J212" s="85"/>
      <c r="K212" s="85"/>
      <c r="L212" s="85"/>
      <c r="M212" s="85"/>
      <c r="N212" s="85"/>
      <c r="O212" s="81"/>
      <c r="P212" s="85"/>
      <c r="Q212" s="85"/>
      <c r="R212" s="92"/>
      <c r="S212" s="85"/>
      <c r="T212" s="85"/>
      <c r="U212" s="85"/>
      <c r="V212" s="85"/>
      <c r="W212" s="81"/>
      <c r="X212" s="87"/>
      <c r="Y212" s="85"/>
      <c r="Z212" s="85"/>
      <c r="AA212" s="85"/>
      <c r="AB212" s="85"/>
      <c r="AC212" s="85"/>
      <c r="AD212" s="85"/>
      <c r="AE212" s="85"/>
      <c r="AF212" s="85"/>
      <c r="AG212" s="85"/>
      <c r="AH212" s="81"/>
      <c r="AI212" s="85"/>
      <c r="AJ212" s="92">
        <v>0.14000000000000001</v>
      </c>
      <c r="AK212" s="92"/>
      <c r="AL212" s="92">
        <v>-0.13</v>
      </c>
      <c r="AM212" s="85"/>
      <c r="AN212" s="85"/>
      <c r="AO212" s="85"/>
      <c r="AP212" s="85"/>
      <c r="AQ212" s="85"/>
      <c r="AR212" s="85"/>
      <c r="AS212" s="85"/>
      <c r="AT212" s="85"/>
      <c r="AU212" s="85"/>
      <c r="AV212" s="85"/>
      <c r="AW212" s="85"/>
      <c r="AX212" s="85"/>
      <c r="AY212" s="85"/>
      <c r="AZ212" s="81"/>
      <c r="BA212" s="85"/>
      <c r="BB212" s="85"/>
      <c r="BC212" s="85"/>
      <c r="BD212" s="85"/>
      <c r="BE212" s="85"/>
      <c r="BF212" s="85"/>
      <c r="BG212" s="81"/>
      <c r="BH212" s="85"/>
      <c r="BI212" s="85"/>
      <c r="BJ212" s="85"/>
      <c r="BK212" s="85"/>
      <c r="BL212" s="81"/>
      <c r="BM212" s="87"/>
      <c r="BN212" s="85"/>
    </row>
    <row r="213" spans="1:66" x14ac:dyDescent="0.2">
      <c r="A213" s="51">
        <v>190</v>
      </c>
      <c r="B213" s="52">
        <v>48</v>
      </c>
      <c r="C213" s="53" t="s">
        <v>299</v>
      </c>
      <c r="D213" s="53" t="s">
        <v>300</v>
      </c>
      <c r="E213" s="4" t="s">
        <v>184</v>
      </c>
      <c r="F213" s="5">
        <v>2010</v>
      </c>
      <c r="G213" s="6">
        <v>2050</v>
      </c>
      <c r="I213" s="53"/>
      <c r="O213" s="53"/>
      <c r="R213" s="63"/>
      <c r="W213" s="53"/>
      <c r="X213" s="60"/>
      <c r="AH213" s="53"/>
      <c r="AJ213" s="61"/>
      <c r="AK213" s="61">
        <v>0.76100000000000001</v>
      </c>
      <c r="AL213" s="63"/>
      <c r="AM213" s="64">
        <v>-5.3199999999999997E-2</v>
      </c>
      <c r="AZ213" s="53"/>
      <c r="BG213" s="53"/>
      <c r="BL213" s="53"/>
      <c r="BM213" s="60"/>
    </row>
    <row r="214" spans="1:66" x14ac:dyDescent="0.2">
      <c r="A214" s="51">
        <v>191</v>
      </c>
      <c r="B214" s="52">
        <v>48</v>
      </c>
      <c r="C214" s="53" t="s">
        <v>299</v>
      </c>
      <c r="D214" s="53" t="s">
        <v>300</v>
      </c>
      <c r="E214" s="4" t="s">
        <v>301</v>
      </c>
      <c r="F214" s="5">
        <v>2010</v>
      </c>
      <c r="G214" s="6">
        <v>2050</v>
      </c>
      <c r="I214" s="53"/>
      <c r="O214" s="53"/>
      <c r="R214" s="63"/>
      <c r="W214" s="53"/>
      <c r="X214" s="60"/>
      <c r="AH214" s="53"/>
      <c r="AM214" s="64">
        <v>-5.3E-3</v>
      </c>
      <c r="AZ214" s="53"/>
      <c r="BG214" s="53"/>
      <c r="BL214" s="53"/>
      <c r="BM214" s="60"/>
    </row>
    <row r="215" spans="1:66" x14ac:dyDescent="0.2">
      <c r="A215" s="51">
        <v>192</v>
      </c>
      <c r="B215" s="52">
        <v>48</v>
      </c>
      <c r="C215" s="53" t="s">
        <v>299</v>
      </c>
      <c r="D215" s="53" t="s">
        <v>300</v>
      </c>
      <c r="E215" s="4" t="s">
        <v>302</v>
      </c>
      <c r="F215" s="5">
        <v>2010</v>
      </c>
      <c r="G215" s="6">
        <v>2050</v>
      </c>
      <c r="I215" s="53"/>
      <c r="O215" s="53"/>
      <c r="R215" s="63"/>
      <c r="W215" s="53"/>
      <c r="X215" s="60"/>
      <c r="AH215" s="53"/>
      <c r="AM215" s="64">
        <v>-1.5299999999999999E-2</v>
      </c>
      <c r="AZ215" s="53"/>
      <c r="BG215" s="53"/>
      <c r="BL215" s="53"/>
      <c r="BM215" s="60"/>
    </row>
    <row r="216" spans="1:66" x14ac:dyDescent="0.2">
      <c r="A216" s="51">
        <v>193</v>
      </c>
      <c r="B216" s="52">
        <v>48</v>
      </c>
      <c r="C216" s="53" t="s">
        <v>299</v>
      </c>
      <c r="D216" s="53" t="s">
        <v>300</v>
      </c>
      <c r="E216" s="4" t="s">
        <v>303</v>
      </c>
      <c r="F216" s="5">
        <v>2010</v>
      </c>
      <c r="G216" s="6">
        <v>2050</v>
      </c>
      <c r="I216" s="53"/>
      <c r="O216" s="53"/>
      <c r="R216" s="63"/>
      <c r="W216" s="53"/>
      <c r="X216" s="60"/>
      <c r="AH216" s="53"/>
      <c r="AM216" s="64">
        <v>-3.0300000000000001E-2</v>
      </c>
      <c r="AZ216" s="53"/>
      <c r="BG216" s="53"/>
      <c r="BL216" s="53"/>
      <c r="BM216" s="60"/>
    </row>
    <row r="217" spans="1:66" x14ac:dyDescent="0.2">
      <c r="A217" s="51">
        <v>194</v>
      </c>
      <c r="B217" s="52">
        <v>48</v>
      </c>
      <c r="C217" s="53" t="s">
        <v>299</v>
      </c>
      <c r="D217" s="53" t="s">
        <v>300</v>
      </c>
      <c r="E217" s="4" t="s">
        <v>304</v>
      </c>
      <c r="F217" s="5">
        <v>2010</v>
      </c>
      <c r="G217" s="6">
        <v>2050</v>
      </c>
      <c r="I217" s="53"/>
      <c r="O217" s="53"/>
      <c r="R217" s="63"/>
      <c r="W217" s="53"/>
      <c r="X217" s="60"/>
      <c r="AH217" s="53"/>
      <c r="AM217" s="64">
        <v>-4.8399999999999999E-2</v>
      </c>
      <c r="AZ217" s="53"/>
      <c r="BG217" s="53"/>
      <c r="BL217" s="53"/>
      <c r="BM217" s="60"/>
    </row>
    <row r="218" spans="1:66" x14ac:dyDescent="0.2">
      <c r="A218" s="51">
        <v>195</v>
      </c>
      <c r="B218" s="103">
        <v>48</v>
      </c>
      <c r="C218" s="81" t="s">
        <v>299</v>
      </c>
      <c r="D218" s="81" t="s">
        <v>300</v>
      </c>
      <c r="E218" s="82" t="s">
        <v>305</v>
      </c>
      <c r="F218" s="83">
        <v>2010</v>
      </c>
      <c r="G218" s="84">
        <v>2050</v>
      </c>
      <c r="H218" s="85"/>
      <c r="I218" s="81"/>
      <c r="J218" s="85"/>
      <c r="K218" s="85"/>
      <c r="L218" s="85"/>
      <c r="M218" s="85"/>
      <c r="N218" s="85"/>
      <c r="O218" s="81"/>
      <c r="P218" s="85"/>
      <c r="Q218" s="85"/>
      <c r="R218" s="92"/>
      <c r="S218" s="85"/>
      <c r="T218" s="85"/>
      <c r="U218" s="85"/>
      <c r="V218" s="85"/>
      <c r="W218" s="81"/>
      <c r="X218" s="87"/>
      <c r="Y218" s="85"/>
      <c r="Z218" s="85"/>
      <c r="AA218" s="85"/>
      <c r="AB218" s="85"/>
      <c r="AC218" s="85"/>
      <c r="AD218" s="85"/>
      <c r="AE218" s="85"/>
      <c r="AF218" s="85"/>
      <c r="AG218" s="85"/>
      <c r="AH218" s="81"/>
      <c r="AI218" s="85"/>
      <c r="AJ218" s="85"/>
      <c r="AK218" s="85"/>
      <c r="AL218" s="85"/>
      <c r="AM218" s="104">
        <v>0.03</v>
      </c>
      <c r="AN218" s="85"/>
      <c r="AO218" s="85"/>
      <c r="AP218" s="85"/>
      <c r="AQ218" s="85"/>
      <c r="AR218" s="92">
        <v>0.01</v>
      </c>
      <c r="AS218" s="85"/>
      <c r="AT218" s="85"/>
      <c r="AU218" s="85"/>
      <c r="AV218" s="85"/>
      <c r="AW218" s="85"/>
      <c r="AX218" s="85"/>
      <c r="AY218" s="85"/>
      <c r="AZ218" s="81"/>
      <c r="BA218" s="85"/>
      <c r="BB218" s="85"/>
      <c r="BC218" s="85"/>
      <c r="BD218" s="85"/>
      <c r="BE218" s="85"/>
      <c r="BF218" s="85"/>
      <c r="BG218" s="81"/>
      <c r="BH218" s="85"/>
      <c r="BI218" s="85"/>
      <c r="BJ218" s="85"/>
      <c r="BK218" s="85"/>
      <c r="BL218" s="81"/>
      <c r="BM218" s="87"/>
      <c r="BN218" s="85"/>
    </row>
    <row r="219" spans="1:66" x14ac:dyDescent="0.2">
      <c r="A219" s="51">
        <v>196</v>
      </c>
      <c r="B219" s="93">
        <v>49</v>
      </c>
      <c r="C219" s="95" t="s">
        <v>306</v>
      </c>
      <c r="D219" s="95" t="s">
        <v>307</v>
      </c>
      <c r="E219" s="96" t="s">
        <v>308</v>
      </c>
      <c r="F219" s="97">
        <v>2020</v>
      </c>
      <c r="G219" s="98">
        <v>2050</v>
      </c>
      <c r="H219" s="114" t="s">
        <v>181</v>
      </c>
      <c r="I219" s="115"/>
      <c r="J219" s="94"/>
      <c r="K219" s="94"/>
      <c r="L219" s="94"/>
      <c r="M219" s="94"/>
      <c r="N219" s="94"/>
      <c r="O219" s="95"/>
      <c r="P219" s="94"/>
      <c r="Q219" s="94"/>
      <c r="R219" s="116"/>
      <c r="S219" s="94"/>
      <c r="T219" s="94"/>
      <c r="U219" s="94"/>
      <c r="V219" s="94"/>
      <c r="W219" s="95"/>
      <c r="X219" s="111"/>
      <c r="Y219" s="94"/>
      <c r="Z219" s="94"/>
      <c r="AA219" s="94"/>
      <c r="AB219" s="94"/>
      <c r="AC219" s="94"/>
      <c r="AD219" s="94"/>
      <c r="AE219" s="94"/>
      <c r="AF219" s="94"/>
      <c r="AG219" s="94"/>
      <c r="AH219" s="95"/>
      <c r="AI219" s="94"/>
      <c r="AJ219" s="94"/>
      <c r="AK219" s="94"/>
      <c r="AL219" s="94"/>
      <c r="AM219" s="110"/>
      <c r="AN219" s="94"/>
      <c r="AO219" s="94"/>
      <c r="AP219" s="94"/>
      <c r="AQ219" s="94"/>
      <c r="AR219" s="116"/>
      <c r="AS219" s="94"/>
      <c r="AT219" s="94"/>
      <c r="AU219" s="94"/>
      <c r="AV219" s="94"/>
      <c r="AW219" s="94"/>
      <c r="AX219" s="94"/>
      <c r="AY219" s="94"/>
      <c r="AZ219" s="95"/>
      <c r="BA219" s="94"/>
      <c r="BB219" s="94"/>
      <c r="BC219" s="94"/>
      <c r="BD219" s="94"/>
      <c r="BE219" s="94"/>
      <c r="BF219" s="94"/>
      <c r="BG219" s="95"/>
      <c r="BH219" s="94"/>
      <c r="BI219" s="94"/>
      <c r="BJ219" s="94"/>
      <c r="BK219" s="94"/>
      <c r="BL219" s="95"/>
      <c r="BM219" s="111"/>
      <c r="BN219" s="94" t="s">
        <v>309</v>
      </c>
    </row>
    <row r="220" spans="1:66" x14ac:dyDescent="0.2">
      <c r="A220" s="51">
        <v>197</v>
      </c>
      <c r="B220" s="52">
        <v>50</v>
      </c>
      <c r="C220" s="53" t="s">
        <v>310</v>
      </c>
      <c r="D220" s="53" t="s">
        <v>311</v>
      </c>
      <c r="E220" s="4" t="s">
        <v>312</v>
      </c>
      <c r="F220" s="5">
        <v>2000</v>
      </c>
      <c r="G220" s="6">
        <v>2100</v>
      </c>
      <c r="H220" s="57">
        <v>-0.16</v>
      </c>
      <c r="I220" s="53"/>
      <c r="O220" s="53"/>
      <c r="R220" s="63"/>
      <c r="W220" s="53"/>
      <c r="X220" s="60"/>
      <c r="AH220" s="53"/>
      <c r="AM220" s="64"/>
      <c r="AR220" s="63"/>
      <c r="AZ220" s="53"/>
      <c r="BG220" s="53"/>
      <c r="BL220" s="53"/>
      <c r="BM220" s="60"/>
    </row>
    <row r="221" spans="1:66" x14ac:dyDescent="0.2">
      <c r="A221" s="51">
        <v>198</v>
      </c>
      <c r="B221" s="52">
        <v>50</v>
      </c>
      <c r="C221" s="53" t="s">
        <v>310</v>
      </c>
      <c r="D221" s="53" t="s">
        <v>311</v>
      </c>
      <c r="E221" s="4" t="s">
        <v>313</v>
      </c>
      <c r="F221" s="5">
        <v>2000</v>
      </c>
      <c r="G221" s="6">
        <v>2100</v>
      </c>
      <c r="H221" s="57">
        <v>-0.11</v>
      </c>
      <c r="I221" s="53"/>
      <c r="O221" s="53"/>
      <c r="R221" s="63"/>
      <c r="W221" s="53"/>
      <c r="X221" s="60"/>
      <c r="AH221" s="53"/>
      <c r="AM221" s="64"/>
      <c r="AR221" s="63"/>
      <c r="AZ221" s="53"/>
      <c r="BG221" s="53"/>
      <c r="BL221" s="53"/>
      <c r="BM221" s="60"/>
    </row>
    <row r="222" spans="1:66" x14ac:dyDescent="0.2">
      <c r="A222" s="51">
        <v>199</v>
      </c>
      <c r="B222" s="52">
        <v>50</v>
      </c>
      <c r="C222" s="53" t="s">
        <v>310</v>
      </c>
      <c r="D222" s="53" t="s">
        <v>311</v>
      </c>
      <c r="E222" s="4" t="s">
        <v>314</v>
      </c>
      <c r="F222" s="5">
        <v>2000</v>
      </c>
      <c r="G222" s="6">
        <v>2100</v>
      </c>
      <c r="H222" s="62">
        <v>-0.125</v>
      </c>
      <c r="I222" s="53"/>
      <c r="O222" s="53"/>
      <c r="R222" s="63"/>
      <c r="W222" s="53"/>
      <c r="X222" s="60"/>
      <c r="AH222" s="53"/>
      <c r="AM222" s="64"/>
      <c r="AR222" s="63"/>
      <c r="AZ222" s="53"/>
      <c r="BG222" s="53"/>
      <c r="BL222" s="53"/>
      <c r="BM222" s="60"/>
    </row>
    <row r="223" spans="1:66" x14ac:dyDescent="0.2">
      <c r="A223" s="51">
        <v>200</v>
      </c>
      <c r="B223" s="52">
        <v>50</v>
      </c>
      <c r="C223" s="53" t="s">
        <v>310</v>
      </c>
      <c r="D223" s="53" t="s">
        <v>311</v>
      </c>
      <c r="E223" s="4" t="s">
        <v>315</v>
      </c>
      <c r="F223" s="5">
        <v>2000</v>
      </c>
      <c r="G223" s="6">
        <v>2100</v>
      </c>
      <c r="H223" s="57">
        <v>-0.18</v>
      </c>
      <c r="I223" s="53"/>
      <c r="O223" s="53"/>
      <c r="R223" s="63"/>
      <c r="W223" s="53"/>
      <c r="X223" s="60"/>
      <c r="AH223" s="53"/>
      <c r="AM223" s="64"/>
      <c r="AR223" s="63"/>
      <c r="AZ223" s="53"/>
      <c r="BG223" s="53"/>
      <c r="BL223" s="53"/>
      <c r="BM223" s="60"/>
    </row>
    <row r="224" spans="1:66" x14ac:dyDescent="0.2">
      <c r="A224" s="51">
        <v>201</v>
      </c>
      <c r="B224" s="103">
        <v>50</v>
      </c>
      <c r="C224" s="81" t="s">
        <v>310</v>
      </c>
      <c r="D224" s="81" t="s">
        <v>311</v>
      </c>
      <c r="E224" s="82" t="s">
        <v>316</v>
      </c>
      <c r="F224" s="83">
        <v>2000</v>
      </c>
      <c r="G224" s="84">
        <v>2020</v>
      </c>
      <c r="H224" s="86">
        <v>-0.13</v>
      </c>
      <c r="I224" s="81"/>
      <c r="J224" s="85"/>
      <c r="K224" s="85"/>
      <c r="L224" s="85"/>
      <c r="M224" s="85"/>
      <c r="N224" s="85"/>
      <c r="O224" s="81"/>
      <c r="P224" s="85"/>
      <c r="Q224" s="85"/>
      <c r="R224" s="92"/>
      <c r="S224" s="85"/>
      <c r="T224" s="85"/>
      <c r="U224" s="85"/>
      <c r="V224" s="85"/>
      <c r="W224" s="81"/>
      <c r="X224" s="87"/>
      <c r="Y224" s="85"/>
      <c r="Z224" s="85"/>
      <c r="AA224" s="85"/>
      <c r="AB224" s="85"/>
      <c r="AC224" s="85"/>
      <c r="AD224" s="85"/>
      <c r="AE224" s="85"/>
      <c r="AF224" s="85"/>
      <c r="AG224" s="85"/>
      <c r="AH224" s="81"/>
      <c r="AI224" s="85"/>
      <c r="AJ224" s="85"/>
      <c r="AK224" s="85"/>
      <c r="AL224" s="85"/>
      <c r="AM224" s="104"/>
      <c r="AN224" s="85"/>
      <c r="AO224" s="85"/>
      <c r="AP224" s="85"/>
      <c r="AQ224" s="85"/>
      <c r="AR224" s="92"/>
      <c r="AS224" s="85"/>
      <c r="AT224" s="85"/>
      <c r="AU224" s="85"/>
      <c r="AV224" s="85"/>
      <c r="AW224" s="85"/>
      <c r="AX224" s="85"/>
      <c r="AY224" s="85"/>
      <c r="AZ224" s="81"/>
      <c r="BA224" s="85"/>
      <c r="BB224" s="85"/>
      <c r="BC224" s="85"/>
      <c r="BD224" s="85"/>
      <c r="BE224" s="85"/>
      <c r="BF224" s="85"/>
      <c r="BG224" s="81"/>
      <c r="BH224" s="85"/>
      <c r="BI224" s="85"/>
      <c r="BJ224" s="85"/>
      <c r="BK224" s="85"/>
      <c r="BL224" s="81"/>
      <c r="BM224" s="87"/>
      <c r="BN224" s="85"/>
    </row>
    <row r="225" spans="1:66" x14ac:dyDescent="0.2">
      <c r="A225" s="51">
        <v>202</v>
      </c>
      <c r="B225" s="52">
        <v>51</v>
      </c>
      <c r="C225" s="53" t="s">
        <v>317</v>
      </c>
      <c r="D225" s="53" t="s">
        <v>318</v>
      </c>
      <c r="E225" s="4" t="s">
        <v>319</v>
      </c>
      <c r="F225" s="130" t="s">
        <v>320</v>
      </c>
      <c r="G225" s="6">
        <v>2050</v>
      </c>
      <c r="I225" s="53"/>
      <c r="O225" s="53"/>
      <c r="R225" s="63"/>
      <c r="W225" s="53"/>
      <c r="X225" s="60"/>
      <c r="AH225" s="53"/>
      <c r="AM225" s="64"/>
      <c r="AQ225" t="s">
        <v>321</v>
      </c>
      <c r="AZ225" s="53"/>
      <c r="BG225" s="53"/>
      <c r="BL225" s="53"/>
      <c r="BM225" s="60"/>
    </row>
    <row r="226" spans="1:66" x14ac:dyDescent="0.2">
      <c r="A226" s="51">
        <v>203</v>
      </c>
      <c r="B226" s="52">
        <v>51</v>
      </c>
      <c r="C226" s="53" t="s">
        <v>317</v>
      </c>
      <c r="D226" s="53" t="s">
        <v>318</v>
      </c>
      <c r="E226" s="4" t="s">
        <v>322</v>
      </c>
      <c r="F226" s="131"/>
      <c r="G226" s="6">
        <v>2050</v>
      </c>
      <c r="I226" s="53"/>
      <c r="O226" s="53"/>
      <c r="R226" s="63"/>
      <c r="W226" s="53"/>
      <c r="X226" s="60"/>
      <c r="AH226" s="53"/>
      <c r="AM226" s="64"/>
      <c r="AQ226" t="s">
        <v>323</v>
      </c>
      <c r="AR226" s="63"/>
      <c r="AZ226" s="53"/>
      <c r="BG226" s="53"/>
      <c r="BL226" s="53"/>
      <c r="BM226" s="60"/>
    </row>
    <row r="227" spans="1:66" x14ac:dyDescent="0.2">
      <c r="A227" s="51">
        <v>204</v>
      </c>
      <c r="B227" s="52">
        <v>51</v>
      </c>
      <c r="C227" s="53" t="s">
        <v>317</v>
      </c>
      <c r="D227" s="53" t="s">
        <v>318</v>
      </c>
      <c r="E227" s="4" t="s">
        <v>319</v>
      </c>
      <c r="F227" s="131"/>
      <c r="G227" s="6">
        <v>2070</v>
      </c>
      <c r="I227" s="53"/>
      <c r="O227" s="53"/>
      <c r="R227" s="63"/>
      <c r="W227" s="53"/>
      <c r="X227" s="60"/>
      <c r="AH227" s="53"/>
      <c r="AM227" s="64"/>
      <c r="AQ227" t="s">
        <v>324</v>
      </c>
      <c r="AR227" s="63"/>
      <c r="AZ227" s="53"/>
      <c r="BG227" s="53"/>
      <c r="BL227" s="53"/>
      <c r="BM227" s="60"/>
    </row>
    <row r="228" spans="1:66" x14ac:dyDescent="0.2">
      <c r="A228" s="51">
        <v>205</v>
      </c>
      <c r="B228" s="103">
        <v>51</v>
      </c>
      <c r="C228" s="81" t="s">
        <v>317</v>
      </c>
      <c r="D228" s="81" t="s">
        <v>318</v>
      </c>
      <c r="E228" s="82" t="s">
        <v>322</v>
      </c>
      <c r="F228" s="131"/>
      <c r="G228" s="84">
        <v>2070</v>
      </c>
      <c r="H228" s="85"/>
      <c r="I228" s="81"/>
      <c r="J228" s="85"/>
      <c r="K228" s="85"/>
      <c r="L228" s="85"/>
      <c r="M228" s="85"/>
      <c r="N228" s="85"/>
      <c r="O228" s="81"/>
      <c r="P228" s="85"/>
      <c r="Q228" s="85"/>
      <c r="R228" s="92"/>
      <c r="S228" s="85"/>
      <c r="T228" s="85"/>
      <c r="U228" s="85"/>
      <c r="V228" s="85"/>
      <c r="W228" s="81"/>
      <c r="X228" s="87"/>
      <c r="Y228" s="85"/>
      <c r="Z228" s="85"/>
      <c r="AA228" s="85"/>
      <c r="AB228" s="85"/>
      <c r="AC228" s="85"/>
      <c r="AD228" s="85"/>
      <c r="AE228" s="85"/>
      <c r="AF228" s="85"/>
      <c r="AG228" s="85"/>
      <c r="AH228" s="81"/>
      <c r="AI228" s="85"/>
      <c r="AJ228" s="85"/>
      <c r="AK228" s="85"/>
      <c r="AL228" s="85"/>
      <c r="AM228" s="104"/>
      <c r="AN228" s="85"/>
      <c r="AO228" s="85"/>
      <c r="AP228" s="85"/>
      <c r="AQ228" s="85" t="s">
        <v>325</v>
      </c>
      <c r="AR228" s="92"/>
      <c r="AS228" s="85"/>
      <c r="AT228" s="85"/>
      <c r="AU228" s="85"/>
      <c r="AV228" s="85"/>
      <c r="AW228" s="85"/>
      <c r="AX228" s="85"/>
      <c r="AY228" s="85"/>
      <c r="AZ228" s="81"/>
      <c r="BA228" s="85"/>
      <c r="BB228" s="85"/>
      <c r="BC228" s="85"/>
      <c r="BD228" s="85"/>
      <c r="BE228" s="85"/>
      <c r="BF228" s="85"/>
      <c r="BG228" s="81"/>
      <c r="BH228" s="85"/>
      <c r="BI228" s="85"/>
      <c r="BJ228" s="85"/>
      <c r="BK228" s="85"/>
      <c r="BL228" s="81"/>
      <c r="BM228" s="87"/>
      <c r="BN228" s="85"/>
    </row>
    <row r="229" spans="1:66" x14ac:dyDescent="0.2">
      <c r="A229" s="51">
        <v>206</v>
      </c>
      <c r="B229" s="103">
        <v>53</v>
      </c>
      <c r="C229" s="81" t="s">
        <v>326</v>
      </c>
      <c r="D229" s="81" t="s">
        <v>327</v>
      </c>
      <c r="E229" s="82" t="s">
        <v>328</v>
      </c>
      <c r="F229" s="83">
        <v>2000</v>
      </c>
      <c r="G229" s="84">
        <v>2030</v>
      </c>
      <c r="H229" s="85"/>
      <c r="I229" s="81"/>
      <c r="J229" s="85"/>
      <c r="K229" s="85"/>
      <c r="L229" s="85"/>
      <c r="M229" s="85"/>
      <c r="N229" s="85"/>
      <c r="O229" s="81"/>
      <c r="P229" s="85"/>
      <c r="Q229" s="85"/>
      <c r="R229" s="92"/>
      <c r="S229" s="85"/>
      <c r="T229" s="85"/>
      <c r="U229" s="85"/>
      <c r="V229" s="85"/>
      <c r="W229" s="81"/>
      <c r="X229" s="87"/>
      <c r="Y229" s="85"/>
      <c r="Z229" s="85"/>
      <c r="AA229" s="85"/>
      <c r="AB229" s="85"/>
      <c r="AC229" s="85"/>
      <c r="AD229" s="85"/>
      <c r="AE229" s="85"/>
      <c r="AF229" s="85"/>
      <c r="AG229" s="85"/>
      <c r="AH229" s="81"/>
      <c r="AI229" s="85"/>
      <c r="AJ229" s="85"/>
      <c r="AK229" s="85"/>
      <c r="AL229" s="85"/>
      <c r="AM229" s="104"/>
      <c r="AN229" s="85"/>
      <c r="AO229" s="85"/>
      <c r="AP229" s="85"/>
      <c r="AQ229" s="85"/>
      <c r="AR229" s="92"/>
      <c r="AS229" s="85"/>
      <c r="AT229" s="85"/>
      <c r="AU229" s="85"/>
      <c r="AV229" s="85"/>
      <c r="AW229" s="85"/>
      <c r="AX229" s="85"/>
      <c r="AY229" s="85"/>
      <c r="AZ229" s="81"/>
      <c r="BA229" s="85"/>
      <c r="BB229" s="85"/>
      <c r="BC229" s="104">
        <v>-1.7999999999999999E-2</v>
      </c>
      <c r="BD229" s="85"/>
      <c r="BE229" s="85"/>
      <c r="BF229" s="85"/>
      <c r="BG229" s="81"/>
      <c r="BH229" s="85"/>
      <c r="BI229" s="85"/>
      <c r="BJ229" s="85"/>
      <c r="BK229" s="85"/>
      <c r="BL229" s="81"/>
      <c r="BM229" s="87"/>
      <c r="BN229" s="85"/>
    </row>
    <row r="230" spans="1:66" x14ac:dyDescent="0.2">
      <c r="A230" s="51">
        <v>207</v>
      </c>
      <c r="B230" s="52">
        <v>54</v>
      </c>
      <c r="C230" s="53" t="s">
        <v>329</v>
      </c>
      <c r="D230" s="53" t="s">
        <v>330</v>
      </c>
      <c r="E230" s="4" t="s">
        <v>193</v>
      </c>
      <c r="F230" s="5">
        <v>2016</v>
      </c>
      <c r="G230" s="6">
        <v>2050</v>
      </c>
      <c r="I230" s="53"/>
      <c r="O230" s="53"/>
      <c r="R230" s="63"/>
      <c r="W230" s="53"/>
      <c r="X230" s="60"/>
      <c r="AH230" s="53"/>
      <c r="AM230" s="64"/>
      <c r="AR230" s="64">
        <v>1.4E-3</v>
      </c>
      <c r="AZ230" s="53"/>
      <c r="BD230" s="64"/>
      <c r="BE230" s="64" t="s">
        <v>104</v>
      </c>
      <c r="BF230" s="64"/>
      <c r="BG230" s="53"/>
      <c r="BL230" s="53"/>
      <c r="BM230" s="60"/>
    </row>
    <row r="231" spans="1:66" x14ac:dyDescent="0.2">
      <c r="A231" s="51">
        <v>208</v>
      </c>
      <c r="B231" s="52">
        <v>54</v>
      </c>
      <c r="C231" s="53" t="s">
        <v>329</v>
      </c>
      <c r="D231" s="53" t="s">
        <v>330</v>
      </c>
      <c r="E231" s="4" t="s">
        <v>194</v>
      </c>
      <c r="F231" s="5">
        <v>2016</v>
      </c>
      <c r="G231" s="6">
        <v>2050</v>
      </c>
      <c r="I231" s="53"/>
      <c r="O231" s="53"/>
      <c r="R231" s="63"/>
      <c r="W231" s="53"/>
      <c r="X231" s="60"/>
      <c r="AH231" s="53"/>
      <c r="AM231" s="64"/>
      <c r="AR231" s="64">
        <v>1E-3</v>
      </c>
      <c r="AZ231" s="53"/>
      <c r="BE231" t="s">
        <v>104</v>
      </c>
      <c r="BG231" s="53"/>
      <c r="BL231" s="53"/>
      <c r="BM231" s="60"/>
    </row>
    <row r="232" spans="1:66" x14ac:dyDescent="0.2">
      <c r="A232" s="51">
        <v>209</v>
      </c>
      <c r="B232" s="52">
        <v>54</v>
      </c>
      <c r="C232" s="53" t="s">
        <v>329</v>
      </c>
      <c r="D232" s="53" t="s">
        <v>330</v>
      </c>
      <c r="E232" s="4" t="s">
        <v>195</v>
      </c>
      <c r="F232" s="5">
        <v>2016</v>
      </c>
      <c r="G232" s="6">
        <v>2050</v>
      </c>
      <c r="I232" s="53"/>
      <c r="O232" s="53"/>
      <c r="R232" s="63"/>
      <c r="W232" s="53"/>
      <c r="X232" s="60"/>
      <c r="AH232" s="53"/>
      <c r="AM232" s="64"/>
      <c r="AR232" s="64">
        <v>1.2999999999999999E-3</v>
      </c>
      <c r="AZ232" s="53"/>
      <c r="BE232" s="64">
        <v>1.21E-2</v>
      </c>
      <c r="BF232" s="64"/>
      <c r="BG232" s="53"/>
      <c r="BL232" s="53"/>
      <c r="BM232" s="60"/>
    </row>
    <row r="233" spans="1:66" x14ac:dyDescent="0.2">
      <c r="A233" s="51">
        <v>210</v>
      </c>
      <c r="B233" s="52">
        <v>54</v>
      </c>
      <c r="C233" s="53" t="s">
        <v>329</v>
      </c>
      <c r="D233" s="53" t="s">
        <v>330</v>
      </c>
      <c r="E233" s="4" t="s">
        <v>216</v>
      </c>
      <c r="F233" s="5">
        <v>2016</v>
      </c>
      <c r="G233" s="6">
        <v>2050</v>
      </c>
      <c r="I233" s="53"/>
      <c r="O233" s="53"/>
      <c r="R233" s="63"/>
      <c r="W233" s="53"/>
      <c r="X233" s="60"/>
      <c r="AH233" s="53"/>
      <c r="AM233" s="64"/>
      <c r="AR233" s="64">
        <v>1.2999999999999999E-3</v>
      </c>
      <c r="AZ233" s="53"/>
      <c r="BE233" t="s">
        <v>104</v>
      </c>
      <c r="BG233" s="53"/>
      <c r="BL233" s="53"/>
      <c r="BM233" s="60"/>
    </row>
    <row r="234" spans="1:66" x14ac:dyDescent="0.2">
      <c r="A234" s="51">
        <v>211</v>
      </c>
      <c r="B234" s="103">
        <v>54</v>
      </c>
      <c r="C234" s="81" t="s">
        <v>329</v>
      </c>
      <c r="D234" s="81" t="s">
        <v>330</v>
      </c>
      <c r="E234" s="82" t="s">
        <v>210</v>
      </c>
      <c r="F234" s="83">
        <v>2016</v>
      </c>
      <c r="G234" s="84">
        <v>2050</v>
      </c>
      <c r="H234" s="85"/>
      <c r="I234" s="81"/>
      <c r="J234" s="85"/>
      <c r="K234" s="85"/>
      <c r="L234" s="85"/>
      <c r="M234" s="85"/>
      <c r="N234" s="85"/>
      <c r="O234" s="81"/>
      <c r="P234" s="85"/>
      <c r="Q234" s="85"/>
      <c r="R234" s="92"/>
      <c r="S234" s="85"/>
      <c r="T234" s="85"/>
      <c r="U234" s="85"/>
      <c r="V234" s="85"/>
      <c r="W234" s="81"/>
      <c r="X234" s="87"/>
      <c r="Y234" s="85"/>
      <c r="Z234" s="85"/>
      <c r="AA234" s="85"/>
      <c r="AB234" s="85"/>
      <c r="AC234" s="85"/>
      <c r="AD234" s="85"/>
      <c r="AE234" s="85"/>
      <c r="AF234" s="85"/>
      <c r="AG234" s="85"/>
      <c r="AH234" s="81"/>
      <c r="AI234" s="85"/>
      <c r="AJ234" s="85"/>
      <c r="AK234" s="85"/>
      <c r="AL234" s="85"/>
      <c r="AM234" s="104"/>
      <c r="AN234" s="85"/>
      <c r="AO234" s="85"/>
      <c r="AP234" s="85"/>
      <c r="AQ234" s="85"/>
      <c r="AR234" s="104">
        <v>1.6999999999999999E-3</v>
      </c>
      <c r="AS234" s="85"/>
      <c r="AT234" s="85"/>
      <c r="AU234" s="85"/>
      <c r="AV234" s="85"/>
      <c r="AW234" s="85"/>
      <c r="AX234" s="85"/>
      <c r="AY234" s="85"/>
      <c r="AZ234" s="81"/>
      <c r="BA234" s="85"/>
      <c r="BB234" s="85"/>
      <c r="BC234" s="85"/>
      <c r="BD234" s="85"/>
      <c r="BE234" s="104">
        <v>2.8299999999999999E-2</v>
      </c>
      <c r="BF234" s="104"/>
      <c r="BG234" s="81"/>
      <c r="BH234" s="85"/>
      <c r="BI234" s="85"/>
      <c r="BJ234" s="85"/>
      <c r="BK234" s="85"/>
      <c r="BL234" s="81"/>
      <c r="BM234" s="87"/>
      <c r="BN234" s="85"/>
    </row>
    <row r="235" spans="1:66" x14ac:dyDescent="0.2">
      <c r="A235" s="51">
        <v>212</v>
      </c>
      <c r="B235" s="132">
        <v>55</v>
      </c>
      <c r="C235" s="121" t="s">
        <v>331</v>
      </c>
      <c r="D235" s="121" t="s">
        <v>332</v>
      </c>
      <c r="E235" s="4" t="s">
        <v>333</v>
      </c>
      <c r="F235" s="5">
        <v>2000</v>
      </c>
      <c r="G235" s="6">
        <v>2040</v>
      </c>
      <c r="I235" s="53"/>
      <c r="O235" s="53"/>
      <c r="R235" s="63"/>
      <c r="W235" s="53"/>
      <c r="X235" s="60"/>
      <c r="AH235" s="53"/>
      <c r="AM235" s="64"/>
      <c r="AR235" s="64"/>
      <c r="AZ235" s="53"/>
      <c r="BG235" s="53"/>
      <c r="BL235" s="53"/>
      <c r="BM235" s="60"/>
    </row>
    <row r="236" spans="1:66" x14ac:dyDescent="0.2">
      <c r="A236" s="51">
        <v>213</v>
      </c>
      <c r="B236" s="132">
        <v>55</v>
      </c>
      <c r="C236" s="121" t="s">
        <v>331</v>
      </c>
      <c r="D236" s="121" t="s">
        <v>332</v>
      </c>
      <c r="E236" s="4" t="s">
        <v>334</v>
      </c>
      <c r="F236" s="5">
        <v>2000</v>
      </c>
      <c r="G236" s="6">
        <v>2040</v>
      </c>
      <c r="I236" s="53"/>
      <c r="O236" s="53"/>
      <c r="R236" s="63"/>
      <c r="W236" s="53"/>
      <c r="X236" s="60"/>
      <c r="AH236" s="53"/>
      <c r="AM236" s="64"/>
      <c r="AR236" s="63"/>
      <c r="AZ236" s="53"/>
      <c r="BG236" s="53"/>
      <c r="BL236" s="53"/>
      <c r="BM236" s="60"/>
    </row>
    <row r="237" spans="1:66" x14ac:dyDescent="0.2">
      <c r="A237" s="51">
        <v>214</v>
      </c>
      <c r="B237" s="133">
        <v>55</v>
      </c>
      <c r="C237" s="122" t="s">
        <v>331</v>
      </c>
      <c r="D237" s="122" t="s">
        <v>332</v>
      </c>
      <c r="E237" s="82" t="s">
        <v>335</v>
      </c>
      <c r="F237" s="83">
        <v>2000</v>
      </c>
      <c r="G237" s="84">
        <v>2040</v>
      </c>
      <c r="H237" s="85"/>
      <c r="I237" s="81"/>
      <c r="J237" s="85"/>
      <c r="K237" s="85"/>
      <c r="L237" s="85"/>
      <c r="M237" s="85"/>
      <c r="N237" s="85"/>
      <c r="O237" s="81"/>
      <c r="P237" s="85"/>
      <c r="Q237" s="85"/>
      <c r="R237" s="92"/>
      <c r="S237" s="85"/>
      <c r="T237" s="85"/>
      <c r="U237" s="85"/>
      <c r="V237" s="85"/>
      <c r="W237" s="81"/>
      <c r="X237" s="87"/>
      <c r="Y237" s="85"/>
      <c r="Z237" s="85"/>
      <c r="AA237" s="85"/>
      <c r="AB237" s="85"/>
      <c r="AC237" s="85"/>
      <c r="AD237" s="85"/>
      <c r="AE237" s="85"/>
      <c r="AF237" s="85"/>
      <c r="AG237" s="85"/>
      <c r="AH237" s="81"/>
      <c r="AI237" s="85"/>
      <c r="AJ237" s="85"/>
      <c r="AK237" s="85"/>
      <c r="AL237" s="85"/>
      <c r="AM237" s="104"/>
      <c r="AN237" s="85"/>
      <c r="AO237" s="85"/>
      <c r="AP237" s="85"/>
      <c r="AQ237" s="85"/>
      <c r="AR237" s="92"/>
      <c r="AS237" s="85"/>
      <c r="AT237" s="85"/>
      <c r="AU237" s="85"/>
      <c r="AV237" s="85"/>
      <c r="AW237" s="85"/>
      <c r="AX237" s="85"/>
      <c r="AY237" s="85"/>
      <c r="AZ237" s="81"/>
      <c r="BA237" s="85"/>
      <c r="BB237" s="85"/>
      <c r="BC237" s="85"/>
      <c r="BD237" s="85"/>
      <c r="BE237" s="85"/>
      <c r="BF237" s="85"/>
      <c r="BG237" s="81"/>
      <c r="BH237" s="85"/>
      <c r="BI237" s="85"/>
      <c r="BJ237" s="85"/>
      <c r="BK237" s="85"/>
      <c r="BL237" s="81"/>
      <c r="BM237" s="87"/>
      <c r="BN237" s="85"/>
    </row>
    <row r="238" spans="1:66" x14ac:dyDescent="0.2">
      <c r="A238" s="51">
        <v>215</v>
      </c>
      <c r="B238" s="52">
        <v>56</v>
      </c>
      <c r="C238" s="53" t="s">
        <v>336</v>
      </c>
      <c r="D238" s="53" t="s">
        <v>337</v>
      </c>
      <c r="E238" s="4" t="s">
        <v>156</v>
      </c>
      <c r="F238" s="130" t="s">
        <v>338</v>
      </c>
      <c r="G238" s="6">
        <v>2055</v>
      </c>
      <c r="I238" s="53"/>
      <c r="O238" s="53"/>
      <c r="R238" s="63"/>
      <c r="W238" s="53"/>
      <c r="X238" s="60"/>
      <c r="AH238" s="53"/>
      <c r="AM238" s="64"/>
      <c r="AR238" s="63"/>
      <c r="AZ238" s="53"/>
      <c r="BF238" s="63">
        <v>-0.01</v>
      </c>
      <c r="BG238" s="53"/>
      <c r="BL238" s="53"/>
      <c r="BM238" s="60"/>
    </row>
    <row r="239" spans="1:66" x14ac:dyDescent="0.2">
      <c r="A239" s="51">
        <v>216</v>
      </c>
      <c r="B239" s="52">
        <v>56</v>
      </c>
      <c r="C239" s="53" t="s">
        <v>336</v>
      </c>
      <c r="D239" s="53" t="s">
        <v>337</v>
      </c>
      <c r="E239" s="4" t="s">
        <v>158</v>
      </c>
      <c r="F239" s="131"/>
      <c r="G239" s="6">
        <v>2055</v>
      </c>
      <c r="I239" s="53"/>
      <c r="O239" s="53"/>
      <c r="R239" s="63"/>
      <c r="W239" s="53"/>
      <c r="X239" s="60"/>
      <c r="AH239" s="53"/>
      <c r="AM239" s="64"/>
      <c r="AR239" s="63"/>
      <c r="AZ239" s="53"/>
      <c r="BF239" s="64">
        <v>-1.4E-2</v>
      </c>
      <c r="BG239" s="53"/>
      <c r="BL239" s="53"/>
      <c r="BM239" s="60"/>
    </row>
    <row r="240" spans="1:66" x14ac:dyDescent="0.2">
      <c r="A240" s="51">
        <v>217</v>
      </c>
      <c r="B240" s="52">
        <v>56</v>
      </c>
      <c r="C240" s="53" t="s">
        <v>336</v>
      </c>
      <c r="D240" s="53" t="s">
        <v>337</v>
      </c>
      <c r="E240" s="4" t="s">
        <v>339</v>
      </c>
      <c r="F240" s="131"/>
      <c r="G240" s="6">
        <v>2090</v>
      </c>
      <c r="I240" s="53"/>
      <c r="O240" s="53"/>
      <c r="R240" s="63"/>
      <c r="W240" s="53"/>
      <c r="X240" s="60"/>
      <c r="AH240" s="53"/>
      <c r="AM240" s="64"/>
      <c r="AR240" s="63"/>
      <c r="AZ240" s="53"/>
      <c r="BF240" s="64">
        <v>3.0000000000000001E-3</v>
      </c>
      <c r="BG240" s="53"/>
      <c r="BL240" s="53"/>
      <c r="BM240" s="60"/>
    </row>
    <row r="241" spans="1:66" x14ac:dyDescent="0.2">
      <c r="A241" s="51">
        <v>218</v>
      </c>
      <c r="B241" s="103">
        <v>56</v>
      </c>
      <c r="C241" s="81" t="s">
        <v>336</v>
      </c>
      <c r="D241" s="81" t="s">
        <v>337</v>
      </c>
      <c r="E241" s="82" t="s">
        <v>284</v>
      </c>
      <c r="F241" s="131"/>
      <c r="G241" s="84">
        <v>2090</v>
      </c>
      <c r="H241" s="85"/>
      <c r="I241" s="81"/>
      <c r="J241" s="85"/>
      <c r="K241" s="85"/>
      <c r="L241" s="85"/>
      <c r="M241" s="85"/>
      <c r="N241" s="85"/>
      <c r="O241" s="81"/>
      <c r="P241" s="85"/>
      <c r="Q241" s="85"/>
      <c r="R241" s="92"/>
      <c r="S241" s="85"/>
      <c r="T241" s="85"/>
      <c r="U241" s="85"/>
      <c r="V241" s="85"/>
      <c r="W241" s="81"/>
      <c r="X241" s="87"/>
      <c r="Y241" s="85"/>
      <c r="Z241" s="85"/>
      <c r="AA241" s="85"/>
      <c r="AB241" s="85"/>
      <c r="AC241" s="85"/>
      <c r="AD241" s="85"/>
      <c r="AE241" s="85"/>
      <c r="AF241" s="85"/>
      <c r="AG241" s="85"/>
      <c r="AH241" s="81"/>
      <c r="AI241" s="85"/>
      <c r="AJ241" s="85"/>
      <c r="AK241" s="85"/>
      <c r="AL241" s="85"/>
      <c r="AM241" s="104"/>
      <c r="AN241" s="85"/>
      <c r="AO241" s="85"/>
      <c r="AP241" s="85"/>
      <c r="AQ241" s="85"/>
      <c r="AR241" s="92"/>
      <c r="AS241" s="85"/>
      <c r="AT241" s="85"/>
      <c r="AU241" s="85"/>
      <c r="AV241" s="85"/>
      <c r="AW241" s="85"/>
      <c r="AX241" s="85"/>
      <c r="AY241" s="85"/>
      <c r="AZ241" s="81"/>
      <c r="BA241" s="85"/>
      <c r="BB241" s="85"/>
      <c r="BC241" s="85"/>
      <c r="BD241" s="85"/>
      <c r="BE241" s="85"/>
      <c r="BF241" s="104">
        <v>7.6999999999999999E-2</v>
      </c>
      <c r="BG241" s="81"/>
      <c r="BH241" s="85"/>
      <c r="BI241" s="85"/>
      <c r="BJ241" s="85"/>
      <c r="BK241" s="85"/>
      <c r="BL241" s="81"/>
      <c r="BM241" s="87"/>
      <c r="BN241" s="85"/>
    </row>
    <row r="242" spans="1:66" x14ac:dyDescent="0.2">
      <c r="A242" s="51">
        <v>219</v>
      </c>
      <c r="B242" s="103">
        <v>60</v>
      </c>
      <c r="C242" s="81" t="s">
        <v>340</v>
      </c>
      <c r="D242" s="81" t="s">
        <v>341</v>
      </c>
      <c r="E242" s="82" t="s">
        <v>188</v>
      </c>
      <c r="F242" s="134"/>
      <c r="G242" s="84">
        <v>2020</v>
      </c>
      <c r="H242" s="114" t="s">
        <v>181</v>
      </c>
      <c r="I242" s="115"/>
      <c r="J242" s="85"/>
      <c r="K242" s="85"/>
      <c r="L242" s="85"/>
      <c r="M242" s="85"/>
      <c r="N242" s="85"/>
      <c r="O242" s="81"/>
      <c r="P242" s="85"/>
      <c r="Q242" s="85"/>
      <c r="R242" s="92"/>
      <c r="S242" s="85"/>
      <c r="T242" s="85"/>
      <c r="U242" s="85"/>
      <c r="V242" s="85"/>
      <c r="W242" s="81"/>
      <c r="X242" s="87"/>
      <c r="Y242" s="85"/>
      <c r="Z242" s="85"/>
      <c r="AA242" s="85"/>
      <c r="AB242" s="85"/>
      <c r="AC242" s="85"/>
      <c r="AD242" s="85"/>
      <c r="AE242" s="85"/>
      <c r="AF242" s="85"/>
      <c r="AG242" s="85"/>
      <c r="AH242" s="81"/>
      <c r="AI242" s="85"/>
      <c r="AJ242" s="85"/>
      <c r="AK242" s="85"/>
      <c r="AL242" s="85"/>
      <c r="AM242" s="104"/>
      <c r="AN242" s="85"/>
      <c r="AO242" s="85"/>
      <c r="AP242" s="85"/>
      <c r="AQ242" s="85"/>
      <c r="AR242" s="92"/>
      <c r="AS242" s="85"/>
      <c r="AT242" s="85"/>
      <c r="AU242" s="85"/>
      <c r="AV242" s="85"/>
      <c r="AW242" s="85"/>
      <c r="AX242" s="85"/>
      <c r="AY242" s="85"/>
      <c r="AZ242" s="81"/>
      <c r="BA242" s="85"/>
      <c r="BB242" s="85"/>
      <c r="BC242" s="85"/>
      <c r="BD242" s="85"/>
      <c r="BE242" s="85"/>
      <c r="BF242" s="85"/>
      <c r="BG242" s="81"/>
      <c r="BH242" s="85"/>
      <c r="BI242" s="85"/>
      <c r="BJ242" s="85"/>
      <c r="BK242" s="85"/>
      <c r="BL242" s="81"/>
      <c r="BM242" s="87"/>
      <c r="BN242" s="85"/>
    </row>
    <row r="243" spans="1:66" x14ac:dyDescent="0.2">
      <c r="A243" s="51">
        <v>220</v>
      </c>
      <c r="B243" s="93">
        <v>61</v>
      </c>
      <c r="C243" s="95" t="s">
        <v>342</v>
      </c>
      <c r="D243" s="95" t="s">
        <v>343</v>
      </c>
      <c r="E243" s="96" t="s">
        <v>328</v>
      </c>
      <c r="F243" s="97">
        <v>2000</v>
      </c>
      <c r="G243" s="98">
        <v>2030</v>
      </c>
      <c r="H243" s="94"/>
      <c r="I243" s="95"/>
      <c r="J243" s="94"/>
      <c r="K243" s="94"/>
      <c r="L243" s="110">
        <v>0.125</v>
      </c>
      <c r="M243" s="94"/>
      <c r="N243" s="94"/>
      <c r="O243" s="95"/>
      <c r="P243" s="94"/>
      <c r="Q243" s="94"/>
      <c r="R243" s="116"/>
      <c r="S243" s="94"/>
      <c r="T243" s="94"/>
      <c r="U243" s="94"/>
      <c r="V243" s="94"/>
      <c r="W243" s="95"/>
      <c r="X243" s="111"/>
      <c r="Y243" s="94"/>
      <c r="Z243" s="94"/>
      <c r="AA243" s="94"/>
      <c r="AB243" s="94"/>
      <c r="AC243" s="94"/>
      <c r="AD243" s="94"/>
      <c r="AE243" s="94"/>
      <c r="AF243" s="94"/>
      <c r="AG243" s="94"/>
      <c r="AH243" s="95"/>
      <c r="AI243" s="94"/>
      <c r="AJ243" s="94"/>
      <c r="AK243" s="94"/>
      <c r="AL243" s="94"/>
      <c r="AM243" s="110"/>
      <c r="AN243" s="94"/>
      <c r="AO243" s="94"/>
      <c r="AP243" s="94"/>
      <c r="AQ243" s="94"/>
      <c r="AR243" s="116"/>
      <c r="AS243" s="94"/>
      <c r="AT243" s="94"/>
      <c r="AU243" s="94"/>
      <c r="AV243" s="94"/>
      <c r="AW243" s="94"/>
      <c r="AX243" s="94"/>
      <c r="AY243" s="94"/>
      <c r="AZ243" s="95"/>
      <c r="BA243" s="94"/>
      <c r="BB243" s="94"/>
      <c r="BC243" s="94"/>
      <c r="BD243" s="94"/>
      <c r="BE243" s="94"/>
      <c r="BF243" s="94"/>
      <c r="BG243" s="95"/>
      <c r="BH243" s="94"/>
      <c r="BI243" s="94"/>
      <c r="BJ243" s="94"/>
      <c r="BK243" s="94"/>
      <c r="BL243" s="95"/>
      <c r="BM243" s="111"/>
      <c r="BN243" s="94"/>
    </row>
    <row r="244" spans="1:66" x14ac:dyDescent="0.2">
      <c r="A244" s="51">
        <v>221</v>
      </c>
      <c r="B244" s="93">
        <v>62</v>
      </c>
      <c r="C244" s="95" t="s">
        <v>344</v>
      </c>
      <c r="D244" s="95" t="s">
        <v>345</v>
      </c>
      <c r="E244" s="96" t="s">
        <v>188</v>
      </c>
      <c r="F244" s="97">
        <v>2000</v>
      </c>
      <c r="G244" s="98">
        <v>2100</v>
      </c>
      <c r="H244" s="114" t="s">
        <v>181</v>
      </c>
      <c r="I244" s="115"/>
      <c r="J244" s="94"/>
      <c r="K244" s="94"/>
      <c r="L244" s="94"/>
      <c r="M244" s="94"/>
      <c r="N244" s="94"/>
      <c r="O244" s="95"/>
      <c r="P244" s="94"/>
      <c r="Q244" s="94"/>
      <c r="R244" s="116"/>
      <c r="S244" s="94"/>
      <c r="T244" s="94"/>
      <c r="U244" s="94"/>
      <c r="V244" s="94"/>
      <c r="W244" s="95"/>
      <c r="X244" s="111"/>
      <c r="Y244" s="94"/>
      <c r="Z244" s="94"/>
      <c r="AA244" s="94"/>
      <c r="AB244" s="94"/>
      <c r="AC244" s="94"/>
      <c r="AD244" s="94"/>
      <c r="AE244" s="94"/>
      <c r="AF244" s="94"/>
      <c r="AG244" s="94"/>
      <c r="AH244" s="95"/>
      <c r="AI244" s="94"/>
      <c r="AJ244" s="94"/>
      <c r="AK244" s="94"/>
      <c r="AL244" s="94"/>
      <c r="AM244" s="110"/>
      <c r="AN244" s="94"/>
      <c r="AO244" s="94"/>
      <c r="AP244" s="94"/>
      <c r="AQ244" s="94"/>
      <c r="AR244" s="116"/>
      <c r="AS244" s="94"/>
      <c r="AT244" s="94"/>
      <c r="AU244" s="94"/>
      <c r="AV244" s="94"/>
      <c r="AW244" s="94"/>
      <c r="AX244" s="94"/>
      <c r="AY244" s="94"/>
      <c r="AZ244" s="95"/>
      <c r="BA244" s="94"/>
      <c r="BB244" s="94"/>
      <c r="BC244" s="94"/>
      <c r="BD244" s="94"/>
      <c r="BE244" s="94"/>
      <c r="BF244" s="94"/>
      <c r="BG244" s="95"/>
      <c r="BH244" s="94"/>
      <c r="BI244" s="94"/>
      <c r="BJ244" s="94"/>
      <c r="BK244" s="94"/>
      <c r="BL244" s="95"/>
      <c r="BM244" s="111"/>
      <c r="BN244" s="94"/>
    </row>
    <row r="245" spans="1:66" x14ac:dyDescent="0.2">
      <c r="A245" s="51">
        <v>222</v>
      </c>
      <c r="B245" s="93">
        <v>63</v>
      </c>
      <c r="C245" s="95" t="s">
        <v>346</v>
      </c>
      <c r="D245" s="95" t="s">
        <v>347</v>
      </c>
      <c r="E245" s="96" t="s">
        <v>188</v>
      </c>
      <c r="F245" s="97">
        <v>2000</v>
      </c>
      <c r="G245" s="98">
        <v>2050</v>
      </c>
      <c r="H245" s="114" t="s">
        <v>181</v>
      </c>
      <c r="I245" s="115"/>
      <c r="J245" s="94"/>
      <c r="K245" s="94"/>
      <c r="L245" s="94"/>
      <c r="M245" s="94"/>
      <c r="N245" s="94"/>
      <c r="O245" s="95"/>
      <c r="P245" s="94"/>
      <c r="Q245" s="94"/>
      <c r="R245" s="116"/>
      <c r="S245" s="94"/>
      <c r="T245" s="94"/>
      <c r="U245" s="94"/>
      <c r="V245" s="94"/>
      <c r="W245" s="95"/>
      <c r="X245" s="111"/>
      <c r="Y245" s="94"/>
      <c r="Z245" s="94"/>
      <c r="AA245" s="94"/>
      <c r="AB245" s="94"/>
      <c r="AC245" s="94"/>
      <c r="AD245" s="94"/>
      <c r="AE245" s="94"/>
      <c r="AF245" s="94"/>
      <c r="AG245" s="94"/>
      <c r="AH245" s="95"/>
      <c r="AI245" s="94"/>
      <c r="AJ245" s="94"/>
      <c r="AK245" s="94"/>
      <c r="AL245" s="94"/>
      <c r="AM245" s="110"/>
      <c r="AN245" s="94"/>
      <c r="AO245" s="94"/>
      <c r="AP245" s="94"/>
      <c r="AQ245" s="94"/>
      <c r="AR245" s="116"/>
      <c r="AS245" s="94"/>
      <c r="AT245" s="94"/>
      <c r="AU245" s="94"/>
      <c r="AV245" s="94"/>
      <c r="AW245" s="94"/>
      <c r="AX245" s="94"/>
      <c r="AY245" s="94"/>
      <c r="AZ245" s="95"/>
      <c r="BA245" s="94"/>
      <c r="BB245" s="94"/>
      <c r="BC245" s="94"/>
      <c r="BD245" s="94"/>
      <c r="BE245" s="94"/>
      <c r="BF245" s="94"/>
      <c r="BG245" s="95"/>
      <c r="BH245" s="94"/>
      <c r="BI245" s="94"/>
      <c r="BJ245" s="94"/>
      <c r="BK245" s="94"/>
      <c r="BL245" s="95"/>
      <c r="BM245" s="111"/>
      <c r="BN245" s="94"/>
    </row>
    <row r="246" spans="1:66" x14ac:dyDescent="0.2">
      <c r="A246" s="51">
        <v>223</v>
      </c>
      <c r="B246" s="70">
        <v>64</v>
      </c>
      <c r="C246" s="72" t="s">
        <v>348</v>
      </c>
      <c r="D246" s="72" t="s">
        <v>349</v>
      </c>
      <c r="E246" s="73" t="s">
        <v>350</v>
      </c>
      <c r="F246" s="74">
        <v>2015</v>
      </c>
      <c r="G246" s="75">
        <v>2030</v>
      </c>
      <c r="H246" s="76"/>
      <c r="I246" s="72"/>
      <c r="J246" s="76"/>
      <c r="K246" s="76"/>
      <c r="L246" s="76"/>
      <c r="M246" s="76"/>
      <c r="N246" s="76"/>
      <c r="O246" s="72"/>
      <c r="P246" s="76"/>
      <c r="Q246" s="76"/>
      <c r="R246" s="76"/>
      <c r="S246" s="76"/>
      <c r="T246" s="76"/>
      <c r="U246" s="76"/>
      <c r="V246" s="76"/>
      <c r="W246" s="72"/>
      <c r="X246" s="79"/>
      <c r="Y246" s="76"/>
      <c r="Z246" s="76"/>
      <c r="AA246" s="76"/>
      <c r="AB246" s="76"/>
      <c r="AC246" s="76"/>
      <c r="AD246" s="126">
        <v>3.9E-2</v>
      </c>
      <c r="AE246" s="135"/>
      <c r="AF246" s="76"/>
      <c r="AG246" s="76"/>
      <c r="AH246" s="72"/>
      <c r="AI246" s="76"/>
      <c r="AJ246" s="76"/>
      <c r="AK246" s="76"/>
      <c r="AL246" s="76"/>
      <c r="AM246" s="76"/>
      <c r="AN246" s="76"/>
      <c r="AO246" s="76"/>
      <c r="AP246" s="76"/>
      <c r="AQ246" s="76"/>
      <c r="AR246" s="76"/>
      <c r="AS246" s="76"/>
      <c r="AT246" s="76"/>
      <c r="AU246" s="76"/>
      <c r="AV246" s="76"/>
      <c r="AW246" s="76"/>
      <c r="AX246" s="76"/>
      <c r="AY246" s="76"/>
      <c r="AZ246" s="72"/>
      <c r="BA246" s="76"/>
      <c r="BB246" s="76"/>
      <c r="BC246" s="76"/>
      <c r="BD246" s="76"/>
      <c r="BE246" s="76"/>
      <c r="BF246" s="76"/>
      <c r="BG246" s="72"/>
      <c r="BH246" s="76"/>
      <c r="BI246" s="76"/>
      <c r="BJ246" s="76"/>
      <c r="BK246" s="76"/>
      <c r="BL246" s="72"/>
      <c r="BM246" s="79"/>
      <c r="BN246" s="76" t="s">
        <v>351</v>
      </c>
    </row>
    <row r="247" spans="1:66" x14ac:dyDescent="0.2">
      <c r="A247" s="51">
        <v>224</v>
      </c>
      <c r="B247" s="51">
        <v>64</v>
      </c>
      <c r="C247" s="53" t="s">
        <v>348</v>
      </c>
      <c r="D247" s="53" t="s">
        <v>349</v>
      </c>
      <c r="E247" s="136" t="s">
        <v>352</v>
      </c>
      <c r="F247" s="5">
        <v>2015</v>
      </c>
      <c r="G247" s="6">
        <v>2030</v>
      </c>
      <c r="I247" s="53"/>
      <c r="O247" s="53"/>
      <c r="W247" s="53"/>
      <c r="X247" s="60"/>
      <c r="AD247" s="62">
        <v>0.24299999999999999</v>
      </c>
      <c r="AE247" s="64"/>
      <c r="AH247" s="53"/>
      <c r="AZ247" s="53"/>
      <c r="BG247" s="53"/>
      <c r="BL247" s="53"/>
      <c r="BM247" s="60"/>
    </row>
    <row r="248" spans="1:66" x14ac:dyDescent="0.2">
      <c r="A248" s="51">
        <v>225</v>
      </c>
      <c r="B248" s="119">
        <v>64</v>
      </c>
      <c r="C248" s="81" t="s">
        <v>348</v>
      </c>
      <c r="D248" s="81" t="s">
        <v>349</v>
      </c>
      <c r="E248" s="82" t="s">
        <v>353</v>
      </c>
      <c r="F248" s="83">
        <v>2015</v>
      </c>
      <c r="G248" s="84">
        <v>2030</v>
      </c>
      <c r="H248" s="85"/>
      <c r="I248" s="81"/>
      <c r="J248" s="85"/>
      <c r="K248" s="85"/>
      <c r="L248" s="85"/>
      <c r="M248" s="85"/>
      <c r="N248" s="85"/>
      <c r="O248" s="81"/>
      <c r="P248" s="85"/>
      <c r="Q248" s="85"/>
      <c r="R248" s="85"/>
      <c r="S248" s="85"/>
      <c r="T248" s="85"/>
      <c r="U248" s="85"/>
      <c r="V248" s="85"/>
      <c r="W248" s="81"/>
      <c r="X248" s="87"/>
      <c r="Y248" s="85"/>
      <c r="Z248" s="85"/>
      <c r="AA248" s="85"/>
      <c r="AB248" s="85"/>
      <c r="AC248" s="85"/>
      <c r="AD248" s="109">
        <v>3.3500000000000002E-2</v>
      </c>
      <c r="AE248" s="104"/>
      <c r="AF248" s="85"/>
      <c r="AG248" s="85"/>
      <c r="AH248" s="81"/>
      <c r="AI248" s="85"/>
      <c r="AJ248" s="85"/>
      <c r="AK248" s="85"/>
      <c r="AL248" s="85"/>
      <c r="AM248" s="85"/>
      <c r="AN248" s="85"/>
      <c r="AO248" s="85"/>
      <c r="AP248" s="85"/>
      <c r="AQ248" s="85"/>
      <c r="AR248" s="85"/>
      <c r="AS248" s="85"/>
      <c r="AT248" s="85"/>
      <c r="AU248" s="85"/>
      <c r="AV248" s="85"/>
      <c r="AW248" s="85"/>
      <c r="AX248" s="85"/>
      <c r="AY248" s="85"/>
      <c r="AZ248" s="81"/>
      <c r="BA248" s="85"/>
      <c r="BB248" s="85"/>
      <c r="BC248" s="85"/>
      <c r="BD248" s="85"/>
      <c r="BE248" s="85"/>
      <c r="BF248" s="85"/>
      <c r="BG248" s="81"/>
      <c r="BH248" s="85"/>
      <c r="BI248" s="85"/>
      <c r="BJ248" s="85"/>
      <c r="BK248" s="85"/>
      <c r="BL248" s="81"/>
      <c r="BM248" s="87"/>
      <c r="BN248" s="85"/>
    </row>
    <row r="249" spans="1:66" x14ac:dyDescent="0.2">
      <c r="A249" s="51">
        <v>226</v>
      </c>
      <c r="B249" s="51">
        <v>65</v>
      </c>
      <c r="C249" t="s">
        <v>354</v>
      </c>
      <c r="D249" s="53" t="s">
        <v>355</v>
      </c>
      <c r="E249" s="4" t="s">
        <v>356</v>
      </c>
      <c r="F249" s="5">
        <v>1995</v>
      </c>
      <c r="G249" s="6">
        <v>2020</v>
      </c>
      <c r="H249" s="61"/>
      <c r="I249" s="53"/>
      <c r="N249" s="57">
        <v>0.08</v>
      </c>
      <c r="O249" s="53"/>
      <c r="W249" s="53"/>
      <c r="X249" s="60"/>
      <c r="AH249" s="53"/>
      <c r="AZ249" s="53"/>
      <c r="BG249" s="53"/>
      <c r="BL249" s="53"/>
      <c r="BM249" s="60"/>
    </row>
    <row r="250" spans="1:66" x14ac:dyDescent="0.2">
      <c r="A250" s="51">
        <v>227</v>
      </c>
      <c r="B250" s="51">
        <v>65</v>
      </c>
      <c r="C250" t="s">
        <v>354</v>
      </c>
      <c r="D250" s="53" t="s">
        <v>355</v>
      </c>
      <c r="E250" s="4" t="s">
        <v>357</v>
      </c>
      <c r="F250" s="5">
        <v>1995</v>
      </c>
      <c r="G250" s="6">
        <v>2020</v>
      </c>
      <c r="I250" s="53"/>
      <c r="N250" s="57">
        <v>7.0000000000000007E-2</v>
      </c>
      <c r="O250" s="53"/>
      <c r="W250" s="53"/>
      <c r="X250" s="60"/>
      <c r="AH250" s="53"/>
      <c r="AZ250" s="53"/>
      <c r="BG250" s="53"/>
      <c r="BL250" s="53"/>
      <c r="BM250" s="60"/>
    </row>
    <row r="251" spans="1:66" x14ac:dyDescent="0.2">
      <c r="A251" s="51">
        <v>228</v>
      </c>
      <c r="B251" s="51">
        <v>65</v>
      </c>
      <c r="C251" t="s">
        <v>354</v>
      </c>
      <c r="D251" s="53" t="s">
        <v>355</v>
      </c>
      <c r="E251" s="4" t="s">
        <v>358</v>
      </c>
      <c r="F251" s="5">
        <v>1995</v>
      </c>
      <c r="G251" s="6">
        <v>2020</v>
      </c>
      <c r="I251" s="53"/>
      <c r="N251" s="57">
        <v>0.12</v>
      </c>
      <c r="O251" s="53"/>
      <c r="W251" s="53"/>
      <c r="X251" s="60"/>
      <c r="AH251" s="53"/>
      <c r="AZ251" s="53"/>
      <c r="BG251" s="53"/>
      <c r="BL251" s="53"/>
      <c r="BM251" s="60"/>
    </row>
    <row r="252" spans="1:66" x14ac:dyDescent="0.2">
      <c r="A252" s="51">
        <v>229</v>
      </c>
      <c r="B252" s="51">
        <v>65</v>
      </c>
      <c r="C252" t="s">
        <v>354</v>
      </c>
      <c r="D252" s="53" t="s">
        <v>355</v>
      </c>
      <c r="E252" s="4" t="s">
        <v>359</v>
      </c>
      <c r="F252" s="5">
        <v>1995</v>
      </c>
      <c r="G252" s="6">
        <v>2020</v>
      </c>
      <c r="I252" s="53"/>
      <c r="N252" s="57">
        <v>0.08</v>
      </c>
      <c r="O252" s="53"/>
      <c r="W252" s="53"/>
      <c r="X252" s="60"/>
      <c r="AH252" s="53"/>
      <c r="AZ252" s="53"/>
      <c r="BG252" s="53"/>
      <c r="BL252" s="53"/>
      <c r="BM252" s="60"/>
    </row>
    <row r="253" spans="1:66" x14ac:dyDescent="0.2">
      <c r="A253" s="51">
        <v>230</v>
      </c>
      <c r="B253" s="51">
        <v>65</v>
      </c>
      <c r="C253" t="s">
        <v>354</v>
      </c>
      <c r="D253" s="53" t="s">
        <v>355</v>
      </c>
      <c r="E253" s="4" t="s">
        <v>356</v>
      </c>
      <c r="F253" s="5">
        <v>1995</v>
      </c>
      <c r="G253" s="6">
        <v>2050</v>
      </c>
      <c r="H253" s="61"/>
      <c r="I253" s="53"/>
      <c r="N253" s="57">
        <v>0.15</v>
      </c>
      <c r="O253" s="53"/>
      <c r="W253" s="53"/>
      <c r="X253" s="60"/>
      <c r="AH253" s="53"/>
      <c r="AZ253" s="53"/>
      <c r="BG253" s="53"/>
      <c r="BL253" s="53"/>
      <c r="BM253" s="60"/>
    </row>
    <row r="254" spans="1:66" x14ac:dyDescent="0.2">
      <c r="A254" s="51">
        <v>231</v>
      </c>
      <c r="B254" s="51">
        <v>65</v>
      </c>
      <c r="C254" t="s">
        <v>354</v>
      </c>
      <c r="D254" s="53" t="s">
        <v>355</v>
      </c>
      <c r="E254" s="4" t="s">
        <v>357</v>
      </c>
      <c r="F254" s="5">
        <v>1995</v>
      </c>
      <c r="G254" s="6">
        <v>2050</v>
      </c>
      <c r="I254" s="53"/>
      <c r="N254" s="57">
        <v>0.1</v>
      </c>
      <c r="O254" s="53"/>
      <c r="W254" s="53"/>
      <c r="X254" s="60"/>
      <c r="AH254" s="53"/>
      <c r="AZ254" s="53"/>
      <c r="BG254" s="53"/>
      <c r="BL254" s="53"/>
      <c r="BM254" s="60"/>
    </row>
    <row r="255" spans="1:66" x14ac:dyDescent="0.2">
      <c r="A255" s="51">
        <v>232</v>
      </c>
      <c r="B255" s="51">
        <v>65</v>
      </c>
      <c r="C255" t="s">
        <v>354</v>
      </c>
      <c r="D255" s="53" t="s">
        <v>355</v>
      </c>
      <c r="E255" s="4" t="s">
        <v>358</v>
      </c>
      <c r="F255" s="5">
        <v>1995</v>
      </c>
      <c r="G255" s="6">
        <v>2050</v>
      </c>
      <c r="I255" s="53"/>
      <c r="N255" s="57">
        <v>0.17</v>
      </c>
      <c r="O255" s="53"/>
      <c r="W255" s="53"/>
      <c r="X255" s="60"/>
      <c r="AH255" s="53"/>
      <c r="AZ255" s="53"/>
      <c r="BG255" s="53"/>
      <c r="BL255" s="53"/>
      <c r="BM255" s="60"/>
    </row>
    <row r="256" spans="1:66" x14ac:dyDescent="0.2">
      <c r="A256" s="51">
        <v>233</v>
      </c>
      <c r="B256" s="51">
        <v>65</v>
      </c>
      <c r="C256" t="s">
        <v>354</v>
      </c>
      <c r="D256" s="53" t="s">
        <v>355</v>
      </c>
      <c r="E256" s="4" t="s">
        <v>359</v>
      </c>
      <c r="F256" s="5">
        <v>1995</v>
      </c>
      <c r="G256" s="6">
        <v>2050</v>
      </c>
      <c r="I256" s="53"/>
      <c r="N256" s="57">
        <v>0.12</v>
      </c>
      <c r="O256" s="53"/>
      <c r="W256" s="53"/>
      <c r="X256" s="60"/>
      <c r="AH256" s="53"/>
      <c r="AZ256" s="53"/>
      <c r="BG256" s="53"/>
      <c r="BL256" s="53"/>
      <c r="BM256" s="60"/>
    </row>
    <row r="257" spans="1:66" x14ac:dyDescent="0.2">
      <c r="A257" s="51">
        <v>234</v>
      </c>
      <c r="B257" s="51">
        <v>65</v>
      </c>
      <c r="C257" t="s">
        <v>354</v>
      </c>
      <c r="D257" s="53" t="s">
        <v>355</v>
      </c>
      <c r="E257" s="4" t="s">
        <v>356</v>
      </c>
      <c r="F257" s="5">
        <v>1995</v>
      </c>
      <c r="G257" s="6">
        <v>2100</v>
      </c>
      <c r="H257" s="61"/>
      <c r="I257" s="53"/>
      <c r="N257" s="57">
        <v>0.22</v>
      </c>
      <c r="O257" s="53"/>
      <c r="W257" s="53"/>
      <c r="X257" s="60"/>
      <c r="AH257" s="53"/>
      <c r="AZ257" s="53"/>
      <c r="BG257" s="53"/>
      <c r="BL257" s="53"/>
      <c r="BM257" s="60"/>
    </row>
    <row r="258" spans="1:66" x14ac:dyDescent="0.2">
      <c r="A258" s="51">
        <v>235</v>
      </c>
      <c r="B258" s="51">
        <v>65</v>
      </c>
      <c r="C258" t="s">
        <v>354</v>
      </c>
      <c r="D258" s="53" t="s">
        <v>355</v>
      </c>
      <c r="E258" s="4" t="s">
        <v>357</v>
      </c>
      <c r="F258" s="5">
        <v>1995</v>
      </c>
      <c r="G258" s="6">
        <v>2100</v>
      </c>
      <c r="I258" s="53"/>
      <c r="N258" s="62">
        <v>0.13500000000000001</v>
      </c>
      <c r="O258" s="53"/>
      <c r="W258" s="53"/>
      <c r="X258" s="60"/>
      <c r="AH258" s="53"/>
      <c r="AZ258" s="53"/>
      <c r="BG258" s="53"/>
      <c r="BL258" s="53"/>
      <c r="BM258" s="60"/>
    </row>
    <row r="259" spans="1:66" x14ac:dyDescent="0.2">
      <c r="A259" s="51">
        <v>236</v>
      </c>
      <c r="B259" s="51">
        <v>65</v>
      </c>
      <c r="C259" t="s">
        <v>354</v>
      </c>
      <c r="D259" s="53" t="s">
        <v>355</v>
      </c>
      <c r="E259" s="4" t="s">
        <v>358</v>
      </c>
      <c r="F259" s="5">
        <v>1995</v>
      </c>
      <c r="G259" s="6">
        <v>2100</v>
      </c>
      <c r="I259" s="53"/>
      <c r="N259" s="57">
        <v>0.23</v>
      </c>
      <c r="O259" s="53"/>
      <c r="W259" s="53"/>
      <c r="X259" s="60"/>
      <c r="AH259" s="53"/>
      <c r="AZ259" s="53"/>
      <c r="BG259" s="53"/>
      <c r="BL259" s="53"/>
      <c r="BM259" s="60"/>
    </row>
    <row r="260" spans="1:66" x14ac:dyDescent="0.2">
      <c r="A260" s="51">
        <v>237</v>
      </c>
      <c r="B260" s="119">
        <v>65</v>
      </c>
      <c r="C260" s="85" t="s">
        <v>354</v>
      </c>
      <c r="D260" s="81" t="s">
        <v>355</v>
      </c>
      <c r="E260" s="82" t="s">
        <v>359</v>
      </c>
      <c r="F260" s="83">
        <v>1995</v>
      </c>
      <c r="G260" s="84">
        <v>2100</v>
      </c>
      <c r="H260" s="85"/>
      <c r="I260" s="81"/>
      <c r="J260" s="85"/>
      <c r="K260" s="85"/>
      <c r="L260" s="85"/>
      <c r="M260" s="85"/>
      <c r="N260" s="86">
        <v>0.15</v>
      </c>
      <c r="O260" s="81"/>
      <c r="P260" s="85"/>
      <c r="Q260" s="85"/>
      <c r="R260" s="85"/>
      <c r="S260" s="85"/>
      <c r="T260" s="85"/>
      <c r="U260" s="85"/>
      <c r="V260" s="85"/>
      <c r="W260" s="81"/>
      <c r="X260" s="87"/>
      <c r="Y260" s="85"/>
      <c r="Z260" s="85"/>
      <c r="AA260" s="85"/>
      <c r="AB260" s="85"/>
      <c r="AC260" s="85"/>
      <c r="AD260" s="85"/>
      <c r="AE260" s="85"/>
      <c r="AF260" s="85"/>
      <c r="AG260" s="85"/>
      <c r="AH260" s="81"/>
      <c r="AI260" s="85"/>
      <c r="AJ260" s="85"/>
      <c r="AK260" s="85"/>
      <c r="AL260" s="85"/>
      <c r="AM260" s="85"/>
      <c r="AN260" s="85"/>
      <c r="AO260" s="85"/>
      <c r="AP260" s="85"/>
      <c r="AQ260" s="85"/>
      <c r="AR260" s="85"/>
      <c r="AS260" s="85"/>
      <c r="AT260" s="85"/>
      <c r="AU260" s="85"/>
      <c r="AV260" s="85"/>
      <c r="AW260" s="85"/>
      <c r="AX260" s="85"/>
      <c r="AY260" s="85"/>
      <c r="AZ260" s="81"/>
      <c r="BA260" s="85"/>
      <c r="BB260" s="85"/>
      <c r="BC260" s="85"/>
      <c r="BD260" s="85"/>
      <c r="BE260" s="85"/>
      <c r="BF260" s="85"/>
      <c r="BG260" s="81"/>
      <c r="BH260" s="85"/>
      <c r="BI260" s="85"/>
      <c r="BJ260" s="85"/>
      <c r="BK260" s="85"/>
      <c r="BL260" s="81"/>
      <c r="BM260" s="87"/>
      <c r="BN260" s="85"/>
    </row>
  </sheetData>
  <mergeCells count="19">
    <mergeCell ref="H245:I245"/>
    <mergeCell ref="H208:I208"/>
    <mergeCell ref="H219:I219"/>
    <mergeCell ref="F225:F228"/>
    <mergeCell ref="F238:F241"/>
    <mergeCell ref="H242:I242"/>
    <mergeCell ref="H244:I244"/>
    <mergeCell ref="BM1:BM2"/>
    <mergeCell ref="H102:I102"/>
    <mergeCell ref="H105:I105"/>
    <mergeCell ref="H106:I106"/>
    <mergeCell ref="H176:I176"/>
    <mergeCell ref="H205:I205"/>
    <mergeCell ref="H1:O2"/>
    <mergeCell ref="P1:W2"/>
    <mergeCell ref="X1:AH2"/>
    <mergeCell ref="AI1:AZ2"/>
    <mergeCell ref="BA1:BG2"/>
    <mergeCell ref="BH1:BL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Aschi, F. (Flavia)</dc:creator>
  <cp:lastModifiedBy>Aschi, F. (Flavia)</cp:lastModifiedBy>
  <dcterms:created xsi:type="dcterms:W3CDTF">2025-02-22T12:39:34Z</dcterms:created>
  <dcterms:modified xsi:type="dcterms:W3CDTF">2025-02-22T12:40:17Z</dcterms:modified>
</cp:coreProperties>
</file>