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bals\Downloads\"/>
    </mc:Choice>
  </mc:AlternateContent>
  <xr:revisionPtr revIDLastSave="0" documentId="13_ncr:1_{6FC3A087-40B6-42B7-8547-F3B91C070FBD}" xr6:coauthVersionLast="47" xr6:coauthVersionMax="47" xr10:uidLastSave="{00000000-0000-0000-0000-000000000000}"/>
  <bookViews>
    <workbookView xWindow="-120" yWindow="-120" windowWidth="29040" windowHeight="15720" tabRatio="500" firstSheet="1" activeTab="3" xr2:uid="{00000000-000D-0000-FFFF-FFFF00000000}"/>
  </bookViews>
  <sheets>
    <sheet name=" Table S1.1 Model comparison" sheetId="1" r:id="rId1"/>
    <sheet name="Table S1.2. Quality of fit 3 sp" sheetId="2" r:id="rId2"/>
    <sheet name="Table S1.3. BMV58 25ºC interna" sheetId="4" r:id="rId3"/>
    <sheet name="Table S1.4. Su BMV fluxes phase" sheetId="3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41" i="2" l="1"/>
  <c r="C41" i="2"/>
  <c r="B41" i="2"/>
  <c r="D40" i="2"/>
  <c r="C40" i="2"/>
  <c r="B40" i="2"/>
  <c r="D39" i="2"/>
  <c r="C39" i="2"/>
  <c r="B39" i="2"/>
  <c r="H49" i="1"/>
  <c r="G49" i="1"/>
  <c r="F49" i="1"/>
  <c r="H48" i="1"/>
  <c r="G48" i="1"/>
  <c r="F48" i="1"/>
  <c r="H47" i="1"/>
  <c r="G47" i="1"/>
  <c r="F47" i="1"/>
  <c r="M15" i="1"/>
  <c r="L15" i="1"/>
  <c r="K15" i="1"/>
  <c r="M13" i="1"/>
  <c r="L13" i="1"/>
  <c r="K13" i="1"/>
  <c r="M12" i="1"/>
  <c r="L12" i="1"/>
  <c r="K12" i="1"/>
  <c r="M9" i="1"/>
  <c r="L9" i="1"/>
  <c r="K9" i="1"/>
</calcChain>
</file>

<file path=xl/sharedStrings.xml><?xml version="1.0" encoding="utf-8"?>
<sst xmlns="http://schemas.openxmlformats.org/spreadsheetml/2006/main" count="1280" uniqueCount="1212">
  <si>
    <t>COMPARISON DISCONTINUOUS VS CONTINUOUS MODEL - QUALITY OF FIT</t>
  </si>
  <si>
    <t>Optimal parameter values fermentation with S. uvarum BMV58 25ºC</t>
  </si>
  <si>
    <t>R-squared values as computed for each observable: discontinuous vs continuous model</t>
  </si>
  <si>
    <t>Descriptor</t>
  </si>
  <si>
    <t>Parameter</t>
  </si>
  <si>
    <t>SuBMV58 25ºC</t>
  </si>
  <si>
    <t>Observable</t>
  </si>
  <si>
    <t>Lag Phase duration</t>
  </si>
  <si>
    <t>a0</t>
  </si>
  <si>
    <t>CFU</t>
  </si>
  <si>
    <t>Disconitunous</t>
  </si>
  <si>
    <t>Continuous</t>
  </si>
  <si>
    <t>Continuous lsq</t>
  </si>
  <si>
    <t>a02</t>
  </si>
  <si>
    <t>DW</t>
  </si>
  <si>
    <t>Glucose</t>
  </si>
  <si>
    <t>Mean R2 biomass</t>
  </si>
  <si>
    <t>Dynamic biomass equation (DW)</t>
  </si>
  <si>
    <t>phi_C (proportional)</t>
  </si>
  <si>
    <t>Fructose</t>
  </si>
  <si>
    <t>Theta_C (targetCarb)</t>
  </si>
  <si>
    <t>Glycerol</t>
  </si>
  <si>
    <t>lambda_C (optCarb)</t>
  </si>
  <si>
    <t>Ethanol</t>
  </si>
  <si>
    <t>Mean R2 subsrates</t>
  </si>
  <si>
    <t>* all values considered</t>
  </si>
  <si>
    <t>lambda_P (optProt)</t>
  </si>
  <si>
    <t>Succinate</t>
  </si>
  <si>
    <t>* only positive R2 values</t>
  </si>
  <si>
    <t>kD</t>
  </si>
  <si>
    <t>Acetate</t>
  </si>
  <si>
    <t>Ethyl acetate</t>
  </si>
  <si>
    <t>Mean R2 products</t>
  </si>
  <si>
    <t>Dynamic biomass equation (CFU)</t>
  </si>
  <si>
    <t>mumaxN</t>
  </si>
  <si>
    <t>Isobutyl acetate</t>
  </si>
  <si>
    <t>kN</t>
  </si>
  <si>
    <t>Isobutanol</t>
  </si>
  <si>
    <t>Isoamyl acetate</t>
  </si>
  <si>
    <t>YAN model</t>
  </si>
  <si>
    <t>YxN</t>
  </si>
  <si>
    <t xml:space="preserve">Isoamyl alcohol </t>
  </si>
  <si>
    <t>Ethyl Caprate</t>
  </si>
  <si>
    <t>Ammonia model</t>
  </si>
  <si>
    <t>vmax_NH4</t>
  </si>
  <si>
    <t>2-Phenylethyl ac.</t>
  </si>
  <si>
    <t>k_NH4</t>
  </si>
  <si>
    <t>2-Phenyl-Ethanol</t>
  </si>
  <si>
    <t>L-Histidine</t>
  </si>
  <si>
    <t>Amino acids model</t>
  </si>
  <si>
    <t>k_Ala</t>
  </si>
  <si>
    <t>L-Glycine</t>
  </si>
  <si>
    <t>k_Arg</t>
  </si>
  <si>
    <t>L-Alanine</t>
  </si>
  <si>
    <t>k_Cys</t>
  </si>
  <si>
    <t>L-Glutamate</t>
  </si>
  <si>
    <t>k_Gln</t>
  </si>
  <si>
    <t>L-Glutamine</t>
  </si>
  <si>
    <t>k_Gly</t>
  </si>
  <si>
    <t>L-Isoleucine</t>
  </si>
  <si>
    <t>k_Thr</t>
  </si>
  <si>
    <t>L-Aspartate</t>
  </si>
  <si>
    <t>k_Try</t>
  </si>
  <si>
    <t>L-Arginine</t>
  </si>
  <si>
    <t>k_Tyr</t>
  </si>
  <si>
    <t>L-Serine</t>
  </si>
  <si>
    <t>k_AAfast</t>
  </si>
  <si>
    <t>L-Tyrosine</t>
  </si>
  <si>
    <t>L-Tryptophan</t>
  </si>
  <si>
    <t>Dynamics hexoses</t>
  </si>
  <si>
    <t>vmax_G</t>
  </si>
  <si>
    <t>L-Threonine</t>
  </si>
  <si>
    <t>vmax_F</t>
  </si>
  <si>
    <t>L-Leucine</t>
  </si>
  <si>
    <t>k_G</t>
  </si>
  <si>
    <t>L-Cysteine</t>
  </si>
  <si>
    <t>k_F</t>
  </si>
  <si>
    <t>L-Valine</t>
  </si>
  <si>
    <t>alpha</t>
  </si>
  <si>
    <t>L-Phenylalanine</t>
  </si>
  <si>
    <t>k_sucrose</t>
  </si>
  <si>
    <t>L-Lysine</t>
  </si>
  <si>
    <t>L-Methionine</t>
  </si>
  <si>
    <t>Yield Production</t>
  </si>
  <si>
    <t>YGly</t>
  </si>
  <si>
    <t>NH4Cl</t>
  </si>
  <si>
    <t>YEth</t>
  </si>
  <si>
    <t>Sucrose</t>
  </si>
  <si>
    <t>YAce</t>
  </si>
  <si>
    <t>Malate</t>
  </si>
  <si>
    <t>YLactate</t>
  </si>
  <si>
    <t>2,3 Butanediol</t>
  </si>
  <si>
    <t>YEthylAcetate</t>
  </si>
  <si>
    <t>Ethyl Caproate</t>
  </si>
  <si>
    <t>YIsobutylAcetate</t>
  </si>
  <si>
    <t>1-Hexanol</t>
  </si>
  <si>
    <t xml:space="preserve">Negative values correspond to variables with low signal-to-noise ratio. </t>
  </si>
  <si>
    <t>YIsobutanol</t>
  </si>
  <si>
    <t xml:space="preserve">    Mean+</t>
  </si>
  <si>
    <t xml:space="preserve">The mean was calculated using all positive values. </t>
  </si>
  <si>
    <t>YIsoamylAcetate</t>
  </si>
  <si>
    <t xml:space="preserve">    Median</t>
  </si>
  <si>
    <t xml:space="preserve">The median was calculated using all values. </t>
  </si>
  <si>
    <t>YIsoamylAlcohol</t>
  </si>
  <si>
    <t xml:space="preserve">    Var+</t>
  </si>
  <si>
    <t>The variance was calculated using positive values.</t>
  </si>
  <si>
    <t>YEthylCaproate</t>
  </si>
  <si>
    <t>YEthylCaprate</t>
  </si>
  <si>
    <t>YPhenylEthylAce</t>
  </si>
  <si>
    <t>P-value</t>
  </si>
  <si>
    <t>YPhenylEthanol</t>
  </si>
  <si>
    <t xml:space="preserve">    Kolmogorov-Smirnov test</t>
  </si>
  <si>
    <t>The K-S test was performed using the positive values assuming that both distributions are equal as null hypotesis.</t>
  </si>
  <si>
    <t>YButanediol</t>
  </si>
  <si>
    <t>YBenzylAlcohol</t>
  </si>
  <si>
    <t>YHexylAcetate</t>
  </si>
  <si>
    <t>Consumption Rates</t>
  </si>
  <si>
    <t>kcSuccinate</t>
  </si>
  <si>
    <t>kcCitrate</t>
  </si>
  <si>
    <t>kcMalate</t>
  </si>
  <si>
    <t>kcAce</t>
  </si>
  <si>
    <t>kcHexanol</t>
  </si>
  <si>
    <t>Gene Regulation</t>
  </si>
  <si>
    <t>tau_gene</t>
  </si>
  <si>
    <t>ks_C</t>
  </si>
  <si>
    <t>Compound</t>
  </si>
  <si>
    <t>ScEC1118</t>
  </si>
  <si>
    <t>SuBMV58</t>
  </si>
  <si>
    <t>SkCR85</t>
  </si>
  <si>
    <t>YAN</t>
  </si>
  <si>
    <t>Lactate</t>
  </si>
  <si>
    <t>Isoamyl alcohol</t>
  </si>
  <si>
    <t>The variance was calculated using all values.</t>
  </si>
  <si>
    <t>id</t>
  </si>
  <si>
    <t>reactions</t>
  </si>
  <si>
    <t>lag</t>
  </si>
  <si>
    <t>growth1</t>
  </si>
  <si>
    <t>growth2</t>
  </si>
  <si>
    <t>stat</t>
  </si>
  <si>
    <t>r_0003</t>
  </si>
  <si>
    <t xml:space="preserve">(R,R)-2,3-butanediol [cytoplasm] + NAD [cytoplasm]  &lt;=&gt; (R)-acetoin [cytoplasm] + H+ [cytoplasm] + NADH [cytoplasm] </t>
  </si>
  <si>
    <t>r_0005</t>
  </si>
  <si>
    <t xml:space="preserve">UDP-D-glucose [cytoplasm]  -&gt; (1-&gt;3)-beta-D-glucan [cell envelope] + H+ [cytoplasm] + UDP [cytoplasm] </t>
  </si>
  <si>
    <t>r_0006</t>
  </si>
  <si>
    <t xml:space="preserve">UDP-D-glucose [cytoplasm]  -&gt; (1-&gt;6)-beta-D-glucan [cell envelope] + H+ [cytoplasm] + UDP [cytoplasm] </t>
  </si>
  <si>
    <t>r_0007</t>
  </si>
  <si>
    <t xml:space="preserve">1-(5-phospho-D-ribosyl)-5-[(5-phospho-D-ribosylamino)methylideneamino]imidazole-4-carboxamide [cytoplasm]  -&gt; 5-[(5-phospho-1-deoxy-D-ribulos-1-ylamino)methylideneamino]-1-(5-phospho-D-ribosyl)imidazole-4-carboxamide [cytoplasm] </t>
  </si>
  <si>
    <t>r_0016</t>
  </si>
  <si>
    <t xml:space="preserve">2-oxobutanoate [mitochondrion] + H+ [mitochondrion] + pyruvate [mitochondrion]  -&gt; (S)-2-acetyl-2-hydroxybutanoate [mitochondrion] + carbon dioxide [mitochondrion] </t>
  </si>
  <si>
    <t>r_0018</t>
  </si>
  <si>
    <t xml:space="preserve">2-oxoadipic acid [cytoplasm] + L-glutamate [cytoplasm]  &lt;=&gt; 2-oxoglutarate [cytoplasm] + L-2-aminoadipate [cytoplasm] </t>
  </si>
  <si>
    <t>r_0020</t>
  </si>
  <si>
    <t xml:space="preserve">D-erythrose 4-phosphate [mitochondrion] + H2O [mitochondrion] + phosphoenolpyruvate [mitochondrion]  -&gt; 7-phospho-2-dehydro-3-deoxy-D-arabino-heptonic acid [mitochondrion] + phosphate [mitochondrion] </t>
  </si>
  <si>
    <t>r_0023</t>
  </si>
  <si>
    <t xml:space="preserve">2-isopropylmaleic acid [cytoplasm] + H2O [cytoplasm]  &lt;=&gt; 2-isopropylmalate [cytoplasm] </t>
  </si>
  <si>
    <t>r_0024</t>
  </si>
  <si>
    <t xml:space="preserve">3-methyl-2-oxobutanoate [cytoplasm] + acetyl-CoA [cytoplasm] + H2O [cytoplasm]  -&gt; 2-isopropylmalate [cytoplasm] + coenzyme A [cytoplasm] + H+ [cytoplasm] </t>
  </si>
  <si>
    <t>r_0025</t>
  </si>
  <si>
    <t xml:space="preserve">3-methyl-2-oxobutanoate [mitochondrion] + acetyl-CoA [mitochondrion] + H2O [mitochondrion]  -&gt; 2-isopropylmalate [mitochondrion] + coenzyme A [mitochondrion] + H+ [mitochondrion] </t>
  </si>
  <si>
    <t>r_0027</t>
  </si>
  <si>
    <t xml:space="preserve">homocitrate [mitochondrion]  &lt;=&gt; but-1-ene-1,2,4-tricarboxylic acid [mitochondrion] + H2O [mitochondrion] </t>
  </si>
  <si>
    <t>r_0029</t>
  </si>
  <si>
    <t xml:space="preserve">(2S)-2-isopropyl-3-oxosuccinate [cytoplasm] + H+ [cytoplasm]  -&gt; 4-methyl-2-oxopentanoate [cytoplasm] + carbon dioxide [cytoplasm] </t>
  </si>
  <si>
    <t>r_0032</t>
  </si>
  <si>
    <t xml:space="preserve">adenosine 3',5'-bismonophosphate [cytoplasm] + H2O [cytoplasm]  -&gt; AMP [cytoplasm] + phosphate [cytoplasm] </t>
  </si>
  <si>
    <t>r_0039</t>
  </si>
  <si>
    <t xml:space="preserve">3-dehydroquinate [cytoplasm]  -&gt; 3-dehydroshikimate [cytoplasm] + H2O [cytoplasm] </t>
  </si>
  <si>
    <t>r_0040</t>
  </si>
  <si>
    <t xml:space="preserve">7-phospho-2-dehydro-3-deoxy-D-arabino-heptonic acid [cytoplasm]  -&gt; 3-dehydroquinate [cytoplasm] + phosphate [cytoplasm] </t>
  </si>
  <si>
    <t>r_0042</t>
  </si>
  <si>
    <t xml:space="preserve">D-erythrose 4-phosphate [cytoplasm] + H2O [cytoplasm] + phosphoenolpyruvate [cytoplasm]  -&gt; 7-phospho-2-dehydro-3-deoxy-D-arabino-heptonic acid [cytoplasm] + phosphate [cytoplasm] </t>
  </si>
  <si>
    <t>r_0060</t>
  </si>
  <si>
    <t xml:space="preserve">(2R,3S)-3-isopropylmalate [cytoplasm]  &lt;=&gt; 2-isopropylmaleic acid [cytoplasm] + H2O [cytoplasm] </t>
  </si>
  <si>
    <t>r_0061</t>
  </si>
  <si>
    <t xml:space="preserve">(2R,3S)-3-isopropylmalate [cytoplasm] + NAD [cytoplasm]  -&gt; (2S)-2-isopropyl-3-oxosuccinate [cytoplasm] + H+ [cytoplasm] + NADH [cytoplasm] </t>
  </si>
  <si>
    <t>r_0062</t>
  </si>
  <si>
    <t xml:space="preserve">3-methyl-2-oxobutanoate [cytoplasm] + H+ [cytoplasm]  -&gt; carbon dioxide [cytoplasm] + isobutyraldehyde [cytoplasm] </t>
  </si>
  <si>
    <t>r_0064</t>
  </si>
  <si>
    <t xml:space="preserve">(S)-3-methyl-2-oxopentanoate [cytoplasm] + H+ [cytoplasm]  -&gt; 2-methylbutanal [cytoplasm] + carbon dioxide [cytoplasm] </t>
  </si>
  <si>
    <t>r_0065</t>
  </si>
  <si>
    <t xml:space="preserve">3-phosphoshikimic acid [cytoplasm] + phosphoenolpyruvate [cytoplasm]  -&gt; 5-O-(1-carboxyvinyl)-3-phosphoshikimic acid [cytoplasm] + phosphate [cytoplasm] </t>
  </si>
  <si>
    <t>r_0068</t>
  </si>
  <si>
    <t xml:space="preserve">2-oxoglutarate [cytoplasm] + gamma-aminobutyrate [cytoplasm]  -&gt; L-glutamate [cytoplasm] + succinic semialdehyde [cytoplasm] </t>
  </si>
  <si>
    <t>r_0072</t>
  </si>
  <si>
    <t xml:space="preserve">4-methyl-2-oxopentanoate [cytoplasm] + H+ [cytoplasm]  -&gt; 3-methylbutanal [cytoplasm] + carbon dioxide [cytoplasm] </t>
  </si>
  <si>
    <t>r_0079</t>
  </si>
  <si>
    <t xml:space="preserve">5'-phosphoribosyl-N-formylglycineamide [cytoplasm] + ATP [cytoplasm] + H2O [cytoplasm] + L-glutamine [cytoplasm]  -&gt; 5'-phosphoribosyl-N-formylglycineamidine [cytoplasm] + ADP [cytoplasm] + H+ [cytoplasm] + L-glutamate [cytoplasm] + phosphate [cytoplasm] </t>
  </si>
  <si>
    <t>r_0080</t>
  </si>
  <si>
    <t xml:space="preserve">5,10-methylenetetrahydrofolate [cytoplasm] + H+ [cytoplasm] + NADPH [cytoplasm]  -&gt; 5-methyltetrahydrofolate [cytoplasm] + NADP(+) [cytoplasm] </t>
  </si>
  <si>
    <t>r_0091</t>
  </si>
  <si>
    <t xml:space="preserve">6-O-phosphono-D-glucono-1,5-lactone [cytoplasm] + H2O [cytoplasm]  -&gt; 6-phospho-D-gluconate [cytoplasm] + H+ [cytoplasm] </t>
  </si>
  <si>
    <t>r_0096</t>
  </si>
  <si>
    <t xml:space="preserve">2-acetyllactic acid [mitochondrion] + H+ [mitochondrion] + NADPH [mitochondrion]  -&gt; (R)-2,3-dihydroxy-3-methylbutanoate [mitochondrion] + NADP(+) [mitochondrion] </t>
  </si>
  <si>
    <t>r_0097</t>
  </si>
  <si>
    <t xml:space="preserve">H+ [mitochondrion] + 2 pyruvate [mitochondrion]  -&gt; 2-acetyllactic acid [mitochondrion] + carbon dioxide [mitochondrion] </t>
  </si>
  <si>
    <t>r_0109</t>
  </si>
  <si>
    <t xml:space="preserve">acetyl-CoA [cytoplasm] + ATP [cytoplasm] + bicarbonate [cytoplasm]  -&gt; ADP [cytoplasm] + H+ [cytoplasm] + malonyl-CoA [cytoplasm] + phosphate [cytoplasm] </t>
  </si>
  <si>
    <t>r_0112</t>
  </si>
  <si>
    <t xml:space="preserve">acetate [cytoplasm] + ATP [cytoplasm] + coenzyme A [cytoplasm]  -&gt; acetyl-CoA [cytoplasm] + AMP [cytoplasm] + diphosphate [cytoplasm] </t>
  </si>
  <si>
    <t>r_0115</t>
  </si>
  <si>
    <t xml:space="preserve">ATP [mitochondrion] + N-acetyl-L-glutamate [mitochondrion]  -&gt; ADP [mitochondrion] + N-acetyl-L-gamma-glutamyl phosphate [mitochondrion] </t>
  </si>
  <si>
    <t>r_0118</t>
  </si>
  <si>
    <t xml:space="preserve">2-acetamido-5-oxopentanoate [mitochondrion] + L-glutamate [mitochondrion]  -&gt; 2-oxoglutarate [mitochondrion] + N(2)-acetyl-L-ornithine [mitochondrion] </t>
  </si>
  <si>
    <t>r_0132</t>
  </si>
  <si>
    <t xml:space="preserve">palmitoleoyl-CoA(4-) [endoplasmic reticulum membrane] + ergosterol [endoplasmic reticulum membrane]  &lt;=&gt; coenzyme A [endoplasmic reticulum membrane] + ergosteryl palmitoleate [endoplasmic reticulum membrane] </t>
  </si>
  <si>
    <t>r_0140</t>
  </si>
  <si>
    <t xml:space="preserve">adenosine [cytoplasm] + H+ [cytoplasm] + H2O [cytoplasm]  -&gt; ammonium [cytoplasm] + inosine [cytoplasm] </t>
  </si>
  <si>
    <t>r_0142</t>
  </si>
  <si>
    <t xml:space="preserve">adenosine [cytoplasm] + ATP [cytoplasm]  -&gt; ADP [cytoplasm] + AMP [cytoplasm] + H+ [cytoplasm] </t>
  </si>
  <si>
    <t>r_0143</t>
  </si>
  <si>
    <t xml:space="preserve">AMP [cytoplasm] + H+ [cytoplasm] + H2O [cytoplasm]  -&gt; ammonium [cytoplasm] + IMP [cytoplasm] </t>
  </si>
  <si>
    <t>r_0144</t>
  </si>
  <si>
    <t xml:space="preserve">H2O [cytoplasm] + S-adenosyl-L-homocysteine [cytoplasm]  -&gt; adenosine [cytoplasm] + L-homocysteine [cytoplasm] </t>
  </si>
  <si>
    <t>r_0148</t>
  </si>
  <si>
    <t xml:space="preserve">AMP [cytoplasm] + ATP [cytoplasm]  -&gt; 2 ADP [cytoplasm] </t>
  </si>
  <si>
    <t>r_0151</t>
  </si>
  <si>
    <t xml:space="preserve">5'-phosphoribosyl-4-(N-succinocarboxamide)-5-aminoimidazole [cytoplasm]  -&gt; AICAR [cytoplasm] + fumarate [cytoplasm] </t>
  </si>
  <si>
    <t>r_0152</t>
  </si>
  <si>
    <t xml:space="preserve">adenylo-succinate [cytoplasm]  &lt;=&gt; AMP [cytoplasm] + fumarate [cytoplasm] </t>
  </si>
  <si>
    <t>r_0153</t>
  </si>
  <si>
    <t xml:space="preserve">GTP [cytoplasm] + IMP [cytoplasm] + L-aspartate [cytoplasm]  -&gt; adenylo-succinate [cytoplasm] + GDP [cytoplasm] + 2 H+ [cytoplasm] + phosphate [cytoplasm] </t>
  </si>
  <si>
    <t>r_0154</t>
  </si>
  <si>
    <t xml:space="preserve">5'-adenylyl sulfate [cytoplasm] + ATP [cytoplasm]  -&gt; 3'-phospho-5'-adenylyl sulfate [cytoplasm] + ADP [cytoplasm] + H+ [cytoplasm] </t>
  </si>
  <si>
    <t>r_0156</t>
  </si>
  <si>
    <t xml:space="preserve">glyoxylate [cytoplasm] + L-alanine [cytoplasm]  -&gt; L-glycine [cytoplasm] + pyruvate [cytoplasm] </t>
  </si>
  <si>
    <t>r_0157</t>
  </si>
  <si>
    <t xml:space="preserve">ATP [cytoplasm] + L-alanine [cytoplasm] + tRNA(Ala) [cytoplasm]  -&gt; Ala-tRNA(Ala) [cytoplasm] + AMP [cytoplasm] + diphosphate [cytoplasm] </t>
  </si>
  <si>
    <t>r_0159</t>
  </si>
  <si>
    <t xml:space="preserve">acetyl-CoA [cytoplasm] + ethanol [cytoplasm]  -&gt; coenzyme A [cytoplasm] + ethyl acetate [cytoplasm] </t>
  </si>
  <si>
    <t>r_0160</t>
  </si>
  <si>
    <t xml:space="preserve">acetyl-CoA [cytoplasm] + isoamylol [cytoplasm]  -&gt; coenzyme A [cytoplasm] + isoamyl acetate [cytoplasm] </t>
  </si>
  <si>
    <t>r_0162</t>
  </si>
  <si>
    <t xml:space="preserve">2-phenylethanol [cytoplasm] + acetyl-CoA [cytoplasm]  -&gt; coenzyme A [cytoplasm] + phenethyl acetate [cytoplasm] </t>
  </si>
  <si>
    <t>r_0165</t>
  </si>
  <si>
    <t xml:space="preserve">acetaldehyde [mitochondrion] + H+ [mitochondrion] + NADH [mitochondrion]  -&gt; ethanol [mitochondrion] + NAD [mitochondrion] </t>
  </si>
  <si>
    <t>r_0166</t>
  </si>
  <si>
    <t xml:space="preserve">2-methylbutanal [cytoplasm] + H+ [cytoplasm] + NADH [cytoplasm]  -&gt; 2-methylbutanol [cytoplasm] + NAD [cytoplasm] </t>
  </si>
  <si>
    <t>r_0167</t>
  </si>
  <si>
    <t xml:space="preserve">2-methylbutanal [mitochondrion] + H+ [mitochondrion] + NADH [mitochondrion]  -&gt; 2-methylbutanol [mitochondrion] + NAD [mitochondrion] </t>
  </si>
  <si>
    <t>r_0169</t>
  </si>
  <si>
    <t xml:space="preserve">H+ [cytoplasm] + NADH [cytoplasm] + phenylacetaldehyde [cytoplasm]  -&gt; 2-phenylethanol [cytoplasm] + NAD [cytoplasm] </t>
  </si>
  <si>
    <t>r_0170</t>
  </si>
  <si>
    <t xml:space="preserve">H+ [mitochondrion] + NADH [mitochondrion] + phenylacetaldehyde [mitochondrion]  -&gt; 2-phenylethanol [mitochondrion] + NAD [mitochondrion] </t>
  </si>
  <si>
    <t>r_0173</t>
  </si>
  <si>
    <t xml:space="preserve">acetaldehyde [cytoplasm] + H2O [cytoplasm] + NADP(+) [cytoplasm]  -&gt; acetate [cytoplasm] + 2 H+ [cytoplasm] + NADPH [cytoplasm] </t>
  </si>
  <si>
    <t>r_0179</t>
  </si>
  <si>
    <t xml:space="preserve">3-methylbutanal [cytoplasm] + H+ [cytoplasm] + NADH [cytoplasm]  -&gt; isoamylol [cytoplasm] + NAD [cytoplasm] </t>
  </si>
  <si>
    <t>r_0180</t>
  </si>
  <si>
    <t xml:space="preserve">3-methylbutanal [mitochondrion] + H+ [mitochondrion] + NADH [mitochondrion]  -&gt; isoamylol [mitochondrion] + NAD [mitochondrion] </t>
  </si>
  <si>
    <t>r_0182</t>
  </si>
  <si>
    <t xml:space="preserve">H+ [cytoplasm] + isobutyraldehyde [cytoplasm] + NADH [cytoplasm]  -&gt; isobutanol [cytoplasm] + NAD [cytoplasm] </t>
  </si>
  <si>
    <t>r_0183</t>
  </si>
  <si>
    <t xml:space="preserve">H+ [mitochondrion] + isobutyraldehyde [mitochondrion] + NADH [mitochondrion]  -&gt; isobutanol [mitochondrion] + NAD [mitochondrion] </t>
  </si>
  <si>
    <t>r_0186</t>
  </si>
  <si>
    <t xml:space="preserve">H+ [cytoplasm] + indol-3-ylacetaldehyde [cytoplasm] + NADH [cytoplasm]  -&gt; NAD [cytoplasm] + tryptophol [cytoplasm] </t>
  </si>
  <si>
    <t>r_0187</t>
  </si>
  <si>
    <t xml:space="preserve">H+ [mitochondrion] + indol-3-ylacetaldehyde [mitochondrion] + NADH [mitochondrion]  -&gt; NAD [mitochondrion] + tryptophol [mitochondrion] </t>
  </si>
  <si>
    <t>r_0191</t>
  </si>
  <si>
    <t xml:space="preserve">3 H+ [cytoplasm] + H2O [cytoplasm] + urea-1-carboxylic acid [cytoplasm]  -&gt; 2 ammonium [cytoplasm] + 2 carbon dioxide [cytoplasm] </t>
  </si>
  <si>
    <t>r_0195</t>
  </si>
  <si>
    <t xml:space="preserve">D-glucose 6-phosphate [cytoplasm] + UDP-D-glucose [cytoplasm]  -&gt; alpha,alpha-trehalose 6-phosphate [cytoplasm] + H+ [cytoplasm] + UDP [cytoplasm] </t>
  </si>
  <si>
    <t>r_0206</t>
  </si>
  <si>
    <t xml:space="preserve">H2O [cytoplasm] + L-arginine [cytoplasm]  -&gt; ornithine [cytoplasm] + urea [cytoplasm] </t>
  </si>
  <si>
    <t>r_0209</t>
  </si>
  <si>
    <t xml:space="preserve">ATP [cytoplasm] + L-arginine [cytoplasm] + tRNA(Arg) [cytoplasm]  -&gt; AMP [cytoplasm] + Arg-tRNA(Arg) [cytoplasm] + diphosphate [cytoplasm] </t>
  </si>
  <si>
    <t>r_0211</t>
  </si>
  <si>
    <t xml:space="preserve">ATP [cytoplasm] + H2O [cytoplasm] + L-aspartate [cytoplasm] + L-glutamine [cytoplasm]  -&gt; AMP [cytoplasm] + diphosphate [cytoplasm] + H+ [cytoplasm] + L-asparagine [cytoplasm] + L-glutamate [cytoplasm] </t>
  </si>
  <si>
    <t>r_0212</t>
  </si>
  <si>
    <t xml:space="preserve">ATP [cytoplasm] + L-asparagine [cytoplasm] + tRNA(Asn) [cytoplasm]  -&gt; AMP [cytoplasm] + Asn-tRNA(Asn) [cytoplasm] + diphosphate [cytoplasm] </t>
  </si>
  <si>
    <t>r_0214</t>
  </si>
  <si>
    <t xml:space="preserve">carbamoyl phosphate [cytoplasm] + L-aspartate [cytoplasm]  -&gt; H+ [cytoplasm] + N-carbamoyl-L-aspartate [cytoplasm] + phosphate [cytoplasm] </t>
  </si>
  <si>
    <t>r_0215</t>
  </si>
  <si>
    <t xml:space="preserve">ATP [cytoplasm] + L-aspartate [cytoplasm]  -&gt; 4-phospho-L-aspartate [cytoplasm] + ADP [cytoplasm] </t>
  </si>
  <si>
    <t>r_0216</t>
  </si>
  <si>
    <t xml:space="preserve">2-oxoglutarate [cytoplasm] + L-aspartate [cytoplasm]  &lt;=&gt; L-glutamate [cytoplasm] + oxaloacetate [cytoplasm] </t>
  </si>
  <si>
    <t>r_0219</t>
  </si>
  <si>
    <t xml:space="preserve">4-phospho-L-aspartate [cytoplasm] + H+ [cytoplasm] + NADPH [cytoplasm]  -&gt; L-aspartate 4-semialdehyde [cytoplasm] + NADP(+) [cytoplasm] + phosphate [cytoplasm] </t>
  </si>
  <si>
    <t>r_0220</t>
  </si>
  <si>
    <t xml:space="preserve">ATP [cytoplasm] + L-aspartate [cytoplasm] + tRNA(Asp) [cytoplasm]  -&gt; AMP [cytoplasm] + Asp-tRNA(Asp) [cytoplasm] + diphosphate [cytoplasm] </t>
  </si>
  <si>
    <t>r_0225</t>
  </si>
  <si>
    <t xml:space="preserve">ATP [cytoplasm] + PRPP [cytoplasm]  -&gt; 5-phosphoribosyl-ATP [cytoplasm] + diphosphate [cytoplasm] </t>
  </si>
  <si>
    <t>r_0226</t>
  </si>
  <si>
    <t xml:space="preserve">ADP [mitochondrion] + 3 H+ [cytoplasm] + phosphate [mitochondrion]  -&gt; ATP [mitochondrion] + 2 H+ [mitochondrion] + H2O [mitochondrion] </t>
  </si>
  <si>
    <t>r_0227</t>
  </si>
  <si>
    <t xml:space="preserve">ATP [cytoplasm] + H2O [cytoplasm]  -&gt; ADP [cytoplasm] + H+ [extracellular] + phosphate [cytoplasm] </t>
  </si>
  <si>
    <t>r_0244</t>
  </si>
  <si>
    <t xml:space="preserve">ergosta-5,7,22,24(28)-tetraen-3beta-ol [endoplasmic reticulum] + H+ [endoplasmic reticulum] + NADPH [endoplasmic reticulum]  -&gt; ergosterol [endoplasmic reticulum] + NADP(+) [endoplasmic reticulum] </t>
  </si>
  <si>
    <t>r_0250</t>
  </si>
  <si>
    <t xml:space="preserve">2 ATP [cytoplasm] + bicarbonate [cytoplasm] + H2O [cytoplasm] + L-glutamine [cytoplasm]  -&gt; 2 ADP [cytoplasm] + carbamoyl phosphate [cytoplasm] + 2 H+ [cytoplasm] + L-glutamate [cytoplasm] + phosphate [cytoplasm] </t>
  </si>
  <si>
    <t>r_0252</t>
  </si>
  <si>
    <t xml:space="preserve">(R)-carnitine [cytoplasm] + acetyl-CoA [cytoplasm]  -&gt; coenzyme A [cytoplasm] + O-acetylcarnitine [cytoplasm] </t>
  </si>
  <si>
    <t>r_0254</t>
  </si>
  <si>
    <t xml:space="preserve">coenzyme A [mitochondrion] + O-acetylcarnitine [mitochondrion]  -&gt; (R)-carnitine [mitochondrion] + acetyl-CoA [mitochondrion] </t>
  </si>
  <si>
    <t>r_0278</t>
  </si>
  <si>
    <t xml:space="preserve">chorismate [cytoplasm]  -&gt; prephenate [cytoplasm] </t>
  </si>
  <si>
    <t>r_0279</t>
  </si>
  <si>
    <t xml:space="preserve">5-O-(1-carboxyvinyl)-3-phosphoshikimic acid [cytoplasm]  -&gt; chorismate [cytoplasm] + phosphate [cytoplasm] </t>
  </si>
  <si>
    <t>r_0280</t>
  </si>
  <si>
    <t xml:space="preserve">cis-aconitate [mitochondrion] + H2O [mitochondrion]  &lt;=&gt; isocitrate [mitochondrion] </t>
  </si>
  <si>
    <t>r_0300</t>
  </si>
  <si>
    <t xml:space="preserve">acetyl-CoA [mitochondrion] + H2O [mitochondrion] + oxaloacetate [mitochondrion]  -&gt; citrate [mitochondrion] + coenzyme A [mitochondrion] + H+ [mitochondrion] </t>
  </si>
  <si>
    <t>r_0302</t>
  </si>
  <si>
    <t xml:space="preserve">citrate [mitochondrion]  &lt;=&gt; cis-aconitate [mitochondrion] + H2O [mitochondrion] </t>
  </si>
  <si>
    <t>r_0303</t>
  </si>
  <si>
    <t xml:space="preserve">citrate [cytoplasm]  &lt;=&gt; cis-aconitate [cytoplasm] + H2O [cytoplasm] </t>
  </si>
  <si>
    <t>r_0307</t>
  </si>
  <si>
    <t xml:space="preserve">ammonium [cytoplasm] + ATP [cytoplasm] + UTP [cytoplasm]  -&gt; ADP [cytoplasm] + CTP [cytoplasm] + 2 H+ [cytoplasm] + phosphate [cytoplasm] </t>
  </si>
  <si>
    <t>r_0309</t>
  </si>
  <si>
    <t xml:space="preserve">L-homocysteine [cytoplasm] + L-serine [cytoplasm]  -&gt; H2O [cytoplasm] + L-cystathionine [cytoplasm] </t>
  </si>
  <si>
    <t>r_0310</t>
  </si>
  <si>
    <t xml:space="preserve">H2O [cytoplasm] + L-cystathionine [cytoplasm]  -&gt; 2-oxobutanoate [cytoplasm] + ammonium [cytoplasm] + L-cysteine [cytoplasm] </t>
  </si>
  <si>
    <t>r_0313</t>
  </si>
  <si>
    <t xml:space="preserve">ATP [cytoplasm] + L-cysteine [cytoplasm] + tRNA(Cys) [cytoplasm]  -&gt; AMP [cytoplasm] + Cys-tRNA(Cys) [cytoplasm] + diphosphate [cytoplasm] </t>
  </si>
  <si>
    <t>r_0349</t>
  </si>
  <si>
    <t xml:space="preserve">(S)-dihydroorotate [cytoplasm] + H2O [cytoplasm]  &lt;=&gt; H+ [cytoplasm] + N-carbamoyl-L-aspartate [cytoplasm] </t>
  </si>
  <si>
    <t>r_0352</t>
  </si>
  <si>
    <t xml:space="preserve">(R)-2,3-dihydroxy-3-methylbutanoate [mitochondrion]  -&gt; 3-methyl-2-oxobutanoate [mitochondrion] + H2O [mitochondrion] </t>
  </si>
  <si>
    <t>r_0353</t>
  </si>
  <si>
    <t xml:space="preserve">(2R,3R)-2,3-dihydroxy-3-methylpentanoate [mitochondrion]  -&gt; (S)-3-methyl-2-oxopentanoate [mitochondrion] + H2O [mitochondrion] </t>
  </si>
  <si>
    <t>r_0361</t>
  </si>
  <si>
    <t xml:space="preserve">dolichyl phosphate [cytoplasm] + GDP-alpha-D-mannose [cytoplasm]  -&gt; dolichyl D-mannosyl phosphate [endoplasmic reticulum] + GDP [cytoplasm] + H+ [cytoplasm] </t>
  </si>
  <si>
    <t>r_0362</t>
  </si>
  <si>
    <t xml:space="preserve">dolichyl D-mannosyl phosphate [endoplasmic reticulum]  -&gt; dolichyl phosphate [endoplasmic reticulum] + mannan [endoplasmic reticulum] </t>
  </si>
  <si>
    <t>r_0366</t>
  </si>
  <si>
    <t xml:space="preserve">2-phospho-D-glyceric acid [cytoplasm]  &lt;=&gt; H2O [cytoplasm] + phosphoenolpyruvate [cytoplasm] </t>
  </si>
  <si>
    <t>r_0441</t>
  </si>
  <si>
    <t xml:space="preserve">FMN [cytoplasm] + 2 H+ [cytoplasm] + NADH [cytoplasm]  -&gt; FMNH2 [cytoplasm] + NAD [cytoplasm] </t>
  </si>
  <si>
    <t>r_0445</t>
  </si>
  <si>
    <t xml:space="preserve">formate [cytoplasm] + NAD [cytoplasm]  -&gt; carbon dioxide [cytoplasm] + NADH [cytoplasm] </t>
  </si>
  <si>
    <t>r_0446</t>
  </si>
  <si>
    <t xml:space="preserve">ATP [cytoplasm] + formate [cytoplasm] + THF [cytoplasm]  &lt;=&gt; 10-formyl-THF [cytoplasm] + ADP [cytoplasm] + phosphate [cytoplasm] </t>
  </si>
  <si>
    <t>r_0447</t>
  </si>
  <si>
    <t xml:space="preserve">ATP [mitochondrion] + formate [mitochondrion] + THF [mitochondrion]  &lt;=&gt; 10-formyl-THF [mitochondrion] + ADP [mitochondrion] + phosphate [mitochondrion] </t>
  </si>
  <si>
    <t>r_0450</t>
  </si>
  <si>
    <t xml:space="preserve">D-fructose 1,6-bisphosphate [cytoplasm]  &lt;=&gt; dihydroxyacetone phosphate [cytoplasm] + glyceraldehyde 3-phosphate [cytoplasm] </t>
  </si>
  <si>
    <t>r_0452</t>
  </si>
  <si>
    <t xml:space="preserve">fumarate [cytoplasm] + H2O [cytoplasm]  &lt;=&gt; (S)-malate [cytoplasm] </t>
  </si>
  <si>
    <t>r_0453</t>
  </si>
  <si>
    <t xml:space="preserve">(S)-dihydroorotate [cytoplasm] + fumarate [cytoplasm]  -&gt; orotate [cytoplasm] + succinate [cytoplasm] </t>
  </si>
  <si>
    <t>r_0466</t>
  </si>
  <si>
    <t xml:space="preserve">D-glucose 6-phosphate [cytoplasm] + NADP(+) [cytoplasm]  -&gt; 6-O-phosphono-D-glucono-1,5-lactone [cytoplasm] + H+ [cytoplasm] + NADPH [cytoplasm] </t>
  </si>
  <si>
    <t>r_0467</t>
  </si>
  <si>
    <t xml:space="preserve">D-glucose 6-phosphate [cytoplasm]  &lt;=&gt; D-fructose 6-phosphate [cytoplasm] </t>
  </si>
  <si>
    <t>r_0468</t>
  </si>
  <si>
    <t xml:space="preserve">ATP [cytoplasm] + L-glutamate [cytoplasm]  -&gt; ADP [cytoplasm] + L-gamma-glutamyl phosphate [cytoplasm] </t>
  </si>
  <si>
    <t>r_0469</t>
  </si>
  <si>
    <t xml:space="preserve">H+ [cytoplasm] + L-glutamate [cytoplasm]  -&gt; carbon dioxide [cytoplasm] + gamma-aminobutyrate [cytoplasm] </t>
  </si>
  <si>
    <t>r_0471</t>
  </si>
  <si>
    <t xml:space="preserve">2-oxoglutarate [cytoplasm] + ammonium [cytoplasm] + H+ [cytoplasm] + NADPH [cytoplasm]  -&gt; H2O [cytoplasm] + L-glutamate [cytoplasm] + NADP(+) [cytoplasm] </t>
  </si>
  <si>
    <t>r_0472</t>
  </si>
  <si>
    <t xml:space="preserve">2-oxoglutarate [cytoplasm] + H+ [cytoplasm] + L-glutamine [cytoplasm] + NADH [cytoplasm]  -&gt; 2 L-glutamate [cytoplasm] + NAD [cytoplasm] </t>
  </si>
  <si>
    <t>r_0473</t>
  </si>
  <si>
    <t xml:space="preserve">H+ [cytoplasm] + L-gamma-glutamyl phosphate [cytoplasm] + NADPH [cytoplasm]  -&gt; L-glutamic 5-semialdehyde [cytoplasm] + NADP(+) [cytoplasm] + phosphate [cytoplasm] </t>
  </si>
  <si>
    <t>r_0476</t>
  </si>
  <si>
    <t xml:space="preserve">ammonium [cytoplasm] + ATP [cytoplasm] + L-glutamate [cytoplasm]  -&gt; ADP [cytoplasm] + H+ [cytoplasm] + L-glutamine [cytoplasm] + phosphate [cytoplasm] </t>
  </si>
  <si>
    <t>r_0478</t>
  </si>
  <si>
    <t xml:space="preserve">ATP [cytoplasm] + L-glutamine [cytoplasm] + tRNA(Gln) [cytoplasm]  -&gt; AMP [cytoplasm] + diphosphate [cytoplasm] + Gln-tRNA(Gln) [cytoplasm] </t>
  </si>
  <si>
    <t>r_0479</t>
  </si>
  <si>
    <t xml:space="preserve">ATP [cytoplasm] + L-glutamate [cytoplasm] + tRNA(Glu) [cytoplasm]  -&gt; AMP [cytoplasm] + diphosphate [cytoplasm] + Glu-tRNA(Glu) [cytoplasm] </t>
  </si>
  <si>
    <t>r_0486</t>
  </si>
  <si>
    <t xml:space="preserve">glyceraldehyde 3-phosphate [cytoplasm] + NAD [cytoplasm] + phosphate [cytoplasm]  &lt;=&gt; 1,3-bisphospho-D-glycerate [cytoplasm] + H+ [cytoplasm] + NADH [cytoplasm] </t>
  </si>
  <si>
    <t>r_0489</t>
  </si>
  <si>
    <t xml:space="preserve">glycerol 3-phosphate [cytoplasm] + H2O [cytoplasm]  -&gt; glycerol [cytoplasm] + phosphate [cytoplasm] </t>
  </si>
  <si>
    <t>r_0491</t>
  </si>
  <si>
    <t xml:space="preserve">dihydroxyacetone phosphate [cytoplasm] + H+ [cytoplasm] + NADH [cytoplasm]  -&gt; glycerol 3-phosphate [cytoplasm] + NAD [cytoplasm] </t>
  </si>
  <si>
    <t>r_0492</t>
  </si>
  <si>
    <t xml:space="preserve">dihydroxyacetone phosphate [mitochondrion] + H+ [mitochondrion] + NADH [mitochondrion]  -&gt; glycerol 3-phosphate [mitochondrion] + NAD [mitochondrion] </t>
  </si>
  <si>
    <t>r_0499</t>
  </si>
  <si>
    <t xml:space="preserve">10-formyl-THF [cytoplasm] + 5-phospho-ribosyl-glycineamide [cytoplasm]  -&gt; 5'-phosphoribosyl-N-formylglycineamide [cytoplasm] + H+ [cytoplasm] + THF [cytoplasm] </t>
  </si>
  <si>
    <t>r_0501</t>
  </si>
  <si>
    <t xml:space="preserve">L-glycine [mitochondrion] + NAD [mitochondrion] + THF [mitochondrion]  -&gt; 5,10-methylenetetrahydrofolate [mitochondrion] + ammonium [mitochondrion] + carbon dioxide [mitochondrion] + NADH [mitochondrion] </t>
  </si>
  <si>
    <t>r_0502</t>
  </si>
  <si>
    <t xml:space="preserve">L-serine [cytoplasm] + THF [cytoplasm]  &lt;=&gt; 5,10-methylenetetrahydrofolate [cytoplasm] + H2O [cytoplasm] + L-glycine [cytoplasm] </t>
  </si>
  <si>
    <t>r_0503</t>
  </si>
  <si>
    <t xml:space="preserve">L-serine [mitochondrion] + THF [mitochondrion]  &lt;=&gt; 5,10-methylenetetrahydrofolate [mitochondrion] + H2O [mitochondrion] + L-glycine [mitochondrion] </t>
  </si>
  <si>
    <t>r_0510</t>
  </si>
  <si>
    <t xml:space="preserve">UDP-D-glucose [cytoplasm]  -&gt; glycogen [cytoplasm] + H+ [cytoplasm] + UDP [cytoplasm] </t>
  </si>
  <si>
    <t>r_0512</t>
  </si>
  <si>
    <t xml:space="preserve">ATP [cytoplasm] + L-glycine [cytoplasm] + tRNA(Gly) [cytoplasm]  -&gt; AMP [cytoplasm] + diphosphate [cytoplasm] + Gly-tRNA(Gly) [cytoplasm] </t>
  </si>
  <si>
    <t>r_0514</t>
  </si>
  <si>
    <t xml:space="preserve">ATP [cytoplasm] + H2O [cytoplasm] + L-glutamine [cytoplasm] + xanthosine-5-phosphate [cytoplasm]  -&gt; AMP [cytoplasm] + diphosphate [cytoplasm] + GMP [cytoplasm] + 2 H+ [cytoplasm] + L-glutamate [cytoplasm] </t>
  </si>
  <si>
    <t>r_0533</t>
  </si>
  <si>
    <t xml:space="preserve">ATP [cytoplasm] + D-fructose [cytoplasm]  -&gt; ADP [cytoplasm] + D-fructose 6-phosphate [cytoplasm] + H+ [cytoplasm] </t>
  </si>
  <si>
    <t>r_0534</t>
  </si>
  <si>
    <t xml:space="preserve">ATP [cytoplasm] + D-glucose [cytoplasm]  -&gt; ADP [cytoplasm] + D-glucose 6-phosphate [cytoplasm] + H+ [cytoplasm] </t>
  </si>
  <si>
    <t>r_0536</t>
  </si>
  <si>
    <t xml:space="preserve">H2O [cytoplasm] + L-histidinol [cytoplasm] + 2 NAD [cytoplasm]  -&gt; 3 H+ [cytoplasm] + L-histidine [cytoplasm] + 2 NADH [cytoplasm] </t>
  </si>
  <si>
    <t>r_0537</t>
  </si>
  <si>
    <t xml:space="preserve">H2O [cytoplasm] + L-histidinol phosphate [cytoplasm]  -&gt; L-histidinol [cytoplasm] + phosphate [cytoplasm] </t>
  </si>
  <si>
    <t>r_0538</t>
  </si>
  <si>
    <t xml:space="preserve">3-(imidazol-4-yl)-2-oxopropyl dihydrogen phosphate [cytoplasm] + L-glutamate [cytoplasm]  -&gt; 2-oxoglutarate [cytoplasm] + L-histidinol phosphate [cytoplasm] </t>
  </si>
  <si>
    <t>r_0539</t>
  </si>
  <si>
    <t xml:space="preserve">ATP [cytoplasm] + L-histidine [cytoplasm] + tRNA(His) [cytoplasm]  -&gt; AMP [cytoplasm] + diphosphate [cytoplasm] + His-tRNA(His) [cytoplasm] </t>
  </si>
  <si>
    <t>r_0542</t>
  </si>
  <si>
    <t xml:space="preserve">but-1-ene-1,2,4-tricarboxylic acid [mitochondrion] + H2O [mitochondrion]  &lt;=&gt; homoisocitrate [mitochondrion] </t>
  </si>
  <si>
    <t>r_0545</t>
  </si>
  <si>
    <t xml:space="preserve">homoisocitrate [mitochondrion] + NAD [mitochondrion]  -&gt; 2-oxoadipic acid [mitochondrion] + carbon dioxide [mitochondrion] + NADH [mitochondrion] </t>
  </si>
  <si>
    <t>r_0546</t>
  </si>
  <si>
    <t xml:space="preserve">H+ [cytoplasm] + L-aspartate 4-semialdehyde [cytoplasm] + NADH [cytoplasm]  -&gt; L-homoserine [cytoplasm] + NAD [cytoplasm] </t>
  </si>
  <si>
    <t>r_0548</t>
  </si>
  <si>
    <t xml:space="preserve">ATP [cytoplasm] + L-homoserine [cytoplasm]  -&gt; ADP [cytoplasm] + H+ [cytoplasm] + O-phospho-L-homoserine [cytoplasm] </t>
  </si>
  <si>
    <t>r_0549</t>
  </si>
  <si>
    <t xml:space="preserve">acetyl-CoA [cytoplasm] + L-homoserine [cytoplasm]  -&gt; coenzyme A [cytoplasm] + O-acetyl-L-homoserine [cytoplasm] </t>
  </si>
  <si>
    <t>r_0553</t>
  </si>
  <si>
    <t xml:space="preserve">(R)-S-lactoylglutathione [cytoplasm] + H2O [cytoplasm]  -&gt; (R)-lactate [cytoplasm] + glutathione [cytoplasm] + H+ [cytoplasm] </t>
  </si>
  <si>
    <t>r_0563</t>
  </si>
  <si>
    <t xml:space="preserve">5-[(5-phospho-1-deoxy-D-ribulos-1-ylamino)methylideneamino]-1-(5-phospho-D-ribosyl)imidazole-4-carboxamide [cytoplasm] + L-glutamine [cytoplasm]  -&gt; AICAR [cytoplasm] + D-erythro-1-(imidazol-4-yl)glycerol 3-phosphate [cytoplasm] + H+ [cytoplasm] + L-glutamate [cytoplasm] </t>
  </si>
  <si>
    <t>r_0564</t>
  </si>
  <si>
    <t xml:space="preserve">D-erythro-1-(imidazol-4-yl)glycerol 3-phosphate [cytoplasm]  -&gt; 3-(imidazol-4-yl)-2-oxopropyl dihydrogen phosphate [cytoplasm] + H2O [cytoplasm] </t>
  </si>
  <si>
    <t>r_0565</t>
  </si>
  <si>
    <t xml:space="preserve">H2O [cytoplasm] + IMP [cytoplasm] + NAD [cytoplasm]  -&gt; H+ [cytoplasm] + NADH [cytoplasm] + xanthosine-5-phosphate [cytoplasm] </t>
  </si>
  <si>
    <t>r_0567</t>
  </si>
  <si>
    <t xml:space="preserve">H+ [cytoplasm] + indole-3-pyruvate [cytoplasm]  -&gt; carbon dioxide [cytoplasm] + indol-3-ylacetaldehyde [cytoplasm] </t>
  </si>
  <si>
    <t>r_0568</t>
  </si>
  <si>
    <t xml:space="preserve">diphosphate [cytoplasm] + H2O [cytoplasm]  -&gt; H+ [cytoplasm] + 2 phosphate [cytoplasm] </t>
  </si>
  <si>
    <t>r_0569</t>
  </si>
  <si>
    <t xml:space="preserve">diphosphate [mitochondrion] + H2O [mitochondrion]  -&gt; H+ [mitochondrion] + 2 phosphate [mitochondrion] </t>
  </si>
  <si>
    <t>r_0570</t>
  </si>
  <si>
    <t xml:space="preserve">phosphoribosyl-formamido-carboxamide [cytoplasm]  &lt;=&gt; H2O [cytoplasm] + IMP [cytoplasm] </t>
  </si>
  <si>
    <t>r_0658</t>
  </si>
  <si>
    <t xml:space="preserve">isocitrate [mitochondrion] + NAD [mitochondrion]  -&gt; 2-oxoglutarate [mitochondrion] + carbon dioxide [mitochondrion] + NADH [mitochondrion] </t>
  </si>
  <si>
    <t>r_0659</t>
  </si>
  <si>
    <t xml:space="preserve">isocitrate [cytoplasm] + NADP(+) [cytoplasm]  &lt;=&gt; 2-oxoglutarate [cytoplasm] + carbon dioxide [cytoplasm] + NADPH [cytoplasm] </t>
  </si>
  <si>
    <t>r_0662</t>
  </si>
  <si>
    <t xml:space="preserve">isocitrate [cytoplasm]  -&gt; glyoxylate [cytoplasm] + succinate [cytoplasm] </t>
  </si>
  <si>
    <t>r_0663</t>
  </si>
  <si>
    <t xml:space="preserve">2-oxoglutarate [cytoplasm] + L-isoleucine [cytoplasm]  &lt;=&gt; (S)-3-methyl-2-oxopentanoate [cytoplasm] + L-glutamate [cytoplasm] </t>
  </si>
  <si>
    <t>r_0664</t>
  </si>
  <si>
    <t xml:space="preserve">2-oxoglutarate [mitochondrion] + L-isoleucine [mitochondrion]  &lt;=&gt; (S)-3-methyl-2-oxopentanoate [mitochondrion] + L-glutamate [mitochondrion] </t>
  </si>
  <si>
    <t>r_0665</t>
  </si>
  <si>
    <t xml:space="preserve">ATP [cytoplasm] + L-isoleucine [cytoplasm] + tRNA(Ile) [cytoplasm]  -&gt; AMP [cytoplasm] + diphosphate [cytoplasm] + Ile-tRNA(Ile) [cytoplasm] </t>
  </si>
  <si>
    <t>r_0669</t>
  </si>
  <si>
    <t xml:space="preserve">(S)-2-acetyl-2-hydroxybutanoate [mitochondrion] + H+ [mitochondrion] + NADPH [mitochondrion]  -&gt; (2R,3R)-2,3-dihydroxy-3-methylpentanoate [mitochondrion] + NADP(+) [mitochondrion] </t>
  </si>
  <si>
    <t>r_0678</t>
  </si>
  <si>
    <t xml:space="preserve">ATP [cytoplasm] + H+ [cytoplasm] + L-2-aminoadipate [cytoplasm] + NADPH [cytoplasm]  -&gt; AMP [cytoplasm] + diphosphate [cytoplasm] + L-allysine [cytoplasm] + NADP(+) [cytoplasm] </t>
  </si>
  <si>
    <t>r_0679</t>
  </si>
  <si>
    <t xml:space="preserve">H2O [cytoplasm] + L-asparagine [cytoplasm]  -&gt; ammonium [cytoplasm] + L-aspartate [cytoplasm] </t>
  </si>
  <si>
    <t>r_0692</t>
  </si>
  <si>
    <t xml:space="preserve">L-threonine [cytoplasm]  -&gt; 2-oxobutanoate [cytoplasm] + ammonium [cytoplasm] </t>
  </si>
  <si>
    <t>r_0695</t>
  </si>
  <si>
    <t xml:space="preserve">10-formyl-THF [cytoplasm] + L-tyrosine [cytoplasm]  -&gt; H+ [cytoplasm] + N-formyl-L-tyrosine [cytoplasm] + THF [cytoplasm] </t>
  </si>
  <si>
    <t>r_0697</t>
  </si>
  <si>
    <t xml:space="preserve">glutathione [cytoplasm] + methylglyoxal [cytoplasm]  -&gt; (R)-S-lactoylglutathione [cytoplasm] </t>
  </si>
  <si>
    <t>r_0699</t>
  </si>
  <si>
    <t xml:space="preserve">2-oxoglutarate [cytoplasm] + L-leucine [cytoplasm]  &lt;=&gt; 4-methyl-2-oxopentanoate [cytoplasm] + L-glutamate [cytoplasm] </t>
  </si>
  <si>
    <t>r_0701</t>
  </si>
  <si>
    <t xml:space="preserve">ATP [cytoplasm] + L-leucine [cytoplasm] + tRNA(Leu) [cytoplasm]  -&gt; AMP [cytoplasm] + diphosphate [cytoplasm] + Leu-tRNA(Leu) [cytoplasm] </t>
  </si>
  <si>
    <t>r_0711</t>
  </si>
  <si>
    <t xml:space="preserve">ATP [cytoplasm] + L-lysine [cytoplasm] + tRNA(Lys) [cytoplasm]  -&gt; AMP [cytoplasm] + diphosphate [cytoplasm] + Lys-tRNA(Lys) [cytoplasm] </t>
  </si>
  <si>
    <t>r_0713</t>
  </si>
  <si>
    <t xml:space="preserve">(S)-malate [mitochondrion] + NAD [mitochondrion]  -&gt; H+ [mitochondrion] + NADH [mitochondrion] + oxaloacetate [mitochondrion] </t>
  </si>
  <si>
    <t>r_0714</t>
  </si>
  <si>
    <t xml:space="preserve">(S)-malate [cytoplasm] + NAD [cytoplasm]  -&gt; H+ [cytoplasm] + NADH [cytoplasm] + oxaloacetate [cytoplasm] </t>
  </si>
  <si>
    <t>r_0718</t>
  </si>
  <si>
    <t xml:space="preserve">(S)-malate [mitochondrion] + NAD [mitochondrion]  -&gt; carbon dioxide [mitochondrion] + NADH [mitochondrion] + pyruvate [mitochondrion] </t>
  </si>
  <si>
    <t>r_0719</t>
  </si>
  <si>
    <t xml:space="preserve">(S)-malate [mitochondrion] + NADP(+) [mitochondrion]  -&gt; carbon dioxide [mitochondrion] + NADPH [mitochondrion] + pyruvate [mitochondrion] </t>
  </si>
  <si>
    <t>r_0722</t>
  </si>
  <si>
    <t xml:space="preserve">D-mannose 1-phosphate [cytoplasm] + GTP [cytoplasm] + H+ [cytoplasm]  -&gt; diphosphate [cytoplasm] + GDP-alpha-D-mannose [cytoplasm] </t>
  </si>
  <si>
    <t>r_0723</t>
  </si>
  <si>
    <t xml:space="preserve">D-mannose 6-phosphate [cytoplasm]  &lt;=&gt; D-fructose 6-phosphate [cytoplasm] </t>
  </si>
  <si>
    <t>r_0724</t>
  </si>
  <si>
    <t xml:space="preserve">5,10-methenyl-THF [mitochondrion] + H2O [mitochondrion]  &lt;=&gt; 10-formyl-THF [mitochondrion] + H+ [mitochondrion] </t>
  </si>
  <si>
    <t>r_0725</t>
  </si>
  <si>
    <t xml:space="preserve">5,10-methenyl-THF [cytoplasm] + H2O [cytoplasm]  &lt;=&gt; 10-formyl-THF [cytoplasm] + H+ [cytoplasm] </t>
  </si>
  <si>
    <t>r_0726</t>
  </si>
  <si>
    <t xml:space="preserve">ATP [cytoplasm] + H2O [cytoplasm] + L-methionine [cytoplasm]  -&gt; diphosphate [cytoplasm] + phosphate [cytoplasm] + S-adenosyl-L-methionine [cytoplasm] </t>
  </si>
  <si>
    <t>r_0727</t>
  </si>
  <si>
    <t xml:space="preserve">5-methyltetrahydrofolate [cytoplasm] + L-homocysteine [cytoplasm]  -&gt; L-methionine [cytoplasm] + THF [cytoplasm] </t>
  </si>
  <si>
    <t>r_0729</t>
  </si>
  <si>
    <t xml:space="preserve">ATP [cytoplasm] + L-methionine [cytoplasm] + tRNA(Met) [cytoplasm]  -&gt; AMP [cytoplasm] + diphosphate [cytoplasm] + Met-tRNA(Met) [cytoplasm] </t>
  </si>
  <si>
    <t>r_0732</t>
  </si>
  <si>
    <t xml:space="preserve">5,10-methylenetetrahydrofolate [cytoplasm] + NADP(+) [cytoplasm]  &lt;=&gt; 5,10-methenyl-THF [cytoplasm] + NADPH [cytoplasm] </t>
  </si>
  <si>
    <t>r_0733</t>
  </si>
  <si>
    <t xml:space="preserve">5,10-methylenetetrahydrofolate [mitochondrion] + NADP(+) [mitochondrion]  &lt;=&gt; 5,10-methenyl-THF [mitochondrion] + NADPH [mitochondrion] </t>
  </si>
  <si>
    <t>r_0757</t>
  </si>
  <si>
    <t xml:space="preserve">1D-myo-inositol 1-phosphate [cytoplasm] + H2O [cytoplasm]  -&gt; myo-inositol [cytoplasm] + phosphate [cytoplasm] </t>
  </si>
  <si>
    <t>r_0758</t>
  </si>
  <si>
    <t xml:space="preserve">D-glucose 6-phosphate [cytoplasm]  -&gt; 1D-myo-inositol 1-phosphate [cytoplasm] </t>
  </si>
  <si>
    <t>r_0759</t>
  </si>
  <si>
    <t xml:space="preserve">H+ [mitochondrion] + N-acetyl-L-gamma-glutamyl phosphate [mitochondrion] + NADPH [mitochondrion]  -&gt; 2-acetamido-5-oxopentanoate [mitochondrion] + NADP(+) [mitochondrion] + phosphate [mitochondrion] </t>
  </si>
  <si>
    <t>r_0763</t>
  </si>
  <si>
    <t xml:space="preserve">H+ [cytoplasm] + 2 N-formyl-L-tyrosine [cytoplasm] + NADPH [cytoplasm]  -&gt; N,N'-diformyldityrosine [cytoplasm] + NADP(+) [cytoplasm] </t>
  </si>
  <si>
    <t>r_0795</t>
  </si>
  <si>
    <t xml:space="preserve">ATP [cytoplasm] + CDP [cytoplasm]  -&gt; ADP [cytoplasm] + CTP [cytoplasm] </t>
  </si>
  <si>
    <t>r_0800</t>
  </si>
  <si>
    <t xml:space="preserve">ATP [cytoplasm] + GDP [cytoplasm]  -&gt; ADP [cytoplasm] + GTP [cytoplasm] </t>
  </si>
  <si>
    <t>r_0811</t>
  </si>
  <si>
    <t xml:space="preserve">ATP [cytoplasm] + UDP [cytoplasm]  -&gt; ADP [cytoplasm] + UTP [cytoplasm] </t>
  </si>
  <si>
    <t>r_0813</t>
  </si>
  <si>
    <t xml:space="preserve">hydrogen sulfide [cytoplasm] + O-acetyl-L-homoserine [cytoplasm]  -&gt; acetate [cytoplasm] + L-homocysteine [cytoplasm] </t>
  </si>
  <si>
    <t>r_0818</t>
  </si>
  <si>
    <t xml:space="preserve">L-glutamate [mitochondrion] + N(2)-acetyl-L-ornithine [mitochondrion]  -&gt; N-acetyl-L-glutamate [mitochondrion] + ornithine [mitochondrion] </t>
  </si>
  <si>
    <t>r_0819</t>
  </si>
  <si>
    <t xml:space="preserve">2-oxoglutarate [cytoplasm] + ornithine [cytoplasm]  -&gt; L-glutamate [cytoplasm] + L-glutamic 5-semialdehyde [cytoplasm] </t>
  </si>
  <si>
    <t>r_0820</t>
  </si>
  <si>
    <t xml:space="preserve">diphosphate [cytoplasm] + orotidine 5'-(dihydrogen phosphate) [cytoplasm]  &lt;=&gt; orotate [cytoplasm] + PRPP [cytoplasm] </t>
  </si>
  <si>
    <t>r_0821</t>
  </si>
  <si>
    <t xml:space="preserve">H+ [cytoplasm] + orotidine 5'-(dihydrogen phosphate) [cytoplasm]  -&gt; carbon dioxide [cytoplasm] + UMP [cytoplasm] </t>
  </si>
  <si>
    <t>r_0851</t>
  </si>
  <si>
    <t xml:space="preserve">2-oxoglutarate [cytoplasm] + L-phenylalanine [cytoplasm]  &lt;=&gt; keto-phenylpyruvate [cytoplasm] + L-glutamate [cytoplasm] </t>
  </si>
  <si>
    <t>r_0852</t>
  </si>
  <si>
    <t xml:space="preserve">ATP [cytoplasm] + L-phenylalanine [cytoplasm] + tRNA(Phe) [cytoplasm]  -&gt; AMP [cytoplasm] + diphosphate [cytoplasm] + Phe-tRNA(Phe) [cytoplasm] </t>
  </si>
  <si>
    <t>r_0854</t>
  </si>
  <si>
    <t xml:space="preserve">H+ [cytoplasm] + keto-phenylpyruvate [cytoplasm]  -&gt; carbon dioxide [cytoplasm] + phenylacetaldehyde [cytoplasm] </t>
  </si>
  <si>
    <t>r_0855</t>
  </si>
  <si>
    <t xml:space="preserve">5'-phosphoribosyl-N-formylglycineamidine [cytoplasm] + ATP [cytoplasm]  -&gt; 5'-phosphoribosyl-5-aminoimidazole [cytoplasm] + ADP [cytoplasm] + H+ [cytoplasm] + phosphate [cytoplasm] </t>
  </si>
  <si>
    <t>r_0883</t>
  </si>
  <si>
    <t xml:space="preserve">3'-phospho-5'-adenylyl sulfate [cytoplasm] + TRX1 [cytoplasm]  -&gt; adenosine 3',5'-bismonophosphate [cytoplasm] + H+ [cytoplasm] + sulphite [cytoplasm] + TRX1 disulphide [cytoplasm] </t>
  </si>
  <si>
    <t>r_0886</t>
  </si>
  <si>
    <t xml:space="preserve">ATP [cytoplasm] + D-fructose 6-phosphate [cytoplasm]  -&gt; ADP [cytoplasm] + D-fructose 1,6-bisphosphate [cytoplasm] + H+ [cytoplasm] </t>
  </si>
  <si>
    <t>r_0887</t>
  </si>
  <si>
    <t xml:space="preserve">ATP [cytoplasm] + sedoheptulose 7-phosphate [cytoplasm]  -&gt; ADP [cytoplasm] + H+ [cytoplasm] + sedoheptulose 1,7-bisphosphate [cytoplasm] </t>
  </si>
  <si>
    <t>r_0888</t>
  </si>
  <si>
    <t xml:space="preserve">D-glucose 6-phosphate [cytoplasm]  &lt;=&gt; D-glucose 1-phosphate [cytoplasm] </t>
  </si>
  <si>
    <t>r_0889</t>
  </si>
  <si>
    <t xml:space="preserve">6-phospho-D-gluconate [cytoplasm] + NADP(+) [cytoplasm]  -&gt; carbon dioxide [cytoplasm] + D-ribulose 5-phosphate [cytoplasm] + NADPH [cytoplasm] </t>
  </si>
  <si>
    <t>r_0891</t>
  </si>
  <si>
    <t xml:space="preserve">3-phosphonato-D-glycerate(3-) [cytoplasm] + NAD [cytoplasm]  -&gt; 3-phospho-hydroxypyruvate [cytoplasm] + H+ [cytoplasm] + NADH [cytoplasm] </t>
  </si>
  <si>
    <t>r_0892</t>
  </si>
  <si>
    <t xml:space="preserve">1,3-bisphospho-D-glycerate [cytoplasm] + ADP [cytoplasm]  &lt;=&gt; 3-phosphonato-D-glycerate(3-) [cytoplasm] + ATP [cytoplasm] </t>
  </si>
  <si>
    <t>r_0893</t>
  </si>
  <si>
    <t xml:space="preserve">3-phosphonato-D-glycerate(3-) [cytoplasm]  &lt;=&gt; 2-phospho-D-glyceric acid [cytoplasm] </t>
  </si>
  <si>
    <t>r_0902</t>
  </si>
  <si>
    <t xml:space="preserve">D-mannose 1-phosphate [cytoplasm]  &lt;=&gt; D-mannose 6-phosphate [cytoplasm] </t>
  </si>
  <si>
    <t>r_0908</t>
  </si>
  <si>
    <t xml:space="preserve">ATP [cytoplasm] + L-aspartate [cytoplasm] + phosphoribosyl-carboxy-aminoimidazole [cytoplasm]  -&gt; 5'-phosphoribosyl-4-(N-succinocarboxamide)-5-aminoimidazole [cytoplasm] + ADP [cytoplasm] + 2 H+ [cytoplasm] + phosphate [cytoplasm] </t>
  </si>
  <si>
    <t>r_0909</t>
  </si>
  <si>
    <t xml:space="preserve">1-(5-phosphoribosyl)-5'-AMP [cytoplasm] + H2O [cytoplasm]  -&gt; 1-(5-phospho-D-ribosyl)-5-[(5-phospho-D-ribosylamino)methylideneamino]imidazole-4-carboxamide [cytoplasm] </t>
  </si>
  <si>
    <t>r_0910</t>
  </si>
  <si>
    <t xml:space="preserve">5-phosphoribosyl-ATP [cytoplasm] + H2O [cytoplasm]  -&gt; 1-(5-phosphoribosyl)-5'-AMP [cytoplasm] + diphosphate [cytoplasm] + H+ [cytoplasm] </t>
  </si>
  <si>
    <t>r_0911</t>
  </si>
  <si>
    <t xml:space="preserve">5'-phosphoribosyl-5-aminoimidazole [cytoplasm] + carbon dioxide [cytoplasm]  -&gt; H+ [cytoplasm] + phosphoribosyl-carboxy-aminoimidazole [cytoplasm] </t>
  </si>
  <si>
    <t>r_0912</t>
  </si>
  <si>
    <t xml:space="preserve">10-formyl-THF [cytoplasm] + AICAR [cytoplasm]  &lt;=&gt; phosphoribosyl-formamido-carboxamide [cytoplasm] + THF [cytoplasm] </t>
  </si>
  <si>
    <t>r_0914</t>
  </si>
  <si>
    <t xml:space="preserve">5-phosphoribosylamine [cytoplasm] + ATP [cytoplasm] + L-glycine [cytoplasm]  -&gt; 5-phospho-ribosyl-glycineamide [cytoplasm] + ADP [cytoplasm] + H+ [cytoplasm] + phosphate [cytoplasm] </t>
  </si>
  <si>
    <t>r_0915</t>
  </si>
  <si>
    <t xml:space="preserve">H2O [cytoplasm] + L-glutamine [cytoplasm] + PRPP [cytoplasm]  -&gt; 5-phosphoribosylamine [cytoplasm] + diphosphate [cytoplasm] + L-glutamate [cytoplasm] </t>
  </si>
  <si>
    <t>r_0916</t>
  </si>
  <si>
    <t xml:space="preserve">ATP [cytoplasm] + ribose-5-phosphate [cytoplasm]  -&gt; AMP [cytoplasm] + H+ [cytoplasm] + PRPP [cytoplasm] </t>
  </si>
  <si>
    <t>r_0917</t>
  </si>
  <si>
    <t xml:space="preserve">3-phospho-serine [cytoplasm] + H2O [cytoplasm]  -&gt; L-serine [cytoplasm] + phosphate [cytoplasm] </t>
  </si>
  <si>
    <t>r_0918</t>
  </si>
  <si>
    <t xml:space="preserve">3-phospho-hydroxypyruvate [cytoplasm] + L-glutamate [cytoplasm]  -&gt; 2-oxoglutarate [cytoplasm] + 3-phospho-serine [cytoplasm] </t>
  </si>
  <si>
    <t>r_0938</t>
  </si>
  <si>
    <t xml:space="preserve">H+ [cytoplasm] + prephenate [cytoplasm]  -&gt; carbon dioxide [cytoplasm] + H2O [cytoplasm] + keto-phenylpyruvate [cytoplasm] </t>
  </si>
  <si>
    <t>r_0939</t>
  </si>
  <si>
    <t xml:space="preserve">NADP(+) [cytoplasm] + prephenate [cytoplasm]  -&gt; 3-(4-hydroxyphenyl)pyruvate [cytoplasm] + carbon dioxide [cytoplasm] + NADPH [cytoplasm] </t>
  </si>
  <si>
    <t>r_0941</t>
  </si>
  <si>
    <t xml:space="preserve">ATP [cytoplasm] + L-proline [cytoplasm] + tRNA(Pro) [cytoplasm]  -&gt; AMP [cytoplasm] + diphosphate [cytoplasm] + Pro-tRNA(Pro) [cytoplasm] </t>
  </si>
  <si>
    <t>r_0957</t>
  </si>
  <si>
    <t xml:space="preserve">1-pyrroline-5-carboxylate [cytoplasm] + 2 H+ [cytoplasm] + NADPH [cytoplasm]  -&gt; L-proline [cytoplasm] + NADP(+) [cytoplasm] </t>
  </si>
  <si>
    <t>r_0958</t>
  </si>
  <si>
    <t xml:space="preserve">ATP [cytoplasm] + bicarbonate [cytoplasm] + pyruvate [cytoplasm]  -&gt; ADP [cytoplasm] + H+ [cytoplasm] + oxaloacetate [cytoplasm] + phosphate [cytoplasm] </t>
  </si>
  <si>
    <t>r_0959</t>
  </si>
  <si>
    <t xml:space="preserve">H+ [cytoplasm] + pyruvate [cytoplasm]  -&gt; acetaldehyde [cytoplasm] + carbon dioxide [cytoplasm] </t>
  </si>
  <si>
    <t>r_0960</t>
  </si>
  <si>
    <t xml:space="preserve">acetaldehyde [cytoplasm] + H+ [cytoplasm] + pyruvate [cytoplasm]  -&gt; (R)-acetoin [cytoplasm] + carbon dioxide [cytoplasm] </t>
  </si>
  <si>
    <t>r_0961</t>
  </si>
  <si>
    <t xml:space="preserve">coenzyme A [mitochondrion] + NAD [mitochondrion] + pyruvate [mitochondrion]  -&gt; acetyl-CoA [mitochondrion] + carbon dioxide [mitochondrion] + NADH [mitochondrion] </t>
  </si>
  <si>
    <t>r_0962</t>
  </si>
  <si>
    <t xml:space="preserve">ADP [cytoplasm] + H+ [cytoplasm] + phosphoenolpyruvate [cytoplasm]  -&gt; ATP [cytoplasm] + pyruvate [cytoplasm] </t>
  </si>
  <si>
    <t>r_0976</t>
  </si>
  <si>
    <t xml:space="preserve">CDP [cytoplasm] + H+ [cytoplasm] + TRX1 [cytoplasm]  -&gt; dCDP [cytoplasm] + H2O [cytoplasm] + TRX1 disulphide [cytoplasm] </t>
  </si>
  <si>
    <t>r_0982</t>
  </si>
  <si>
    <t xml:space="preserve">D-ribulose 5-phosphate [cytoplasm]  &lt;=&gt; ribose-5-phosphate [cytoplasm] </t>
  </si>
  <si>
    <t>r_0984</t>
  </si>
  <si>
    <t xml:space="preserve">D-ribulose 5-phosphate [cytoplasm]  &lt;=&gt; D-xylulose 5-phosphate [cytoplasm] </t>
  </si>
  <si>
    <t>r_0986</t>
  </si>
  <si>
    <t xml:space="preserve">S-adenosyl-L-methionine [cytoplasm] + zymosterol [cytoplasm]  -&gt; fecosterol [cytoplasm] + H+ [cytoplasm] + S-adenosyl-L-homocysteine [cytoplasm] </t>
  </si>
  <si>
    <t>r_0988</t>
  </si>
  <si>
    <t xml:space="preserve">H2O [cytoplasm] + L-saccharopine [cytoplasm] + NAD [cytoplasm]  -&gt; 2-oxoglutarate [cytoplasm] + H+ [cytoplasm] + L-lysine [cytoplasm] + NADH [cytoplasm] </t>
  </si>
  <si>
    <t>r_0989</t>
  </si>
  <si>
    <t xml:space="preserve">H+ [cytoplasm] + L-allysine [cytoplasm] + L-glutamate [cytoplasm] + NADPH [cytoplasm]  -&gt; H2O [cytoplasm] + L-saccharopine [cytoplasm] + NADP(+) [cytoplasm] </t>
  </si>
  <si>
    <t>r_0990</t>
  </si>
  <si>
    <t xml:space="preserve">sedoheptulose 1,7-bisphosphate [cytoplasm]  &lt;=&gt; D-erythrose 4-phosphate [cytoplasm] + dihydroxyacetone phosphate [cytoplasm] </t>
  </si>
  <si>
    <t>r_0995</t>
  </si>
  <si>
    <t xml:space="preserve">ATP [cytoplasm] + L-serine [cytoplasm] + tRNA(Ser) [cytoplasm]  -&gt; AMP [cytoplasm] + diphosphate [cytoplasm] + Ser-tRNA(Ser) [cytoplasm] </t>
  </si>
  <si>
    <t>r_0996</t>
  </si>
  <si>
    <t xml:space="preserve">3-dehydroshikimate [cytoplasm] + H+ [cytoplasm] + NADPH [cytoplasm]  -&gt; NADP(+) [cytoplasm] + shikimate [cytoplasm] </t>
  </si>
  <si>
    <t>r_0997</t>
  </si>
  <si>
    <t xml:space="preserve">ATP [cytoplasm] + shikimate [cytoplasm]  -&gt; 3-phosphoshikimic acid [cytoplasm] + ADP [cytoplasm] + H+ [cytoplasm] </t>
  </si>
  <si>
    <t>r_1000</t>
  </si>
  <si>
    <t xml:space="preserve">FMNH2 [cytoplasm] + fumarate [cytoplasm]  &lt;=&gt; FMN [cytoplasm] + H+ [cytoplasm] + succinate [cytoplasm] </t>
  </si>
  <si>
    <t>r_1023</t>
  </si>
  <si>
    <t xml:space="preserve">H2O [cytoplasm] + NADP(+) [cytoplasm] + succinic semialdehyde [cytoplasm]  -&gt; 2 H+ [cytoplasm] + NADPH [cytoplasm] + succinate [cytoplasm] </t>
  </si>
  <si>
    <t>r_1026</t>
  </si>
  <si>
    <t xml:space="preserve">ADP [cytoplasm] + H+ [cytoplasm] + sulphate [cytoplasm]  -&gt; 5'-adenylyl sulfate [cytoplasm] + phosphate [cytoplasm] </t>
  </si>
  <si>
    <t>r_1027</t>
  </si>
  <si>
    <t xml:space="preserve">4 H+ [cytoplasm] + 3 NADPH [cytoplasm] + sulphite [cytoplasm]  -&gt; 3 H2O [cytoplasm] + hydrogen sulfide [cytoplasm] + 3 NADP(+) [cytoplasm] </t>
  </si>
  <si>
    <t>r_1038</t>
  </si>
  <si>
    <t xml:space="preserve">NADPH [cytoplasm] + TRX1 disulphide [cytoplasm]  -&gt; NADP(+) [cytoplasm] + TRX1 [cytoplasm] </t>
  </si>
  <si>
    <t>r_1040</t>
  </si>
  <si>
    <t xml:space="preserve">L-threonine [cytoplasm]  -&gt; acetaldehyde [cytoplasm] + L-glycine [cytoplasm] </t>
  </si>
  <si>
    <t>r_1041</t>
  </si>
  <si>
    <t xml:space="preserve">H2O [cytoplasm] + O-phospho-L-homoserine [cytoplasm]  -&gt; L-threonine [cytoplasm] + phosphate [cytoplasm] </t>
  </si>
  <si>
    <t>r_1042</t>
  </si>
  <si>
    <t xml:space="preserve">ATP [cytoplasm] + L-threonine [cytoplasm] + tRNA(Thr) [cytoplasm]  -&gt; AMP [cytoplasm] + diphosphate [cytoplasm] + Thr-tRNA(Thr) [cytoplasm] </t>
  </si>
  <si>
    <t>r_1049</t>
  </si>
  <si>
    <t xml:space="preserve">D-xylulose 5-phosphate [cytoplasm] + ribose-5-phosphate [cytoplasm]  &lt;=&gt; glyceraldehyde 3-phosphate [cytoplasm] + sedoheptulose 7-phosphate [cytoplasm] </t>
  </si>
  <si>
    <t>r_1050</t>
  </si>
  <si>
    <t xml:space="preserve">D-erythrose 4-phosphate [cytoplasm] + D-xylulose 5-phosphate [cytoplasm]  &lt;=&gt; D-fructose 6-phosphate [cytoplasm] + glyceraldehyde 3-phosphate [cytoplasm] </t>
  </si>
  <si>
    <t>r_1051</t>
  </si>
  <si>
    <t xml:space="preserve">alpha,alpha-trehalose 6-phosphate [cytoplasm] + H2O [cytoplasm]  -&gt; phosphate [cytoplasm] + trehalose [cytoplasm] </t>
  </si>
  <si>
    <t>r_1054</t>
  </si>
  <si>
    <t xml:space="preserve">dihydroxyacetone phosphate [cytoplasm]  &lt;=&gt; glyceraldehyde 3-phosphate [cytoplasm] </t>
  </si>
  <si>
    <t>r_1056</t>
  </si>
  <si>
    <t xml:space="preserve">2-oxoglutarate [cytoplasm] + L-tryptophan [cytoplasm]  -&gt; indole-3-pyruvate [cytoplasm] + L-glutamate [cytoplasm] </t>
  </si>
  <si>
    <t>r_1057</t>
  </si>
  <si>
    <t xml:space="preserve">ATP [cytoplasm] + L-tryptophan [cytoplasm] + tRNA(Trp) [cytoplasm]  -&gt; AMP [cytoplasm] + diphosphate [cytoplasm] + Trp-tRNA(Trp) [cytoplasm] </t>
  </si>
  <si>
    <t>r_1063</t>
  </si>
  <si>
    <t xml:space="preserve">3-(4-hydroxyphenyl)pyruvate [cytoplasm] + L-glutamate [cytoplasm]  &lt;=&gt; 2-oxoglutarate [cytoplasm] + L-tyrosine [cytoplasm] </t>
  </si>
  <si>
    <t>r_1066</t>
  </si>
  <si>
    <t xml:space="preserve">ATP [cytoplasm] + L-tyrosine [cytoplasm] + tRNA(Tyr) [cytoplasm]  -&gt; AMP [cytoplasm] + diphosphate [cytoplasm] + Tyr-tRNA(Tyr) [cytoplasm] </t>
  </si>
  <si>
    <t>r_1072</t>
  </si>
  <si>
    <t xml:space="preserve">ATP [cytoplasm] + UMP [cytoplasm]  -&gt; ADP [cytoplasm] + UDP [cytoplasm] </t>
  </si>
  <si>
    <t>r_1075</t>
  </si>
  <si>
    <t xml:space="preserve">ATP [cytoplasm] + bicarbonate [cytoplasm] + urea [cytoplasm]  -&gt; ADP [cytoplasm] + H+ [cytoplasm] + phosphate [cytoplasm] + urea-1-carboxylic acid [cytoplasm] </t>
  </si>
  <si>
    <t>r_1084</t>
  </si>
  <si>
    <t xml:space="preserve">D-glucose 1-phosphate [cytoplasm] + H+ [cytoplasm] + UTP [cytoplasm]  &lt;=&gt; diphosphate [cytoplasm] + UDP-D-glucose [cytoplasm] </t>
  </si>
  <si>
    <t>r_1087</t>
  </si>
  <si>
    <t xml:space="preserve">2-oxoglutarate [cytoplasm] + L-valine [cytoplasm]  &lt;=&gt; 3-methyl-2-oxobutanoate [cytoplasm] + L-glutamate [cytoplasm] </t>
  </si>
  <si>
    <t>r_1088</t>
  </si>
  <si>
    <t xml:space="preserve">2-oxoglutarate [mitochondrion] + L-valine [mitochondrion]  &lt;=&gt; 3-methyl-2-oxobutanoate [mitochondrion] + L-glutamate [mitochondrion] </t>
  </si>
  <si>
    <t>r_1089</t>
  </si>
  <si>
    <t xml:space="preserve">ATP [cytoplasm] + L-valine [cytoplasm] + tRNA(Val) [cytoplasm]  -&gt; AMP [cytoplasm] + diphosphate [cytoplasm] + Val-tRNA(Val) [cytoplasm] </t>
  </si>
  <si>
    <t>r_1838</t>
  </si>
  <si>
    <t xml:space="preserve">2-oxoglutarate [mitochondrion] + acetyl-CoA [mitochondrion] + H2O [mitochondrion]  -&gt; coenzyme A [mitochondrion] + H+ [mitochondrion] + homocitrate [mitochondrion] </t>
  </si>
  <si>
    <t>r_2115</t>
  </si>
  <si>
    <t xml:space="preserve">acetaldehyde [cytoplasm] + H+ [cytoplasm] + NADH [cytoplasm]  -&gt; ethanol [cytoplasm] + NAD [cytoplasm] </t>
  </si>
  <si>
    <t>r_2117</t>
  </si>
  <si>
    <t xml:space="preserve">L-phenylalanine [cytoplasm] + pyruvate [cytoplasm]  &lt;=&gt; keto-phenylpyruvate [cytoplasm] + L-alanine [cytoplasm] </t>
  </si>
  <si>
    <t>r_2118</t>
  </si>
  <si>
    <t xml:space="preserve">keto-phenylpyruvate [cytoplasm] + L-tryptophan [cytoplasm]  -&gt; indole-3-pyruvate [cytoplasm] + L-phenylalanine [cytoplasm] </t>
  </si>
  <si>
    <t>r_2119</t>
  </si>
  <si>
    <t xml:space="preserve">3-(4-hydroxyphenyl)pyruvate [cytoplasm] + L-alanine [cytoplasm]  &lt;=&gt; L-tyrosine [cytoplasm] + pyruvate [cytoplasm] </t>
  </si>
  <si>
    <t>r_2131</t>
  </si>
  <si>
    <t xml:space="preserve">isocitrate [mitochondrion] + NADP(+) [mitochondrion]  -&gt; 2-oxoglutarate [mitochondrion] + carbon dioxide [mitochondrion] + NADPH [mitochondrion] </t>
  </si>
  <si>
    <t>r_2140</t>
  </si>
  <si>
    <t xml:space="preserve">acetyl-CoA [cytoplasm] + 21 H+ [cytoplasm] + 7 malonyl-CoA [cytoplasm] + 14 NADPH [cytoplasm]  -&gt; 7 carbon dioxide [cytoplasm] + 7 coenzyme A [cytoplasm] + 7 H2O [cytoplasm] + 14 NADP(+) [cytoplasm] + palmitoyl-CoA [cytoplasm] </t>
  </si>
  <si>
    <t>r_2141</t>
  </si>
  <si>
    <t xml:space="preserve">acetyl-CoA [cytoplasm] + 24 H+ [cytoplasm] + 8 malonyl-CoA [cytoplasm] + 16 NADPH [cytoplasm]  -&gt; 8 carbon dioxide [cytoplasm] + 8 coenzyme A [cytoplasm] + 8 H2O [cytoplasm] + 16 NADP(+) [cytoplasm] + stearoyl-CoA [cytoplasm] </t>
  </si>
  <si>
    <t>r_2197</t>
  </si>
  <si>
    <t xml:space="preserve">coenzyme A [endoplasmic reticulum membrane] + ATP [endoplasmic reticulum membrane] + palmitoleate [endoplasmic reticulum membrane]  &lt;=&gt; palmitoleoyl-CoA(4-) [endoplasmic reticulum membrane] + AMP [endoplasmic reticulum membrane] + diphosphate [endoplasmic reticulum membrane] </t>
  </si>
  <si>
    <t>r_2199</t>
  </si>
  <si>
    <t xml:space="preserve">coenzyme A [endoplasmic reticulum membrane] + ATP [endoplasmic reticulum membrane] + oleate [endoplasmic reticulum membrane]  &lt;=&gt; oleoyl-CoA [endoplasmic reticulum membrane] + AMP [endoplasmic reticulum membrane] + diphosphate [endoplasmic reticulum membrane] </t>
  </si>
  <si>
    <t>r_2305</t>
  </si>
  <si>
    <t xml:space="preserve">cis-aconitate [cytoplasm] + H2O [cytoplasm]  &lt;=&gt; isocitrate [cytoplasm] </t>
  </si>
  <si>
    <t>r_2308</t>
  </si>
  <si>
    <t xml:space="preserve">2 H+ [endoplasmic reticulum membrane] + palmitoyl-CoA [endoplasmic reticulum membrane] + glycerol 3-phosphate [endoplasmic reticulum membrane]  -&gt; coenzyme A [endoplasmic reticulum membrane] + 1-acyl-sn-glycerol 3-phosphate (16:0) [endoplasmic reticulum membrane] </t>
  </si>
  <si>
    <t>r_2309</t>
  </si>
  <si>
    <t xml:space="preserve">2 H+ [endoplasmic reticulum membrane] + palmitoleoyl-CoA(4-) [endoplasmic reticulum membrane] + glycerol 3-phosphate [endoplasmic reticulum membrane]  -&gt; coenzyme A [endoplasmic reticulum membrane] + 1-acyl-sn-glycerol 3-phosphate (16:1) [endoplasmic reticulum membrane] </t>
  </si>
  <si>
    <t>r_2310</t>
  </si>
  <si>
    <t xml:space="preserve">2 H+ [endoplasmic reticulum membrane] + stearoyl-CoA [endoplasmic reticulum membrane] + glycerol 3-phosphate [endoplasmic reticulum membrane]  -&gt; coenzyme A [endoplasmic reticulum membrane] + 1-acyl-sn-glycerol 3-phosphate (18:0) [endoplasmic reticulum membrane] </t>
  </si>
  <si>
    <t>r_2332</t>
  </si>
  <si>
    <t xml:space="preserve">palmitoleoyl-CoA(4-) [endoplasmic reticulum membrane] + 1-acyl-sn-glycerol 3-phosphate (16:0) [endoplasmic reticulum membrane]  -&gt; coenzyme A [endoplasmic reticulum membrane] + phosphatidate (1-16:0, 2-16:1) [endoplasmic reticulum membrane] </t>
  </si>
  <si>
    <t>r_2333</t>
  </si>
  <si>
    <t xml:space="preserve">oleoyl-CoA [endoplasmic reticulum membrane] + 1-acyl-sn-glycerol 3-phosphate (16:0) [endoplasmic reticulum membrane]  -&gt; coenzyme A [endoplasmic reticulum membrane] + phosphatidate (1-16:0, 2-18:1) [endoplasmic reticulum membrane] </t>
  </si>
  <si>
    <t>r_2334</t>
  </si>
  <si>
    <t xml:space="preserve">palmitoleoyl-CoA(4-) [endoplasmic reticulum membrane] + 1-acyl-sn-glycerol 3-phosphate (16:1) [endoplasmic reticulum membrane]  -&gt; coenzyme A [endoplasmic reticulum membrane] + phosphatidate (1-16:1, 2-16:1) [endoplasmic reticulum membrane] </t>
  </si>
  <si>
    <t>r_2337</t>
  </si>
  <si>
    <t xml:space="preserve">oleoyl-CoA [endoplasmic reticulum membrane] + 1-acyl-sn-glycerol 3-phosphate (18:0) [endoplasmic reticulum membrane]  -&gt; coenzyme A [endoplasmic reticulum membrane] + phosphatidate (1-18:0, 2-18:1) [endoplasmic reticulum membrane] </t>
  </si>
  <si>
    <t>r_2346</t>
  </si>
  <si>
    <t xml:space="preserve">H2O [endoplasmic reticulum membrane] + phosphatidate (1-16:1, 2-16:1) [endoplasmic reticulum membrane]  -&gt; 2 H+ [endoplasmic reticulum membrane] + phosphate [endoplasmic reticulum membrane] + diglyceride (1-16:1, 2-16:1) [endoplasmic reticulum membrane] </t>
  </si>
  <si>
    <t>r_2378</t>
  </si>
  <si>
    <t xml:space="preserve">palmitoleoyl-CoA(4-) [endoplasmic reticulum membrane] + diglyceride (1-16:1, 2-16:1) [endoplasmic reticulum membrane]  -&gt; coenzyme A [endoplasmic reticulum membrane] + triglyceride (1-16:1, 2-16:1, 3-16:1) [endoplasmic reticulum membrane] </t>
  </si>
  <si>
    <t>r_2432</t>
  </si>
  <si>
    <t xml:space="preserve">H+ [endoplasmic reticulum membrane] + phosphatidate (1-16:0, 2-16:1) [endoplasmic reticulum membrane] + CTP [endoplasmic reticulum membrane]  &lt;=&gt; diphosphate [endoplasmic reticulum membrane] + CDP-diacylglycerol (1-16:0, 2-16:1) [endoplasmic reticulum membrane] </t>
  </si>
  <si>
    <t>r_2433</t>
  </si>
  <si>
    <t xml:space="preserve">H+ [endoplasmic reticulum membrane] + phosphatidate (1-16:1, 2-16:1) [endoplasmic reticulum membrane] + CTP [endoplasmic reticulum membrane]  &lt;=&gt; diphosphate [endoplasmic reticulum membrane] + CDP-diacylglycerol (1-16:1, 2-16:1) [endoplasmic reticulum membrane] </t>
  </si>
  <si>
    <t>r_2436</t>
  </si>
  <si>
    <t xml:space="preserve">H+ [endoplasmic reticulum membrane] + phosphatidate (1-16:0, 2-18:1) [endoplasmic reticulum membrane] + CTP [endoplasmic reticulum membrane]  &lt;=&gt; diphosphate [endoplasmic reticulum membrane] + CDP-diacylglycerol (1-16:0, 2-18:1) [endoplasmic reticulum membrane] </t>
  </si>
  <si>
    <t>r_2438</t>
  </si>
  <si>
    <t xml:space="preserve">H+ [endoplasmic reticulum membrane] + phosphatidate (1-18:0, 2-18:1) [endoplasmic reticulum membrane] + CTP [endoplasmic reticulum membrane]  &lt;=&gt; diphosphate [endoplasmic reticulum membrane] + CDP-diacylglycerol (1-18:0, 2-18:1) [endoplasmic reticulum membrane] </t>
  </si>
  <si>
    <t>r_2447</t>
  </si>
  <si>
    <t xml:space="preserve">CDP-diacylglycerol (1-16:1, 2-16:1) [endoplasmic reticulum membrane] + L-serine [endoplasmic reticulum membrane]  -&gt; 2 H+ [endoplasmic reticulum membrane] + CMP [endoplasmic reticulum membrane] + phosphatidyl-L-serine (1-16:1, 2-16:1) [endoplasmic reticulum membrane] </t>
  </si>
  <si>
    <t>r_2450</t>
  </si>
  <si>
    <t xml:space="preserve">CDP-diacylglycerol (1-16:0, 2-18:1) [endoplasmic reticulum membrane] + L-serine [endoplasmic reticulum membrane]  -&gt; 2 H+ [endoplasmic reticulum membrane] + CMP [endoplasmic reticulum membrane] + phosphatidyl-L-serine (1-16:0, 2-18:1) [endoplasmic reticulum membrane] </t>
  </si>
  <si>
    <t>r_2452</t>
  </si>
  <si>
    <t xml:space="preserve">CDP-diacylglycerol (1-18:0, 2-18:1) [endoplasmic reticulum membrane] + L-serine [endoplasmic reticulum membrane]  -&gt; 2 H+ [endoplasmic reticulum membrane] + CMP [endoplasmic reticulum membrane] + phosphatidyl-L-serine (1-18:0, 2-18:1) [endoplasmic reticulum membrane] </t>
  </si>
  <si>
    <t>r_2454</t>
  </si>
  <si>
    <t xml:space="preserve">CDP-diacylglycerol (1-16:0, 2-16:1) [endoplasmic reticulum membrane] + myo-inositol [endoplasmic reticulum membrane]  -&gt; 2 H+ [endoplasmic reticulum membrane] + CMP [endoplasmic reticulum membrane] + 1-phosphatidyl-1D-myo-inositol (1-16:0, 2-16:1) [endoplasmic reticulum membrane] </t>
  </si>
  <si>
    <t>r_2465</t>
  </si>
  <si>
    <t xml:space="preserve">phosphatidyl-L-serine (1-16:1, 2-16:1) [mitochondrial membrane]  -&gt; carbon dioxide [mitochondrial membrane] + phosphatidylethanolamine (1-16:1, 2-16:1) [mitochondrial membrane] </t>
  </si>
  <si>
    <t>r_2468</t>
  </si>
  <si>
    <t xml:space="preserve">phosphatidyl-L-serine (1-16:0, 2-18:1) [mitochondrial membrane]  -&gt; carbon dioxide [mitochondrial membrane] + phosphatidylethanolamine (1-16:0, 2-18:1) [mitochondrial membrane] </t>
  </si>
  <si>
    <t>r_2470</t>
  </si>
  <si>
    <t xml:space="preserve">phosphatidyl-L-serine (1-18:0, 2-18:1) [mitochondrial membrane]  -&gt; carbon dioxide [mitochondrial membrane] + phosphatidylethanolamine (1-18:0, 2-18:1) [mitochondrial membrane] </t>
  </si>
  <si>
    <t>r_2492</t>
  </si>
  <si>
    <t xml:space="preserve">S-adenosyl-L-methionine [endoplasmic reticulum membrane] + phosphatidylethanolamine (1-16:0, 2-18:1) [endoplasmic reticulum membrane]  -&gt; H+ [endoplasmic reticulum membrane] + S-adenosyl-L-homocysteine [endoplasmic reticulum membrane] + phosphatidyl-N-methylethanolamine (1-16:0, 2-18:1) [endoplasmic reticulum membrane] </t>
  </si>
  <si>
    <t>r_2494</t>
  </si>
  <si>
    <t xml:space="preserve">S-adenosyl-L-methionine [endoplasmic reticulum membrane] + phosphatidylethanolamine (1-18:0, 2-18:1) [endoplasmic reticulum membrane]  -&gt; H+ [endoplasmic reticulum membrane] + S-adenosyl-L-homocysteine [endoplasmic reticulum membrane] + phosphatidyl-N-methylethanolamine (1-18:0, 2-18:1) [endoplasmic reticulum membrane] </t>
  </si>
  <si>
    <t>r_2500</t>
  </si>
  <si>
    <t xml:space="preserve">S-adenosyl-L-methionine [endoplasmic reticulum membrane] + phosphatidyl-N-methylethanolamine (1-16:0, 2-18:1) [endoplasmic reticulum membrane]  -&gt; H+ [endoplasmic reticulum membrane] + S-adenosyl-L-homocysteine [endoplasmic reticulum membrane] + phosphatidyl-N,N-dimethylethanolamine (1-16:0, 2-18:1) [endoplasmic reticulum membrane] </t>
  </si>
  <si>
    <t>r_2502</t>
  </si>
  <si>
    <t xml:space="preserve">S-adenosyl-L-methionine [endoplasmic reticulum membrane] + phosphatidyl-N-methylethanolamine (1-18:0, 2-18:1) [endoplasmic reticulum membrane]  -&gt; H+ [endoplasmic reticulum membrane] + S-adenosyl-L-homocysteine [endoplasmic reticulum membrane] + phosphatidyl-N,N-dimethylethanolamine (1-18:0, 2-18:1) [endoplasmic reticulum membrane] </t>
  </si>
  <si>
    <t>r_2508</t>
  </si>
  <si>
    <t xml:space="preserve">S-adenosyl-L-methionine [endoplasmic reticulum membrane] + phosphatidyl-N,N-dimethylethanolamine (1-16:0, 2-18:1) [endoplasmic reticulum membrane]  -&gt; H+ [endoplasmic reticulum membrane] + S-adenosyl-L-homocysteine [endoplasmic reticulum membrane] + phosphatidylcholine (1-16:0, 2-18:1) [endoplasmic reticulum membrane] </t>
  </si>
  <si>
    <t>r_2510</t>
  </si>
  <si>
    <t xml:space="preserve">S-adenosyl-L-methionine [endoplasmic reticulum membrane] + phosphatidyl-N,N-dimethylethanolamine (1-18:0, 2-18:1) [endoplasmic reticulum membrane]  -&gt; H+ [endoplasmic reticulum membrane] + S-adenosyl-L-homocysteine [endoplasmic reticulum membrane] + phosphatidylcholine (1-18:0, 2-18:1) [endoplasmic reticulum membrane] </t>
  </si>
  <si>
    <t>r_1097</t>
  </si>
  <si>
    <t xml:space="preserve">(R,R)-2,3-butanediol [cytoplasm]  &lt;=&gt; (R,R)-2,3-butanediol [extracellular] </t>
  </si>
  <si>
    <t>r_1099</t>
  </si>
  <si>
    <t xml:space="preserve">2-oxoadipic acid [mitochondrion] + 2-oxoglutarate [cytoplasm]  &lt;=&gt; 2-oxoadipic acid [cytoplasm] + 2-oxoglutarate [mitochondrion] </t>
  </si>
  <si>
    <t>r_1106</t>
  </si>
  <si>
    <t xml:space="preserve">acetate [cytoplasm]  &lt;=&gt; acetate [extracellular] </t>
  </si>
  <si>
    <t>r_1107</t>
  </si>
  <si>
    <t xml:space="preserve">ethyl acetate [cytoplasm]  -&gt; ethyl acetate [extracellular] </t>
  </si>
  <si>
    <t>r_1110</t>
  </si>
  <si>
    <t xml:space="preserve">ADP [cytoplasm] + ATP [mitochondrion]  &lt;=&gt; ADP [mitochondrion] + ATP [cytoplasm] </t>
  </si>
  <si>
    <t>r_1112</t>
  </si>
  <si>
    <t xml:space="preserve">2-oxoglutarate [cytoplasm] + citrate [mitochondrion]  &lt;=&gt; 2-oxoglutarate [mitochondrion] + citrate [cytoplasm] </t>
  </si>
  <si>
    <t>r_1115</t>
  </si>
  <si>
    <t xml:space="preserve">ammonium [extracellular]  &lt;=&gt; ammonium [cytoplasm] </t>
  </si>
  <si>
    <t>r_1120</t>
  </si>
  <si>
    <t xml:space="preserve">(R)-carnitine [mitochondrion] + O-acetylcarnitine [cytoplasm]  -&gt; (R)-carnitine [cytoplasm] + O-acetylcarnitine [mitochondrion] </t>
  </si>
  <si>
    <t>r_1127</t>
  </si>
  <si>
    <t xml:space="preserve">citrate [cytoplasm] + phosphoenolpyruvate [mitochondrion]  &lt;=&gt; citrate [mitochondrion] + phosphoenolpyruvate [cytoplasm] </t>
  </si>
  <si>
    <t>r_1128</t>
  </si>
  <si>
    <t xml:space="preserve">citrate [cytoplasm] + isocitrate [mitochondrion]  &lt;=&gt; citrate [mitochondrion] + isocitrate [cytoplasm] </t>
  </si>
  <si>
    <t>r_1134</t>
  </si>
  <si>
    <t xml:space="preserve">D-fructose [extracellular] + H+ [extracellular]  -&gt; D-fructose [cytoplasm] + H+ [cytoplasm] </t>
  </si>
  <si>
    <t>r_1136</t>
  </si>
  <si>
    <t xml:space="preserve">(R)-lactate [extracellular] + H+ [extracellular]  &lt;=&gt; (R)-lactate [cytoplasm] + H+ [cytoplasm] </t>
  </si>
  <si>
    <t>r_1147</t>
  </si>
  <si>
    <t xml:space="preserve">ergosterol [extracellular]  &lt;=&gt; ergosterol [cytoplasm] </t>
  </si>
  <si>
    <t>r_1161</t>
  </si>
  <si>
    <t xml:space="preserve">fecosterol [extracellular]  &lt;=&gt; fecosterol [cytoplasm] </t>
  </si>
  <si>
    <t>r_1166</t>
  </si>
  <si>
    <t xml:space="preserve">D-glucose [extracellular]  -&gt; D-glucose [cytoplasm] </t>
  </si>
  <si>
    <t>r_1172</t>
  </si>
  <si>
    <t xml:space="preserve">glycerol [cytoplasm]  -&gt; glycerol [extracellular] </t>
  </si>
  <si>
    <t>r_1173</t>
  </si>
  <si>
    <t xml:space="preserve">H+ [extracellular] + L-glycine [extracellular]  &lt;=&gt; H+ [cytoplasm] + L-glycine [cytoplasm] </t>
  </si>
  <si>
    <t>r_1180</t>
  </si>
  <si>
    <t xml:space="preserve">isoamyl acetate [cytoplasm]  -&gt; isoamyl acetate [extracellular] </t>
  </si>
  <si>
    <t>r_1183</t>
  </si>
  <si>
    <t xml:space="preserve">H+ [extracellular] + L-alanine [extracellular]  &lt;=&gt; H+ [cytoplasm] + L-alanine [cytoplasm] </t>
  </si>
  <si>
    <t>r_1184</t>
  </si>
  <si>
    <t xml:space="preserve">H+ [extracellular] + L-arginine [extracellular]  &lt;=&gt; H+ [cytoplasm] + L-arginine [cytoplasm] </t>
  </si>
  <si>
    <t>r_1186</t>
  </si>
  <si>
    <t xml:space="preserve">H+ [extracellular] + L-asparagine [extracellular]  &lt;=&gt; H+ [cytoplasm] + L-asparagine [cytoplasm] </t>
  </si>
  <si>
    <t>r_1190</t>
  </si>
  <si>
    <t xml:space="preserve">H+ [extracellular] + L-aspartate [extracellular]  &lt;=&gt; H+ [cytoplasm] + L-aspartate [cytoplasm] </t>
  </si>
  <si>
    <t>r_1192</t>
  </si>
  <si>
    <t xml:space="preserve">H+ [extracellular] + L-cysteine [extracellular]  &lt;=&gt; H+ [cytoplasm] + L-cysteine [cytoplasm] </t>
  </si>
  <si>
    <t>r_1194</t>
  </si>
  <si>
    <t xml:space="preserve">L-glutamate [cytoplasm]  -&gt; L-glutamate [mitochondrion] </t>
  </si>
  <si>
    <t>r_1196</t>
  </si>
  <si>
    <t xml:space="preserve">H+ [extracellular] + L-glutamate [extracellular]  &lt;=&gt; H+ [cytoplasm] + L-glutamate [cytoplasm] </t>
  </si>
  <si>
    <t>r_1199</t>
  </si>
  <si>
    <t xml:space="preserve">H+ [extracellular] + L-glutamine [extracellular]  &lt;=&gt; H+ [cytoplasm] + L-glutamine [cytoplasm] </t>
  </si>
  <si>
    <t>r_1201</t>
  </si>
  <si>
    <t xml:space="preserve">H+ [extracellular] + L-histidine [extracellular]  &lt;=&gt; H+ [cytoplasm] + L-histidine [cytoplasm] </t>
  </si>
  <si>
    <t>r_1205</t>
  </si>
  <si>
    <t xml:space="preserve">H+ [extracellular] + L-isoleucine [extracellular]  &lt;=&gt; H+ [cytoplasm] + L-isoleucine [cytoplasm] </t>
  </si>
  <si>
    <t>r_1211</t>
  </si>
  <si>
    <t xml:space="preserve">H+ [extracellular] + L-leucine [extracellular]  &lt;=&gt; H+ [cytoplasm] + L-leucine [cytoplasm] </t>
  </si>
  <si>
    <t>r_1213</t>
  </si>
  <si>
    <t xml:space="preserve">H+ [extracellular] + L-lysine [extracellular]  &lt;=&gt; H+ [cytoplasm] + L-lysine [cytoplasm] </t>
  </si>
  <si>
    <t>r_1214</t>
  </si>
  <si>
    <t xml:space="preserve">H+ [extracellular] + L-methionine [extracellular]  &lt;=&gt; H+ [cytoplasm] + L-methionine [cytoplasm] </t>
  </si>
  <si>
    <t>r_1215</t>
  </si>
  <si>
    <t xml:space="preserve">H+ [extracellular] + L-phenylalanine [extracellular]  &lt;=&gt; H+ [cytoplasm] + L-phenylalanine [cytoplasm] </t>
  </si>
  <si>
    <t>r_1216</t>
  </si>
  <si>
    <t xml:space="preserve">H+ [extracellular] + L-proline [extracellular]  &lt;=&gt; H+ [cytoplasm] + L-proline [cytoplasm] </t>
  </si>
  <si>
    <t>r_1217</t>
  </si>
  <si>
    <t xml:space="preserve">H+ [extracellular] + L-serine [extracellular]  &lt;=&gt; H+ [cytoplasm] + L-serine [cytoplasm] </t>
  </si>
  <si>
    <t>r_1218</t>
  </si>
  <si>
    <t xml:space="preserve">H+ [extracellular] + L-threonine [extracellular]  &lt;=&gt; H+ [cytoplasm] + L-threonine [cytoplasm] </t>
  </si>
  <si>
    <t>r_1219</t>
  </si>
  <si>
    <t xml:space="preserve">H+ [extracellular] + L-tryptophan [extracellular]  &lt;=&gt; H+ [cytoplasm] + L-tryptophan [cytoplasm] </t>
  </si>
  <si>
    <t>r_1223</t>
  </si>
  <si>
    <t xml:space="preserve">H+ [extracellular] + L-tyrosine [extracellular]  &lt;=&gt; H+ [cytoplasm] + L-tyrosine [cytoplasm] </t>
  </si>
  <si>
    <t>r_1224</t>
  </si>
  <si>
    <t xml:space="preserve">H+ [extracellular] + L-valine [extracellular]  &lt;=&gt; H+ [cytoplasm] + L-valine [cytoplasm] </t>
  </si>
  <si>
    <t>r_1228</t>
  </si>
  <si>
    <t xml:space="preserve">N,N'-diformyldityrosine [cytoplasm]  -&gt; N,N'-diformyldityrosine [extracellular] </t>
  </si>
  <si>
    <t>r_1237</t>
  </si>
  <si>
    <t xml:space="preserve">H+ [cytoplasm] + ornithine [mitochondrion]  -&gt; H+ [mitochondrion] + ornithine [cytoplasm] </t>
  </si>
  <si>
    <t>r_1238</t>
  </si>
  <si>
    <t xml:space="preserve">H+ [extracellular] + ornithine [extracellular]  &lt;=&gt; H+ [cytoplasm] + ornithine [cytoplasm] </t>
  </si>
  <si>
    <t>r_1239</t>
  </si>
  <si>
    <t xml:space="preserve">H+ [cytoplasm] + oxaloacetate [cytoplasm]  -&gt; H+ [mitochondrion] + oxaloacetate [mitochondrion] </t>
  </si>
  <si>
    <t>r_1243</t>
  </si>
  <si>
    <t xml:space="preserve">phenethyl acetate [cytoplasm]  -&gt; phenethyl acetate [extracellular] </t>
  </si>
  <si>
    <t>r_1244</t>
  </si>
  <si>
    <t xml:space="preserve">H+ [extracellular] + phosphate [extracellular]  &lt;=&gt; H+ [cytoplasm] + phosphate [cytoplasm] </t>
  </si>
  <si>
    <t>r_1254</t>
  </si>
  <si>
    <t xml:space="preserve">H+ [extracellular] + pyruvate [extracellular]  &lt;=&gt; H+ [cytoplasm] + pyruvate [cytoplasm] </t>
  </si>
  <si>
    <t>r_1266</t>
  </si>
  <si>
    <t xml:space="preserve">sulphate [extracellular]  -&gt; sulphate [cytoplasm] </t>
  </si>
  <si>
    <t>r_1273</t>
  </si>
  <si>
    <t xml:space="preserve">2 H+ [extracellular] + urea [extracellular]  &lt;=&gt; 2 H+ [cytoplasm] + urea [cytoplasm] </t>
  </si>
  <si>
    <t>r_1277</t>
  </si>
  <si>
    <t xml:space="preserve">H2O [extracellular]  &lt;=&gt; H2O [cytoplasm] </t>
  </si>
  <si>
    <t>r_1278</t>
  </si>
  <si>
    <t xml:space="preserve">zymosterol [extracellular]  &lt;=&gt; zymosterol [cell envelope] </t>
  </si>
  <si>
    <t>r_2034</t>
  </si>
  <si>
    <t xml:space="preserve">H+ [cytoplasm] + pyruvate [cytoplasm]  -&gt; H+ [mitochondrion] + pyruvate [mitochondrion] </t>
  </si>
  <si>
    <t>r_2132</t>
  </si>
  <si>
    <t xml:space="preserve">(S)-malate [cytoplasm] + 2-oxoglutarate [mitochondrion]  -&gt; (S)-malate [mitochondrion] + 2-oxoglutarate [cytoplasm] </t>
  </si>
  <si>
    <t>r_3963</t>
  </si>
  <si>
    <t xml:space="preserve">1-phosphatidyl-1D-myo-inositol (1-16:0, 2-16:1) [cytoplasm]  -&gt; 0.809028 1-phosphatidyl-1D-myo-inositol backbone [cytoplasm] + 0.256429 C16:0 chain [cytoplasm] + 0.254413 C16:1 chain [cytoplasm] </t>
  </si>
  <si>
    <t>r_3971</t>
  </si>
  <si>
    <t xml:space="preserve">ergosteryl palmitoleate [endoplasmic reticulum membrane]  -&gt; 0.633054 ergosterol ester backbone [endoplasmic reticulum membrane] + 0.254413 C16:1 chain [cytoplasm] </t>
  </si>
  <si>
    <t>r_3976</t>
  </si>
  <si>
    <t xml:space="preserve">palmitoleate [cytoplasm]  -&gt; 0.253405 fatty acid backbone [cytoplasm] + 0.254413 C16:1 chain [cytoplasm] </t>
  </si>
  <si>
    <t>r_3980</t>
  </si>
  <si>
    <t xml:space="preserve">phosphatidyl-L-serine (1-16:1, 2-16:1) [endoplasmic reticulum membrane]  -&gt; 0.731948 phosphatidyl-L-serine backbone [endoplasmic reticulum membrane] + 0.508826 C16:1 chain [cytoplasm] </t>
  </si>
  <si>
    <t>r_3992</t>
  </si>
  <si>
    <t xml:space="preserve">phosphatidylcholine (1-16:0, 2-18:1) [endoplasmic reticulum membrane]  -&gt; 0.760089 phosphatidylcholine backbone [endoplasmic reticulum membrane] + 0.256429 C16:0 chain [cytoplasm] + 0.282467 C18:1 chain [cytoplasm] </t>
  </si>
  <si>
    <t>r_3994</t>
  </si>
  <si>
    <t xml:space="preserve">phosphatidylcholine (1-18:0, 2-18:1) [endoplasmic reticulum membrane]  -&gt; 0.772143 phosphatidylcholine backbone [endoplasmic reticulum membrane] + 0.284483 C18:0 chain [cytoplasm] + 0.282467 C18:1 chain [cytoplasm] </t>
  </si>
  <si>
    <t>r_3998</t>
  </si>
  <si>
    <t xml:space="preserve">phosphatidylethanolamine (1-16:1, 2-16:1) [endoplasmic reticulum membrane]  -&gt; 0.687939 phosphatidylethanolamine backbone [endoplasmic reticulum membrane] + 0.508826 C16:1 chain [cytoplasm] </t>
  </si>
  <si>
    <t>r_4016</t>
  </si>
  <si>
    <t xml:space="preserve">triglyceride (1-16:1, 2-16:1, 3-16:1) [endoplasmic reticulum membrane]  -&gt; 0.801288 triglyceride backbone [endoplasmic reticulum membrane] + 0.763239 C16:1 chain [cytoplasm] </t>
  </si>
  <si>
    <t>r_1546</t>
  </si>
  <si>
    <t xml:space="preserve">(R)-lactate [extracellular]  -&gt; </t>
  </si>
  <si>
    <t>r_1549</t>
  </si>
  <si>
    <t xml:space="preserve">(R,R)-2,3-butanediol [extracellular]  -&gt; </t>
  </si>
  <si>
    <t>r_1550</t>
  </si>
  <si>
    <t xml:space="preserve">(S)-3-methyl-2-oxopentanoate [extracellular]  -&gt; </t>
  </si>
  <si>
    <t>r_1552</t>
  </si>
  <si>
    <t xml:space="preserve">(S)-malate [extracellular]  &lt;=&gt; </t>
  </si>
  <si>
    <t>r_1567</t>
  </si>
  <si>
    <t xml:space="preserve">7-phospho-2-dehydro-3-deoxy-D-arabino-heptonic acid [cytoplasm]  &lt;=&gt; 7-phospho-2-dehydro-3-deoxy-D-arabino-heptonic acid [mitochondrion] </t>
  </si>
  <si>
    <t>r_1572</t>
  </si>
  <si>
    <t xml:space="preserve">2-isopropylmalate [extracellular]  -&gt; </t>
  </si>
  <si>
    <t>r_1573</t>
  </si>
  <si>
    <t xml:space="preserve">2-isopropylmalate [cytoplasm]  &lt;=&gt; 2-isopropylmalate [extracellular] </t>
  </si>
  <si>
    <t>r_1574</t>
  </si>
  <si>
    <t xml:space="preserve">2-isopropylmalate [cytoplasm]  &lt;=&gt; 2-isopropylmalate [mitochondrion] </t>
  </si>
  <si>
    <t>r_1575</t>
  </si>
  <si>
    <t xml:space="preserve">2-methylbutanol [cytoplasm]  &lt;=&gt; 2-methylbutanol [extracellular] </t>
  </si>
  <si>
    <t>r_1576</t>
  </si>
  <si>
    <t xml:space="preserve">2-methylbutanol [cytoplasm]  &lt;=&gt; 2-methylbutanol [mitochondrion] </t>
  </si>
  <si>
    <t>r_1579</t>
  </si>
  <si>
    <t xml:space="preserve">2-methylbutanal [cytoplasm]  &lt;=&gt; 2-methylbutanal [mitochondrion] </t>
  </si>
  <si>
    <t>r_1580</t>
  </si>
  <si>
    <t xml:space="preserve">2-methylbutanol [extracellular]  -&gt; </t>
  </si>
  <si>
    <t>r_1583</t>
  </si>
  <si>
    <t xml:space="preserve">isobutyraldehyde [cytoplasm]  &lt;=&gt; isobutyraldehyde [mitochondrion] </t>
  </si>
  <si>
    <t>r_1585</t>
  </si>
  <si>
    <t xml:space="preserve">2-oxobutanoate [cytoplasm]  &lt;=&gt; 2-oxobutanoate [mitochondrion] </t>
  </si>
  <si>
    <t>r_1586</t>
  </si>
  <si>
    <t xml:space="preserve">2-oxoglutarate [extracellular]  -&gt; </t>
  </si>
  <si>
    <t>r_1589</t>
  </si>
  <si>
    <t xml:space="preserve">2-phenylethanol [extracellular]  -&gt; </t>
  </si>
  <si>
    <t>r_1590</t>
  </si>
  <si>
    <t xml:space="preserve">2-phenylethanol [extracellular]  &lt;=&gt; 2-phenylethanol [cytoplasm] </t>
  </si>
  <si>
    <t>r_1591</t>
  </si>
  <si>
    <t xml:space="preserve">2-phenylethanol [mitochondrion]  &lt;=&gt; 2-phenylethanol [cytoplasm] </t>
  </si>
  <si>
    <t>r_1596</t>
  </si>
  <si>
    <t xml:space="preserve">(S)-3-methyl-2-oxopentanoate [cytoplasm]  &lt;=&gt; (S)-3-methyl-2-oxopentanoate [mitochondrion] </t>
  </si>
  <si>
    <t>r_1597</t>
  </si>
  <si>
    <t xml:space="preserve">(S)-3-methyl-2-oxopentanoate [extracellular]  &lt;=&gt; (S)-3-methyl-2-oxopentanoate [cytoplasm] </t>
  </si>
  <si>
    <t>r_1600</t>
  </si>
  <si>
    <t xml:space="preserve">3-methylbutanal [cytoplasm]  &lt;=&gt; 3-methylbutanal [mitochondrion] </t>
  </si>
  <si>
    <t>r_1632</t>
  </si>
  <si>
    <t xml:space="preserve">acetaldehyde [mitochondrion]  &lt;=&gt; acetaldehyde [cytoplasm] </t>
  </si>
  <si>
    <t>r_1634</t>
  </si>
  <si>
    <t xml:space="preserve">acetate [extracellular]  -&gt; </t>
  </si>
  <si>
    <t>r_1652</t>
  </si>
  <si>
    <t xml:space="preserve">(S)-malate [extracellular] + 2-oxoglutarate [cytoplasm]  &lt;=&gt; (S)-malate [cytoplasm] + 2-oxoglutarate [extracellular] </t>
  </si>
  <si>
    <t>r_1654</t>
  </si>
  <si>
    <t xml:space="preserve">ammonium [extracellular]  &lt;=&gt; </t>
  </si>
  <si>
    <t>r_1667</t>
  </si>
  <si>
    <t xml:space="preserve">carbon dioxide [cytoplasm] + H2O [cytoplasm]  &lt;=&gt; bicarbonate [cytoplasm] + H+ [cytoplasm] </t>
  </si>
  <si>
    <t>r_1672</t>
  </si>
  <si>
    <t xml:space="preserve">carbon dioxide [extracellular]  -&gt; </t>
  </si>
  <si>
    <t>r_1686</t>
  </si>
  <si>
    <t xml:space="preserve">citrate [extracellular]  &lt;=&gt; citrate [cytoplasm] </t>
  </si>
  <si>
    <t>r_1687</t>
  </si>
  <si>
    <t xml:space="preserve">citrate [extracellular]  &lt;=&gt; </t>
  </si>
  <si>
    <t>r_1696</t>
  </si>
  <si>
    <t xml:space="preserve">carbon dioxide [cytoplasm]  &lt;=&gt; carbon dioxide [mitochondrion] </t>
  </si>
  <si>
    <t>r_1697</t>
  </si>
  <si>
    <t xml:space="preserve">carbon dioxide [cytoplasm]  &lt;=&gt; carbon dioxide [extracellular] </t>
  </si>
  <si>
    <t>r_1703</t>
  </si>
  <si>
    <t xml:space="preserve">ATP [cytoplasm] + CMP [cytoplasm]  -&gt; ADP [cytoplasm] + CDP [cytoplasm] </t>
  </si>
  <si>
    <t>r_1704</t>
  </si>
  <si>
    <t xml:space="preserve">ATP [cytoplasm] + dCMP [cytoplasm]  &lt;=&gt; ADP [cytoplasm] + dCDP [cytoplasm] </t>
  </si>
  <si>
    <t>r_1708</t>
  </si>
  <si>
    <t xml:space="preserve">D-erythrose 4-phosphate [cytoplasm]  &lt;=&gt; D-erythrose 4-phosphate [mitochondrion] </t>
  </si>
  <si>
    <t>r_1709</t>
  </si>
  <si>
    <t xml:space="preserve">D-fructose [extracellular]  &lt;=&gt; </t>
  </si>
  <si>
    <t>r_1714</t>
  </si>
  <si>
    <t xml:space="preserve">D-glucose [extracellular]  &lt;=&gt; </t>
  </si>
  <si>
    <t>r_1746</t>
  </si>
  <si>
    <t xml:space="preserve">dihydroxyacetone phosphate [mitochondrion]  &lt;=&gt; dihydroxyacetone phosphate [cytoplasm] </t>
  </si>
  <si>
    <t>r_1748</t>
  </si>
  <si>
    <t xml:space="preserve">dolichyl phosphate [cytoplasm]  &lt;=&gt; dolichyl phosphate [endoplasmic reticulum] </t>
  </si>
  <si>
    <t>r_1754</t>
  </si>
  <si>
    <t xml:space="preserve">ergosta-5,7,22,24(28)-tetraen-3beta-ol [cytoplasm]  &lt;=&gt; ergosta-5,7,22,24(28)-tetraen-3beta-ol [endoplasmic reticulum] </t>
  </si>
  <si>
    <t>r_1757</t>
  </si>
  <si>
    <t xml:space="preserve">ergosterol [extracellular]  &lt;=&gt; </t>
  </si>
  <si>
    <t>r_1758</t>
  </si>
  <si>
    <t xml:space="preserve">ergosterol [endoplasmic reticulum]  &lt;=&gt; ergosterol [cytoplasm] </t>
  </si>
  <si>
    <t>r_1761</t>
  </si>
  <si>
    <t xml:space="preserve">ethanol [extracellular]  -&gt; </t>
  </si>
  <si>
    <t>r_1762</t>
  </si>
  <si>
    <t xml:space="preserve">ethanol [cytoplasm]  &lt;=&gt; ethanol [extracellular] </t>
  </si>
  <si>
    <t>r_1763</t>
  </si>
  <si>
    <t xml:space="preserve">ethanol [cytoplasm]  &lt;=&gt; ethanol [mitochondrion] </t>
  </si>
  <si>
    <t>r_1765</t>
  </si>
  <si>
    <t xml:space="preserve">ethyl acetate [extracellular]  -&gt; </t>
  </si>
  <si>
    <t>r_1788</t>
  </si>
  <si>
    <t xml:space="preserve">fecosterol [extracellular]  -&gt; </t>
  </si>
  <si>
    <t>r_1794</t>
  </si>
  <si>
    <t xml:space="preserve">formate [mitochondrion]  -&gt; formate [cytoplasm] </t>
  </si>
  <si>
    <t>r_1808</t>
  </si>
  <si>
    <t xml:space="preserve">glycerol [extracellular]  -&gt; </t>
  </si>
  <si>
    <t>r_1809</t>
  </si>
  <si>
    <t xml:space="preserve">glycerol 3-phosphate [cytoplasm]  &lt;=&gt; glycerol 3-phosphate [mitochondrion] </t>
  </si>
  <si>
    <t>r_1810</t>
  </si>
  <si>
    <t xml:space="preserve">L-glycine [extracellular]  &lt;=&gt; </t>
  </si>
  <si>
    <t>r_1811</t>
  </si>
  <si>
    <t xml:space="preserve">L-glycine [cytoplasm]  &lt;=&gt; L-glycine [mitochondrion] </t>
  </si>
  <si>
    <t>r_1824</t>
  </si>
  <si>
    <t xml:space="preserve">H+ [extracellular]  -&gt; H+ [cytoplasm] </t>
  </si>
  <si>
    <t>r_1825</t>
  </si>
  <si>
    <t xml:space="preserve">H+ [cytoplasm]  &lt;=&gt; H+ [endoplasmic reticulum] </t>
  </si>
  <si>
    <t>r_1832</t>
  </si>
  <si>
    <t xml:space="preserve">H+ [extracellular]  &lt;=&gt; </t>
  </si>
  <si>
    <t>r_1836</t>
  </si>
  <si>
    <t xml:space="preserve">palmitoleate [extracellular]  &lt;=&gt; palmitoleate [cytoplasm] </t>
  </si>
  <si>
    <t>r_1843</t>
  </si>
  <si>
    <t xml:space="preserve">indol-3-ylacetaldehyde [extracellular]  -&gt; </t>
  </si>
  <si>
    <t>r_1844</t>
  </si>
  <si>
    <t xml:space="preserve">indol-3-ylacetaldehyde [cytoplasm]  &lt;=&gt; indol-3-ylacetaldehyde [mitochondrion] </t>
  </si>
  <si>
    <t>r_1845</t>
  </si>
  <si>
    <t xml:space="preserve">indol-3-ylacetaldehyde [cytoplasm]  &lt;=&gt; indol-3-ylacetaldehyde [extracellular] </t>
  </si>
  <si>
    <t>r_1850</t>
  </si>
  <si>
    <t xml:space="preserve">ATP [cytoplasm] + inosine [cytoplasm]  -&gt; ADP [cytoplasm] + H+ [cytoplasm] + IMP [cytoplasm] </t>
  </si>
  <si>
    <t>r_1862</t>
  </si>
  <si>
    <t xml:space="preserve">isoamyl acetate [extracellular]  -&gt; </t>
  </si>
  <si>
    <t>r_1863</t>
  </si>
  <si>
    <t xml:space="preserve">isoamylol [cytoplasm]  &lt;=&gt; isoamylol [extracellular] </t>
  </si>
  <si>
    <t>r_1864</t>
  </si>
  <si>
    <t xml:space="preserve">isoamylol [cytoplasm]  &lt;=&gt; isoamylol [mitochondrion] </t>
  </si>
  <si>
    <t>r_1865</t>
  </si>
  <si>
    <t xml:space="preserve">isoamylol [extracellular]  -&gt; </t>
  </si>
  <si>
    <t>r_1866</t>
  </si>
  <si>
    <t xml:space="preserve">isobutanol [extracellular]  -&gt; </t>
  </si>
  <si>
    <t>r_1868</t>
  </si>
  <si>
    <t xml:space="preserve">isobutanol [cytoplasm]  &lt;=&gt; isobutanol [extracellular] </t>
  </si>
  <si>
    <t>r_1869</t>
  </si>
  <si>
    <t xml:space="preserve">isobutanol [cytoplasm]  &lt;=&gt; isobutanol [mitochondrion] </t>
  </si>
  <si>
    <t>r_1873</t>
  </si>
  <si>
    <t xml:space="preserve">L-alanine [extracellular]  &lt;=&gt; </t>
  </si>
  <si>
    <t>r_1879</t>
  </si>
  <si>
    <t xml:space="preserve">L-arginine [extracellular]  &lt;=&gt; </t>
  </si>
  <si>
    <t>r_1880</t>
  </si>
  <si>
    <t xml:space="preserve">L-asparagine [extracellular]  &lt;=&gt; </t>
  </si>
  <si>
    <t>r_1881</t>
  </si>
  <si>
    <t xml:space="preserve">L-aspartate [extracellular]  -&gt; </t>
  </si>
  <si>
    <t>r_1883</t>
  </si>
  <si>
    <t xml:space="preserve">L-cysteine [extracellular]  &lt;=&gt; </t>
  </si>
  <si>
    <t>r_1887</t>
  </si>
  <si>
    <t xml:space="preserve">L-glutamic 5-semialdehyde [cytoplasm]  &lt;=&gt; 1-pyrroline-5-carboxylate [cytoplasm] + H+ [cytoplasm] + H2O [cytoplasm] </t>
  </si>
  <si>
    <t>r_1889</t>
  </si>
  <si>
    <t xml:space="preserve">L-glutamate [extracellular]  &lt;=&gt; </t>
  </si>
  <si>
    <t>r_1891</t>
  </si>
  <si>
    <t xml:space="preserve">L-glutamine [extracellular]  &lt;=&gt; </t>
  </si>
  <si>
    <t>r_1893</t>
  </si>
  <si>
    <t xml:space="preserve">L-histidine [extracellular]  &lt;=&gt; </t>
  </si>
  <si>
    <t>r_1895</t>
  </si>
  <si>
    <t xml:space="preserve">L-homoserine [extracellular]  &lt;=&gt; L-homoserine [cytoplasm] </t>
  </si>
  <si>
    <t>r_1896</t>
  </si>
  <si>
    <t xml:space="preserve">L-homoserine [extracellular]  -&gt; </t>
  </si>
  <si>
    <t>r_1897</t>
  </si>
  <si>
    <t xml:space="preserve">L-isoleucine [extracellular]  &lt;=&gt; </t>
  </si>
  <si>
    <t>r_1898</t>
  </si>
  <si>
    <t xml:space="preserve">L-isoleucine [mitochondrion]  -&gt; L-isoleucine [cytoplasm] </t>
  </si>
  <si>
    <t>r_1899</t>
  </si>
  <si>
    <t xml:space="preserve">L-leucine [extracellular]  &lt;=&gt; </t>
  </si>
  <si>
    <t>r_1900</t>
  </si>
  <si>
    <t xml:space="preserve">L-lysine [extracellular]  &lt;=&gt; </t>
  </si>
  <si>
    <t>r_1901</t>
  </si>
  <si>
    <t xml:space="preserve">(S)-malate [extracellular]  &lt;=&gt; (S)-malate [cytoplasm] </t>
  </si>
  <si>
    <t>r_1902</t>
  </si>
  <si>
    <t xml:space="preserve">L-methionine [extracellular]  &lt;=&gt; </t>
  </si>
  <si>
    <t>r_1903</t>
  </si>
  <si>
    <t xml:space="preserve">L-phenylalanine [extracellular]  &lt;=&gt; </t>
  </si>
  <si>
    <t>r_1904</t>
  </si>
  <si>
    <t xml:space="preserve">L-proline [extracellular]  -&gt; </t>
  </si>
  <si>
    <t>r_1906</t>
  </si>
  <si>
    <t xml:space="preserve">L-serine [extracellular]  &lt;=&gt; </t>
  </si>
  <si>
    <t>r_1911</t>
  </si>
  <si>
    <t xml:space="preserve">L-threonine [extracellular]  &lt;=&gt; </t>
  </si>
  <si>
    <t>r_1912</t>
  </si>
  <si>
    <t xml:space="preserve">L-tryptophan [extracellular]  &lt;=&gt; </t>
  </si>
  <si>
    <t>r_1913</t>
  </si>
  <si>
    <t xml:space="preserve">L-tyrosine [extracellular]  &lt;=&gt; </t>
  </si>
  <si>
    <t>r_1914</t>
  </si>
  <si>
    <t xml:space="preserve">L-valine [extracellular]  &lt;=&gt; </t>
  </si>
  <si>
    <t>r_1932</t>
  </si>
  <si>
    <t xml:space="preserve">mannan [cytoplasm]  &lt;=&gt; mannan [endoplasmic reticulum] </t>
  </si>
  <si>
    <t>r_1936</t>
  </si>
  <si>
    <t xml:space="preserve">dihydroxyacetone phosphate [cytoplasm]  -&gt; methylglyoxal [cytoplasm] + phosphate [cytoplasm] </t>
  </si>
  <si>
    <t>r_1952</t>
  </si>
  <si>
    <t xml:space="preserve">N,N'-diformyldityrosine [extracellular]  -&gt; </t>
  </si>
  <si>
    <t>r_1963</t>
  </si>
  <si>
    <t xml:space="preserve">NADP(+) [cytoplasm]  &lt;=&gt; NADP(+) [endoplasmic reticulum] </t>
  </si>
  <si>
    <t>r_1964</t>
  </si>
  <si>
    <t xml:space="preserve">NADPH [cytoplasm]  &lt;=&gt; NADPH [endoplasmic reticulum] </t>
  </si>
  <si>
    <t>r_1965</t>
  </si>
  <si>
    <t xml:space="preserve">ammonium [cytoplasm]  &lt;=&gt; ammonium [mitochondrion] </t>
  </si>
  <si>
    <t>r_1987</t>
  </si>
  <si>
    <t xml:space="preserve">ornithine [extracellular]  -&gt; </t>
  </si>
  <si>
    <t>r_1994</t>
  </si>
  <si>
    <t xml:space="preserve">palmitoleate [extracellular]  &lt;=&gt; </t>
  </si>
  <si>
    <t>r_2000</t>
  </si>
  <si>
    <t xml:space="preserve">phenethyl acetate [extracellular]  -&gt; </t>
  </si>
  <si>
    <t>r_2003</t>
  </si>
  <si>
    <t xml:space="preserve">phenylacetaldehyde [cytoplasm]  &lt;=&gt; phenylacetaldehyde [mitochondrion] </t>
  </si>
  <si>
    <t>r_2005</t>
  </si>
  <si>
    <t xml:space="preserve">phosphate [extracellular]  &lt;=&gt; </t>
  </si>
  <si>
    <t>r_2032</t>
  </si>
  <si>
    <t xml:space="preserve">diphosphate [cytoplasm]  &lt;=&gt; diphosphate [mitochondrion] </t>
  </si>
  <si>
    <t>r_2033</t>
  </si>
  <si>
    <t xml:space="preserve">pyruvate [extracellular]  -&gt; </t>
  </si>
  <si>
    <t>r_2045</t>
  </si>
  <si>
    <t xml:space="preserve">L-serine [cytoplasm]  &lt;=&gt; L-serine [mitochondrion] </t>
  </si>
  <si>
    <t>r_2056</t>
  </si>
  <si>
    <t xml:space="preserve">succinate [extracellular]  -&gt; </t>
  </si>
  <si>
    <t>r_2057</t>
  </si>
  <si>
    <t xml:space="preserve">succinate [extracellular]  &lt;=&gt; succinate [cytoplasm] </t>
  </si>
  <si>
    <t>r_2060</t>
  </si>
  <si>
    <t xml:space="preserve">sulphate [extracellular]  &lt;=&gt; </t>
  </si>
  <si>
    <t>r_2083</t>
  </si>
  <si>
    <t xml:space="preserve">tryptophol [extracellular]  -&gt; </t>
  </si>
  <si>
    <t>r_2084</t>
  </si>
  <si>
    <t xml:space="preserve">tryptophol [cytoplasm]  &lt;=&gt; tryptophol [extracellular] </t>
  </si>
  <si>
    <t>r_2085</t>
  </si>
  <si>
    <t xml:space="preserve">tryptophol [cytoplasm]  &lt;=&gt; tryptophol [mitochondrion] </t>
  </si>
  <si>
    <t>r_2091</t>
  </si>
  <si>
    <t xml:space="preserve">urea [extracellular]  -&gt; </t>
  </si>
  <si>
    <t>r_2093</t>
  </si>
  <si>
    <t xml:space="preserve">L-valine [cytoplasm]  &lt;=&gt; L-valine [mitochondrion] </t>
  </si>
  <si>
    <t>r_2096</t>
  </si>
  <si>
    <t xml:space="preserve">H2O [cytoplasm]  &lt;=&gt; H2O [mitochondrion] </t>
  </si>
  <si>
    <t>r_2100</t>
  </si>
  <si>
    <t xml:space="preserve">H2O [extracellular]  &lt;=&gt; </t>
  </si>
  <si>
    <t>r_2106</t>
  </si>
  <si>
    <t xml:space="preserve">zymosterol [extracellular]  &lt;=&gt; </t>
  </si>
  <si>
    <t>r_2107</t>
  </si>
  <si>
    <t xml:space="preserve">zymosterol [cell envelope]  &lt;=&gt; zymosterol [cytoplasm] </t>
  </si>
  <si>
    <t>r_2108</t>
  </si>
  <si>
    <t xml:space="preserve">lipid backbone [cytoplasm] + lipid chain [cytoplasm]  -&gt; lipid [cytoplasm] </t>
  </si>
  <si>
    <t>r_2111</t>
  </si>
  <si>
    <t xml:space="preserve">biomass [cytoplasm]  -&gt; </t>
  </si>
  <si>
    <t>r_2137</t>
  </si>
  <si>
    <t xml:space="preserve">ergosta-5,7,22,24(28)-tetraen-3beta-ol [extracellular]  &lt;=&gt; </t>
  </si>
  <si>
    <t>r_2139</t>
  </si>
  <si>
    <t xml:space="preserve">ergosta-5,7,22,24(28)-tetraen-3beta-ol [extracellular]  &lt;=&gt; ergosta-5,7,22,24(28)-tetraen-3beta-ol [cytoplasm] </t>
  </si>
  <si>
    <t>r_2189</t>
  </si>
  <si>
    <t xml:space="preserve">oleate [extracellular]  &lt;=&gt; </t>
  </si>
  <si>
    <t>r_2192</t>
  </si>
  <si>
    <t xml:space="preserve">oleate [extracellular]  &lt;=&gt; oleate [cytoplasm] </t>
  </si>
  <si>
    <t>r_3511</t>
  </si>
  <si>
    <t xml:space="preserve">palmitoleate [cytoplasm]  &lt;=&gt; palmitoleate [endoplasmic reticulum membrane] </t>
  </si>
  <si>
    <t>r_3513</t>
  </si>
  <si>
    <t xml:space="preserve">oleate [cytoplasm]  &lt;=&gt; oleate [endoplasmic reticulum membrane] </t>
  </si>
  <si>
    <t>r_3517</t>
  </si>
  <si>
    <t xml:space="preserve">palmitoyl-CoA [cytoplasm]  &lt;=&gt; palmitoyl-CoA [endoplasmic reticulum membrane] </t>
  </si>
  <si>
    <t>r_3519</t>
  </si>
  <si>
    <t xml:space="preserve">stearoyl-CoA [cytoplasm]  &lt;=&gt; stearoyl-CoA [endoplasmic reticulum membrane] </t>
  </si>
  <si>
    <t>r_3525</t>
  </si>
  <si>
    <t xml:space="preserve">H+ [cytoplasm]  &lt;=&gt; H+ [endoplasmic reticulum membrane] </t>
  </si>
  <si>
    <t>r_3526</t>
  </si>
  <si>
    <t xml:space="preserve">H2O [cytoplasm]  &lt;=&gt; H2O [endoplasmic reticulum membrane] </t>
  </si>
  <si>
    <t>r_3528</t>
  </si>
  <si>
    <t xml:space="preserve">coenzyme A [cytoplasm]  &lt;=&gt; coenzyme A [endoplasmic reticulum membrane] </t>
  </si>
  <si>
    <t>r_3534</t>
  </si>
  <si>
    <t xml:space="preserve">glycerol 3-phosphate [cytoplasm]  &lt;=&gt; glycerol 3-phosphate [endoplasmic reticulum membrane] </t>
  </si>
  <si>
    <t>r_3536</t>
  </si>
  <si>
    <t xml:space="preserve">diphosphate [cytoplasm]  &lt;=&gt; diphosphate [endoplasmic reticulum membrane] </t>
  </si>
  <si>
    <t>r_3537</t>
  </si>
  <si>
    <t xml:space="preserve">phosphate [cytoplasm]  &lt;=&gt; phosphate [endoplasmic reticulum membrane] </t>
  </si>
  <si>
    <t>r_3538</t>
  </si>
  <si>
    <t xml:space="preserve">CTP [cytoplasm]  &lt;=&gt; CTP [endoplasmic reticulum membrane] </t>
  </si>
  <si>
    <t>r_3540</t>
  </si>
  <si>
    <t xml:space="preserve">CMP [cytoplasm]  &lt;=&gt; CMP [endoplasmic reticulum membrane] </t>
  </si>
  <si>
    <t>r_3543</t>
  </si>
  <si>
    <t xml:space="preserve">ATP [cytoplasm]  &lt;=&gt; ATP [endoplasmic reticulum membrane] </t>
  </si>
  <si>
    <t>r_3544</t>
  </si>
  <si>
    <t xml:space="preserve">AMP [cytoplasm]  &lt;=&gt; AMP [endoplasmic reticulum membrane] </t>
  </si>
  <si>
    <t>r_3545</t>
  </si>
  <si>
    <t xml:space="preserve">L-serine [cytoplasm]  &lt;=&gt; L-serine [endoplasmic reticulum membrane] </t>
  </si>
  <si>
    <t>r_3546</t>
  </si>
  <si>
    <t xml:space="preserve">myo-inositol [cytoplasm]  &lt;=&gt; myo-inositol [endoplasmic reticulum membrane] </t>
  </si>
  <si>
    <t>r_3547</t>
  </si>
  <si>
    <t xml:space="preserve">S-adenosyl-L-methionine [cytoplasm]  &lt;=&gt; S-adenosyl-L-methionine [endoplasmic reticulum membrane] </t>
  </si>
  <si>
    <t>r_3548</t>
  </si>
  <si>
    <t xml:space="preserve">S-adenosyl-L-homocysteine [cytoplasm]  &lt;=&gt; S-adenosyl-L-homocysteine [endoplasmic reticulum membrane] </t>
  </si>
  <si>
    <t>r_3562</t>
  </si>
  <si>
    <t xml:space="preserve">1-phosphatidyl-1D-myo-inositol (1-16:0, 2-16:1) [cytoplasm]  &lt;=&gt; 1-phosphatidyl-1D-myo-inositol (1-16:0, 2-16:1) [endoplasmic reticulum membrane] </t>
  </si>
  <si>
    <t>r_3669</t>
  </si>
  <si>
    <t xml:space="preserve">carbon dioxide [cytoplasm]  &lt;=&gt; carbon dioxide [mitochondrial membrane] </t>
  </si>
  <si>
    <t>r_3766</t>
  </si>
  <si>
    <t xml:space="preserve">phosphatidyl-L-serine (1-16:1, 2-16:1) [endoplasmic reticulum membrane]  &lt;=&gt; phosphatidyl-L-serine (1-16:1, 2-16:1) [mitochondrial membrane] </t>
  </si>
  <si>
    <t>r_3769</t>
  </si>
  <si>
    <t xml:space="preserve">phosphatidyl-L-serine (1-16:0, 2-18:1) [endoplasmic reticulum membrane]  &lt;=&gt; phosphatidyl-L-serine (1-16:0, 2-18:1) [mitochondrial membrane] </t>
  </si>
  <si>
    <t>r_3771</t>
  </si>
  <si>
    <t xml:space="preserve">phosphatidyl-L-serine (1-18:0, 2-18:1) [endoplasmic reticulum membrane]  &lt;=&gt; phosphatidyl-L-serine (1-18:0, 2-18:1) [mitochondrial membrane] </t>
  </si>
  <si>
    <t>r_3774</t>
  </si>
  <si>
    <t xml:space="preserve">phosphatidylethanolamine (1-16:1, 2-16:1) [mitochondrial membrane]  &lt;=&gt; phosphatidylethanolamine (1-16:1, 2-16:1) [endoplasmic reticulum membrane] </t>
  </si>
  <si>
    <t>r_3777</t>
  </si>
  <si>
    <t xml:space="preserve">phosphatidylethanolamine (1-16:0, 2-18:1) [mitochondrial membrane]  &lt;=&gt; phosphatidylethanolamine (1-16:0, 2-18:1) [endoplasmic reticulum membrane] </t>
  </si>
  <si>
    <t>r_3779</t>
  </si>
  <si>
    <t xml:space="preserve">phosphatidylethanolamine (1-18:0, 2-18:1) [mitochondrial membrane]  &lt;=&gt; phosphatidylethanolamine (1-18:0, 2-18:1) [endoplasmic reticulum membrane] </t>
  </si>
  <si>
    <t>r_3939</t>
  </si>
  <si>
    <t xml:space="preserve">ergosterol [endoplasmic reticulum]  &lt;=&gt; ergosterol [endoplasmic reticulum membrane] </t>
  </si>
  <si>
    <t>r_3957</t>
  </si>
  <si>
    <t xml:space="preserve">H+ [mitochondrion]  &lt;=&gt; H+ [mitochondrial membrane] </t>
  </si>
  <si>
    <t>r_3973</t>
  </si>
  <si>
    <t xml:space="preserve">ergosterol ester backbone [endoplasmic reticulum membrane]  &lt;=&gt; ergosterol ester backbone [cytoplasm] </t>
  </si>
  <si>
    <t>r_3987</t>
  </si>
  <si>
    <t xml:space="preserve">phosphatidyl-L-serine backbone [endoplasmic reticulum membrane]  &lt;=&gt; phosphatidyl-L-serine backbone [cytoplasm] </t>
  </si>
  <si>
    <t>r_3996</t>
  </si>
  <si>
    <t xml:space="preserve">phosphatidylcholine backbone [endoplasmic reticulum membrane]  &lt;=&gt; phosphatidylcholine backbone [cytoplasm] </t>
  </si>
  <si>
    <t>r_4005</t>
  </si>
  <si>
    <t xml:space="preserve">phosphatidylethanolamine backbone [endoplasmic reticulum membrane]  &lt;=&gt; phosphatidylethanolamine backbone [cytoplasm] </t>
  </si>
  <si>
    <t>r_4038</t>
  </si>
  <si>
    <t xml:space="preserve">triglyceride backbone [endoplasmic reticulum membrane]  &lt;=&gt; triglyceride backbone [cytoplasm] </t>
  </si>
  <si>
    <t>r_4041</t>
  </si>
  <si>
    <t xml:space="preserve">55.3 ATP [cytoplasm] + 55.3 H2O [cytoplasm] + lipid [cytoplasm] + protein [cytoplasm] + carbohydrate [cytoplasm] + RNA [cytoplasm] + DNA [cytoplasm] + cofactor [cytoplasm] + ion [cytoplasm]  -&gt; 55.3 ADP [cytoplasm] + biomass [cytoplasm] + 55.3 H+ [cytoplasm] + 55.3 phosphate [cytoplasm] </t>
  </si>
  <si>
    <t>r_4047</t>
  </si>
  <si>
    <t xml:space="preserve">0.482 Ala-tRNA(Ala) [cytoplasm] + 0.1688 Arg-tRNA(Arg) [cytoplasm] + 0.1068 Asn-tRNA(Asn) [cytoplasm] + 0.3125 Asp-tRNA(Asp) [cytoplasm] + 0.0069 Cys-tRNA(Cys) [cytoplasm] + 0.1107 Gln-tRNA(Gln) [cytoplasm] + 0.3171 Glu-tRNA(Glu) [cytoplasm] + 0.3051 Gly-tRNA(Gly) [cytoplasm] + 0.0697 His-tRNA(His) [cytoplasm] + 0.2024 Ile-tRNA(Ile) [cytoplasm] + 0.3114 Leu-tRNA(Leu) [cytoplasm] + 0.3007 Lys-tRNA(Lys) [cytoplasm] + 0.0533 Met-tRNA(Met) [cytoplasm] + 0.1407 Phe-tRNA(Phe) [cytoplasm] + 0.173 Pro-tRNA(Pro) [cytoplasm] + 0.1948 Ser-tRNA(Ser) [cytoplasm] + 0.2011 Thr-tRNA(Thr) [cytoplasm] + 0.0298 Trp-tRNA(Trp) [cytoplasm] + 0.1072 Tyr-tRNA(Tyr) [cytoplasm] + 0.278 Val-tRNA(Val) [cytoplasm]  -&gt; 0.482 tRNA(Ala) [cytoplasm] + 0.1688 tRNA(Arg) [cytoplasm] + 0.1068 tRNA(Asn) [cytoplasm] + 0.3125 tRNA(Asp) [cytoplasm] + 0.0069 tRNA(Cys) [cytoplasm] + 0.1107 tRNA(Gln) [cytoplasm] + 0.3171 tRNA(Glu) [cytoplasm] + 0.3051 tRNA(Gly) [cytoplasm] + 0.0697 tRNA(His) [cytoplasm] + 0.2024 tRNA(Ile) [cytoplasm] + 0.3114 tRNA(Leu) [cytoplasm] + 0.3007 tRNA(Lys) [cytoplasm] + 0.0533 tRNA(Met) [cytoplasm] + 0.1407 tRNA(Phe) [cytoplasm] + 0.173 tRNA(Pro) [cytoplasm] + 0.1948 tRNA(Ser) [cytoplasm] + 0.2011 tRNA(Thr) [cytoplasm] + 0.0298 tRNA(Trp) [cytoplasm] + 0.1072 tRNA(Tyr) [cytoplasm] + 0.278 tRNA(Val) [cytoplasm] + protein [cytoplasm] </t>
  </si>
  <si>
    <t>r_4048</t>
  </si>
  <si>
    <t xml:space="preserve">0.6988 (1-&gt;3)-beta-D-glucan [cell envelope] + 0.2335 (1-&gt;6)-beta-D-glucan [cell envelope] + 0.3374 glycogen [cytoplasm] + 0.6637 mannan [cytoplasm] + 0.1291 trehalose [cytoplasm]  -&gt; carbohydrate [cytoplasm] </t>
  </si>
  <si>
    <t>r_4049</t>
  </si>
  <si>
    <t xml:space="preserve">0.0471 AMP [cytoplasm] + 0.0458 CMP [cytoplasm] + 0.0471 GMP [cytoplasm] + 0.0614 UMP [cytoplasm]  -&gt; RNA [cytoplasm] </t>
  </si>
  <si>
    <t>r_4050</t>
  </si>
  <si>
    <t xml:space="preserve">0.0036 dAMP [cytoplasm] + 0.0024 dCMP [cytoplasm] + 0.0024 dGMP [cytoplasm] + 0.0036 dTMP [cytoplasm]  -&gt; DNA [cytoplasm] </t>
  </si>
  <si>
    <t>r_4063</t>
  </si>
  <si>
    <t xml:space="preserve">0.0069103 1-phosphatidyl-1D-myo-inositol backbone [cytoplasm] + 0.0265829 ergosterol [cytoplasm] + 0.0068058 ergosterol ester backbone [cytoplasm] + 0.0014801 fatty acid backbone [cytoplasm] + 0.0059508 phosphatidyl-L-serine backbone [cytoplasm] + 0.025783 phosphatidylcholine backbone [cytoplasm] + 0.0069293 phosphatidylethanolamine backbone [cytoplasm] + 0.0068571 triglyceride backbone [cytoplasm]  -&gt; lipid backbone [cytoplasm] </t>
  </si>
  <si>
    <t>r_4065</t>
  </si>
  <si>
    <t xml:space="preserve">0.00808584 C16:0 chain [cytoplasm] + 0.0237302 C16:1 chain [cytoplasm] + 0.00226632 C18:0 chain [cytoplasm] + 0.00870664 C18:1 chain [cytoplasm]  -&gt; lipid chain [cytoplasm] </t>
  </si>
  <si>
    <t>r_4587</t>
  </si>
  <si>
    <t xml:space="preserve">H+ [extracellular] + Ca(2+) [extracellular]  &lt;=&gt; H+ [cytoplasm] + Ca(2+) [cytoplasm] </t>
  </si>
  <si>
    <t>r_4588</t>
  </si>
  <si>
    <t xml:space="preserve">chloride [extracellular]  &lt;=&gt; chloride [cytoplasm] </t>
  </si>
  <si>
    <t>r_4589</t>
  </si>
  <si>
    <t xml:space="preserve">H+ [extracellular] + Cu2(+) [extracellular]  &lt;=&gt; H+ [cytoplasm] + Cu2(+) [cytoplasm] </t>
  </si>
  <si>
    <t>r_4590</t>
  </si>
  <si>
    <t xml:space="preserve">H+ [extracellular] + Mn(2+) [extracellular]  &lt;=&gt; H+ [cytoplasm] + Mn(2+) [cytoplasm] </t>
  </si>
  <si>
    <t>r_4591</t>
  </si>
  <si>
    <t xml:space="preserve">H+ [extracellular] + Zn(2+) [extracellular]  &lt;=&gt; H+ [cytoplasm] + Zn(2+) [cytoplasm] </t>
  </si>
  <si>
    <t>r_4608</t>
  </si>
  <si>
    <t xml:space="preserve">ATP [cytoplasm] + H2O [cytoplasm] + propionyl-CoA [cytoplasm]  -&gt; ADP [mitochondrion] + H+ [mitochondrion] + phosphate [mitochondrion] + propionyl-CoA [mitochondrion] </t>
  </si>
  <si>
    <t>r_4609</t>
  </si>
  <si>
    <t xml:space="preserve">UDP [cytoplasm]  &lt;=&gt; UDP [Golgi] </t>
  </si>
  <si>
    <t>r_4610</t>
  </si>
  <si>
    <t xml:space="preserve">UDP [cytoplasm]  &lt;=&gt; UDP [nucleus] </t>
  </si>
  <si>
    <t>r_4611</t>
  </si>
  <si>
    <t xml:space="preserve">UMP [cytoplasm]  &lt;=&gt; UMP [Golgi] </t>
  </si>
  <si>
    <t>r_4612</t>
  </si>
  <si>
    <t xml:space="preserve">TRX1 disulphide [cytoplasm]  &lt;=&gt; TRX1 disulphide [nucleus] </t>
  </si>
  <si>
    <t>r_4626</t>
  </si>
  <si>
    <t xml:space="preserve">sulphite [cytoplasm]  &lt;=&gt; sulphite [mitochondrion] </t>
  </si>
  <si>
    <t>r_4627</t>
  </si>
  <si>
    <t xml:space="preserve">UDP-D-glucose [cytoplasm]  &lt;=&gt; UDP-D-glucose [endoplasmic reticulum] </t>
  </si>
  <si>
    <t>r_4628</t>
  </si>
  <si>
    <t xml:space="preserve">UDP-N-acetyl-alpha-D-glucosamine [cytoplasm]  &lt;=&gt; UDP-N-acetyl-alpha-D-glucosamine [Golgi] </t>
  </si>
  <si>
    <t>r_4629</t>
  </si>
  <si>
    <t xml:space="preserve">ethanol [mitochondrion] + hexanoyl-CoA [mitochondrion]  &lt;=&gt; coenzyme A [mitochondrion] + ethyl hexanoate [mitochondrion] </t>
  </si>
  <si>
    <t xml:space="preserve"> Discontinuous model (obtained with LSQ as reported in Henriques et al. 2001)</t>
  </si>
  <si>
    <t>Continuous model (this work with log-likelihood)</t>
  </si>
  <si>
    <t>Continuous model (with LSQ, for direct comparison with Discotinuous model)</t>
  </si>
  <si>
    <t>Tryptophan</t>
  </si>
  <si>
    <t>Lysine</t>
  </si>
  <si>
    <t>Asparagine</t>
  </si>
  <si>
    <t xml:space="preserve">Glutamine </t>
  </si>
  <si>
    <t>Pyroglutamic acid</t>
  </si>
  <si>
    <t>Aspartic acid</t>
  </si>
  <si>
    <t>Threonine</t>
  </si>
  <si>
    <t>Serine</t>
  </si>
  <si>
    <t>Proline</t>
  </si>
  <si>
    <t>Glycine</t>
  </si>
  <si>
    <t>Leucine</t>
  </si>
  <si>
    <t>Alanine</t>
  </si>
  <si>
    <t>T4F3</t>
  </si>
  <si>
    <t>T4F2</t>
  </si>
  <si>
    <t>T4F1</t>
  </si>
  <si>
    <t>T3F3</t>
  </si>
  <si>
    <t>T3F2</t>
  </si>
  <si>
    <t>T3F1</t>
  </si>
  <si>
    <t>T2F3</t>
  </si>
  <si>
    <t>T2F2</t>
  </si>
  <si>
    <t>T2F1</t>
  </si>
  <si>
    <t>Name</t>
  </si>
  <si>
    <t>Metabolite/(Ribitol x100 mg)</t>
  </si>
  <si>
    <t>AMINO ACIDS</t>
  </si>
  <si>
    <t>Gluconic acid</t>
  </si>
  <si>
    <t>Glucose 6P</t>
  </si>
  <si>
    <t>Fructose-6P</t>
  </si>
  <si>
    <t>Myoinositol</t>
  </si>
  <si>
    <t>Citric acid</t>
  </si>
  <si>
    <t>Tartaric acid</t>
  </si>
  <si>
    <t>Malic acid</t>
  </si>
  <si>
    <t>Fumaric acid</t>
  </si>
  <si>
    <t>Succinic acid</t>
  </si>
  <si>
    <t>Phosphoric acid</t>
  </si>
  <si>
    <t>Lactic acid</t>
  </si>
  <si>
    <t>ORGANIC ACIDS</t>
  </si>
  <si>
    <t>Threalose</t>
  </si>
  <si>
    <t>SUGARS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</si>
</sst>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E+00"/>
    <numFmt numFmtId="165" formatCode="0.0000"/>
    <numFmt numFmtId="166" formatCode="0.000"/>
  </numFmts>
  <fonts count="14" x14ac:knownFonts="1">
    <font>
      <sz val="11"/>
      <color rgb="FF000000"/>
      <name val="Calibri"/>
      <charset val="1"/>
    </font>
    <font>
      <b/>
      <sz val="14"/>
      <color rgb="FF4F81BD"/>
      <name val="Calibri"/>
      <charset val="1"/>
    </font>
    <font>
      <b/>
      <sz val="12"/>
      <color rgb="FF4F81BD"/>
      <name val="Calibri"/>
      <charset val="1"/>
    </font>
    <font>
      <b/>
      <sz val="11"/>
      <color rgb="FF4F81BD"/>
      <name val="Calibri"/>
      <charset val="1"/>
    </font>
    <font>
      <b/>
      <sz val="12"/>
      <color rgb="FF000000"/>
      <name val="Calibri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charset val="1"/>
    </font>
    <font>
      <b/>
      <sz val="12"/>
      <color rgb="FF76923C"/>
      <name val="Calibri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u/>
      <sz val="12"/>
      <color rgb="FF000000"/>
      <name val="Calibri"/>
      <family val="2"/>
    </font>
    <font>
      <u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rgb="FFD9D9D9"/>
      </patternFill>
    </fill>
    <fill>
      <patternFill patternType="solid">
        <fgColor rgb="FFD9D9D9"/>
        <bgColor rgb="FFDBE5F1"/>
      </patternFill>
    </fill>
    <fill>
      <patternFill patternType="solid">
        <fgColor rgb="FFC2D69B"/>
        <bgColor rgb="FFD9D9D9"/>
      </patternFill>
    </fill>
    <fill>
      <patternFill patternType="solid">
        <fgColor rgb="FFE5B8B7"/>
        <bgColor rgb="FFD9D9D9"/>
      </patternFill>
    </fill>
    <fill>
      <patternFill patternType="solid">
        <fgColor rgb="FFC6D9F1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0" xfId="0" applyFont="1" applyFill="1" applyBorder="1"/>
    <xf numFmtId="0" fontId="3" fillId="0" borderId="0" xfId="0" applyFont="1"/>
    <xf numFmtId="0" fontId="2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7" xfId="0" applyFont="1" applyBorder="1"/>
    <xf numFmtId="0" fontId="6" fillId="0" borderId="0" xfId="0" applyFont="1"/>
    <xf numFmtId="164" fontId="0" fillId="0" borderId="8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2" fontId="0" fillId="0" borderId="5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0" fillId="0" borderId="0" xfId="0" applyFont="1"/>
    <xf numFmtId="0" fontId="4" fillId="4" borderId="9" xfId="0" applyFont="1" applyFill="1" applyBorder="1"/>
    <xf numFmtId="0" fontId="4" fillId="4" borderId="10" xfId="0" applyFont="1" applyFill="1" applyBorder="1"/>
    <xf numFmtId="0" fontId="5" fillId="4" borderId="10" xfId="0" applyFont="1" applyFill="1" applyBorder="1"/>
    <xf numFmtId="0" fontId="0" fillId="0" borderId="7" xfId="0" applyFont="1" applyBorder="1"/>
    <xf numFmtId="0" fontId="6" fillId="0" borderId="7" xfId="0" applyFont="1" applyBorder="1" applyAlignment="1">
      <alignment horizontal="left"/>
    </xf>
    <xf numFmtId="2" fontId="0" fillId="0" borderId="0" xfId="0" applyNumberFormat="1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0" fontId="0" fillId="0" borderId="11" xfId="0" applyFont="1" applyBorder="1"/>
    <xf numFmtId="0" fontId="0" fillId="0" borderId="12" xfId="0" applyFont="1" applyBorder="1"/>
    <xf numFmtId="0" fontId="0" fillId="0" borderId="8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7" fillId="0" borderId="12" xfId="0" applyFont="1" applyBorder="1"/>
    <xf numFmtId="2" fontId="7" fillId="0" borderId="12" xfId="0" applyNumberFormat="1" applyFont="1" applyBorder="1"/>
    <xf numFmtId="2" fontId="7" fillId="0" borderId="8" xfId="0" applyNumberFormat="1" applyFont="1" applyBorder="1"/>
    <xf numFmtId="0" fontId="6" fillId="0" borderId="16" xfId="0" applyFont="1" applyBorder="1"/>
    <xf numFmtId="2" fontId="0" fillId="0" borderId="8" xfId="0" applyNumberFormat="1" applyBorder="1" applyAlignment="1">
      <alignment horizontal="center"/>
    </xf>
    <xf numFmtId="0" fontId="7" fillId="0" borderId="17" xfId="0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0" fontId="6" fillId="0" borderId="19" xfId="0" applyFont="1" applyBorder="1"/>
    <xf numFmtId="164" fontId="0" fillId="0" borderId="20" xfId="0" applyNumberFormat="1" applyFont="1" applyBorder="1" applyAlignment="1">
      <alignment horizontal="center"/>
    </xf>
    <xf numFmtId="2" fontId="7" fillId="0" borderId="0" xfId="0" applyNumberFormat="1" applyFont="1"/>
    <xf numFmtId="0" fontId="6" fillId="0" borderId="14" xfId="0" applyFont="1" applyBorder="1"/>
    <xf numFmtId="164" fontId="0" fillId="0" borderId="15" xfId="0" applyNumberFormat="1" applyFont="1" applyBorder="1" applyAlignment="1">
      <alignment horizontal="center"/>
    </xf>
    <xf numFmtId="0" fontId="6" fillId="5" borderId="7" xfId="0" applyFont="1" applyFill="1" applyBorder="1" applyAlignment="1">
      <alignment horizontal="left"/>
    </xf>
    <xf numFmtId="2" fontId="0" fillId="5" borderId="0" xfId="0" applyNumberFormat="1" applyFont="1" applyFill="1" applyBorder="1" applyAlignment="1">
      <alignment horizontal="center"/>
    </xf>
    <xf numFmtId="2" fontId="0" fillId="5" borderId="8" xfId="0" applyNumberFormat="1" applyFont="1" applyFill="1" applyBorder="1" applyAlignment="1">
      <alignment horizontal="center"/>
    </xf>
    <xf numFmtId="0" fontId="6" fillId="5" borderId="21" xfId="0" applyFont="1" applyFill="1" applyBorder="1" applyAlignment="1">
      <alignment horizontal="left"/>
    </xf>
    <xf numFmtId="2" fontId="0" fillId="5" borderId="22" xfId="0" applyNumberFormat="1" applyFont="1" applyFill="1" applyBorder="1" applyAlignment="1">
      <alignment horizontal="center"/>
    </xf>
    <xf numFmtId="2" fontId="0" fillId="5" borderId="18" xfId="0" applyNumberFormat="1" applyFont="1" applyFill="1" applyBorder="1" applyAlignment="1">
      <alignment horizontal="center"/>
    </xf>
    <xf numFmtId="0" fontId="0" fillId="5" borderId="0" xfId="0" applyFont="1" applyFill="1" applyBorder="1"/>
    <xf numFmtId="0" fontId="4" fillId="6" borderId="7" xfId="0" applyFont="1" applyFill="1" applyBorder="1" applyAlignment="1">
      <alignment horizontal="left"/>
    </xf>
    <xf numFmtId="2" fontId="4" fillId="6" borderId="0" xfId="0" applyNumberFormat="1" applyFont="1" applyFill="1" applyBorder="1" applyAlignment="1">
      <alignment horizontal="center"/>
    </xf>
    <xf numFmtId="2" fontId="4" fillId="6" borderId="8" xfId="0" applyNumberFormat="1" applyFont="1" applyFill="1" applyBorder="1" applyAlignment="1">
      <alignment horizontal="center"/>
    </xf>
    <xf numFmtId="0" fontId="4" fillId="6" borderId="21" xfId="0" applyFont="1" applyFill="1" applyBorder="1" applyAlignment="1">
      <alignment horizontal="left"/>
    </xf>
    <xf numFmtId="2" fontId="4" fillId="6" borderId="22" xfId="0" applyNumberFormat="1" applyFont="1" applyFill="1" applyBorder="1" applyAlignment="1">
      <alignment horizontal="center"/>
    </xf>
    <xf numFmtId="2" fontId="4" fillId="6" borderId="18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left"/>
    </xf>
    <xf numFmtId="2" fontId="4" fillId="6" borderId="24" xfId="0" applyNumberFormat="1" applyFont="1" applyFill="1" applyBorder="1" applyAlignment="1">
      <alignment horizontal="left"/>
    </xf>
    <xf numFmtId="0" fontId="0" fillId="0" borderId="21" xfId="0" applyFont="1" applyBorder="1"/>
    <xf numFmtId="0" fontId="0" fillId="0" borderId="22" xfId="0" applyFont="1" applyBorder="1"/>
    <xf numFmtId="0" fontId="0" fillId="0" borderId="18" xfId="0" applyFont="1" applyBorder="1"/>
    <xf numFmtId="0" fontId="8" fillId="0" borderId="25" xfId="0" applyFont="1" applyBorder="1" applyAlignment="1">
      <alignment horizontal="center" vertical="top"/>
    </xf>
    <xf numFmtId="0" fontId="9" fillId="3" borderId="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/>
    </xf>
    <xf numFmtId="165" fontId="10" fillId="3" borderId="14" xfId="0" applyNumberFormat="1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2" fontId="11" fillId="0" borderId="0" xfId="0" applyNumberFormat="1" applyFont="1"/>
    <xf numFmtId="4" fontId="11" fillId="0" borderId="0" xfId="0" applyNumberFormat="1" applyFont="1"/>
    <xf numFmtId="2" fontId="11" fillId="0" borderId="0" xfId="0" applyNumberFormat="1" applyFont="1" applyAlignment="1">
      <alignment horizontal="right"/>
    </xf>
    <xf numFmtId="0" fontId="10" fillId="6" borderId="0" xfId="0" applyFont="1" applyFill="1" applyBorder="1" applyAlignment="1">
      <alignment horizontal="left"/>
    </xf>
    <xf numFmtId="166" fontId="10" fillId="6" borderId="0" xfId="0" applyNumberFormat="1" applyFont="1" applyFill="1" applyBorder="1"/>
    <xf numFmtId="165" fontId="11" fillId="0" borderId="0" xfId="0" applyNumberFormat="1" applyFont="1"/>
    <xf numFmtId="0" fontId="11" fillId="7" borderId="0" xfId="0" applyFont="1" applyFill="1" applyBorder="1"/>
    <xf numFmtId="165" fontId="10" fillId="7" borderId="0" xfId="0" applyNumberFormat="1" applyFont="1" applyFill="1" applyBorder="1" applyAlignment="1">
      <alignment horizontal="center" vertical="center"/>
    </xf>
    <xf numFmtId="165" fontId="11" fillId="7" borderId="0" xfId="0" applyNumberFormat="1" applyFont="1" applyFill="1" applyBorder="1"/>
    <xf numFmtId="0" fontId="10" fillId="7" borderId="0" xfId="0" applyFont="1" applyFill="1" applyBorder="1" applyAlignment="1">
      <alignment horizontal="left"/>
    </xf>
    <xf numFmtId="165" fontId="10" fillId="7" borderId="0" xfId="0" applyNumberFormat="1" applyFont="1" applyFill="1" applyBorder="1" applyAlignment="1">
      <alignment horizontal="left"/>
    </xf>
    <xf numFmtId="0" fontId="0" fillId="8" borderId="0" xfId="0" applyFill="1"/>
    <xf numFmtId="0" fontId="13" fillId="8" borderId="0" xfId="0" applyFont="1" applyFill="1"/>
    <xf numFmtId="166" fontId="0" fillId="0" borderId="18" xfId="0" applyNumberFormat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0" fillId="0" borderId="17" xfId="0" applyBorder="1"/>
    <xf numFmtId="166" fontId="0" fillId="0" borderId="8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12" xfId="0" applyBorder="1"/>
    <xf numFmtId="0" fontId="6" fillId="0" borderId="10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7" xfId="0" applyFont="1" applyBorder="1"/>
    <xf numFmtId="0" fontId="6" fillId="0" borderId="9" xfId="0" applyFont="1" applyBorder="1"/>
    <xf numFmtId="0" fontId="6" fillId="0" borderId="0" xfId="0" applyFont="1" applyAlignment="1">
      <alignment horizontal="center"/>
    </xf>
    <xf numFmtId="0" fontId="0" fillId="0" borderId="17" xfId="0" applyBorder="1" applyAlignment="1">
      <alignment horizontal="left"/>
    </xf>
    <xf numFmtId="0" fontId="0" fillId="0" borderId="1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6923C"/>
      <rgbColor rgb="FF800080"/>
      <rgbColor rgb="FF008080"/>
      <rgbColor rgb="FFC2D69B"/>
      <rgbColor rgb="FF808080"/>
      <rgbColor rgb="FF9999FF"/>
      <rgbColor rgb="FF993366"/>
      <rgbColor rgb="FFFFFFCC"/>
      <rgbColor rgb="FFDBE5F1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D9D9"/>
      <rgbColor rgb="FFFFFF99"/>
      <rgbColor rgb="FF99CCFF"/>
      <rgbColor rgb="FFFF99CC"/>
      <rgbColor rgb="FFCC99FF"/>
      <rgbColor rgb="FFE5B8B7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N1000"/>
  <sheetViews>
    <sheetView topLeftCell="B25" zoomScale="110" zoomScaleNormal="110" workbookViewId="0">
      <selection activeCell="H10" sqref="H10"/>
    </sheetView>
  </sheetViews>
  <sheetFormatPr baseColWidth="10" defaultColWidth="14.42578125" defaultRowHeight="15" x14ac:dyDescent="0.25"/>
  <cols>
    <col min="1" max="1" width="21.42578125" customWidth="1"/>
    <col min="2" max="2" width="24.140625" customWidth="1"/>
    <col min="3" max="3" width="21.42578125" customWidth="1"/>
    <col min="4" max="4" width="23.7109375" customWidth="1"/>
    <col min="5" max="5" width="23.42578125" customWidth="1"/>
    <col min="6" max="6" width="20.42578125" customWidth="1"/>
    <col min="7" max="7" width="16.85546875" customWidth="1"/>
    <col min="8" max="8" width="21" style="1" customWidth="1"/>
    <col min="9" max="9" width="9.140625" customWidth="1"/>
    <col min="10" max="10" width="20" customWidth="1"/>
    <col min="11" max="12" width="12.5703125" customWidth="1"/>
    <col min="13" max="13" width="16.5703125" customWidth="1"/>
    <col min="14" max="14" width="8.7109375" customWidth="1"/>
  </cols>
  <sheetData>
    <row r="2" spans="1:14" ht="15" customHeight="1" x14ac:dyDescent="0.3">
      <c r="A2" s="2" t="s">
        <v>0</v>
      </c>
      <c r="B2" s="2"/>
      <c r="C2" s="2"/>
      <c r="D2" s="2"/>
    </row>
    <row r="4" spans="1:14" ht="15" customHeight="1" x14ac:dyDescent="0.25">
      <c r="A4" s="3" t="s">
        <v>1</v>
      </c>
      <c r="B4" s="3"/>
      <c r="C4" s="3"/>
      <c r="D4" s="4"/>
      <c r="E4" s="3" t="s">
        <v>2</v>
      </c>
      <c r="F4" s="3"/>
      <c r="G4" s="3"/>
      <c r="H4" s="5"/>
      <c r="I4" s="3"/>
      <c r="J4" s="6"/>
      <c r="K4" s="6"/>
    </row>
    <row r="6" spans="1:14" ht="57" customHeight="1" x14ac:dyDescent="0.25">
      <c r="A6" s="7" t="s">
        <v>3</v>
      </c>
      <c r="B6" s="8" t="s">
        <v>4</v>
      </c>
      <c r="C6" s="9" t="s">
        <v>5</v>
      </c>
      <c r="E6" s="10" t="s">
        <v>6</v>
      </c>
      <c r="F6" s="65" t="s">
        <v>1171</v>
      </c>
      <c r="G6" s="65" t="s">
        <v>1172</v>
      </c>
      <c r="H6" s="65" t="s">
        <v>1173</v>
      </c>
      <c r="I6" s="11"/>
    </row>
    <row r="7" spans="1:14" ht="13.5" customHeight="1" x14ac:dyDescent="0.25">
      <c r="A7" s="12" t="s">
        <v>7</v>
      </c>
      <c r="B7" s="13" t="s">
        <v>8</v>
      </c>
      <c r="C7" s="14">
        <v>1</v>
      </c>
      <c r="E7" s="15" t="s">
        <v>9</v>
      </c>
      <c r="F7" s="16">
        <v>0.93799999999999994</v>
      </c>
      <c r="G7" s="16">
        <v>0.81930000000000003</v>
      </c>
      <c r="H7" s="17">
        <v>0.88235081714794905</v>
      </c>
      <c r="J7" s="18"/>
      <c r="K7" s="19" t="s">
        <v>10</v>
      </c>
      <c r="L7" s="20" t="s">
        <v>11</v>
      </c>
      <c r="M7" s="21" t="s">
        <v>12</v>
      </c>
    </row>
    <row r="8" spans="1:14" ht="13.5" customHeight="1" x14ac:dyDescent="0.25">
      <c r="A8" s="22"/>
      <c r="B8" s="13" t="s">
        <v>13</v>
      </c>
      <c r="C8" s="14">
        <v>1</v>
      </c>
      <c r="E8" s="23" t="s">
        <v>14</v>
      </c>
      <c r="F8" s="24">
        <v>0.89800000000000002</v>
      </c>
      <c r="G8" s="24">
        <v>0.88549999999999995</v>
      </c>
      <c r="H8" s="25">
        <v>0.96123809400192395</v>
      </c>
      <c r="J8" s="26"/>
      <c r="K8" s="27"/>
      <c r="L8" s="28"/>
      <c r="M8" s="28"/>
    </row>
    <row r="9" spans="1:14" ht="13.5" customHeight="1" x14ac:dyDescent="0.25">
      <c r="A9" s="29"/>
      <c r="B9" s="30"/>
      <c r="C9" s="31"/>
      <c r="E9" s="23" t="s">
        <v>15</v>
      </c>
      <c r="F9" s="24">
        <v>0.98970000000000002</v>
      </c>
      <c r="G9" s="24">
        <v>0.99180000000000001</v>
      </c>
      <c r="H9" s="25">
        <v>0.98742105579815398</v>
      </c>
      <c r="J9" s="32" t="s">
        <v>16</v>
      </c>
      <c r="K9" s="33">
        <f>GEOMEAN(F7:F8)</f>
        <v>0.9177821092176508</v>
      </c>
      <c r="L9" s="34">
        <f>GEOMEAN(G7:G8)</f>
        <v>0.85175709565579782</v>
      </c>
      <c r="M9" s="34">
        <f>GEOMEAN(H7:H8)</f>
        <v>0.92095017113649247</v>
      </c>
    </row>
    <row r="10" spans="1:14" ht="13.5" customHeight="1" x14ac:dyDescent="0.25">
      <c r="A10" s="35" t="s">
        <v>17</v>
      </c>
      <c r="B10" s="13" t="s">
        <v>18</v>
      </c>
      <c r="C10" s="14">
        <v>0.82544850000000003</v>
      </c>
      <c r="E10" s="23" t="s">
        <v>19</v>
      </c>
      <c r="F10" s="24">
        <v>0.98619999999999997</v>
      </c>
      <c r="G10" s="24">
        <v>0.96899999999999997</v>
      </c>
      <c r="H10" s="25">
        <v>0.98699281494750901</v>
      </c>
      <c r="J10" s="27"/>
      <c r="K10" s="33"/>
      <c r="L10" s="34"/>
      <c r="M10" s="34"/>
    </row>
    <row r="11" spans="1:14" ht="13.5" customHeight="1" x14ac:dyDescent="0.25">
      <c r="A11" s="12"/>
      <c r="B11" s="13" t="s">
        <v>20</v>
      </c>
      <c r="C11" s="14">
        <v>6.6515740000000001</v>
      </c>
      <c r="E11" s="23" t="s">
        <v>21</v>
      </c>
      <c r="F11" s="24">
        <v>0.99390000000000001</v>
      </c>
      <c r="G11" s="24">
        <v>0.99609999999999999</v>
      </c>
      <c r="H11" s="25">
        <v>0.99605485307843999</v>
      </c>
      <c r="J11" s="27"/>
      <c r="K11" s="27"/>
      <c r="L11" s="28"/>
      <c r="M11" s="28"/>
    </row>
    <row r="12" spans="1:14" ht="13.5" customHeight="1" x14ac:dyDescent="0.25">
      <c r="A12" s="22"/>
      <c r="B12" s="13" t="s">
        <v>22</v>
      </c>
      <c r="C12" s="14">
        <v>0.28999999999999998</v>
      </c>
      <c r="E12" s="23" t="s">
        <v>23</v>
      </c>
      <c r="F12" s="24">
        <v>0.9708</v>
      </c>
      <c r="G12" s="24">
        <v>0.98129999999999995</v>
      </c>
      <c r="H12" s="25">
        <v>0.97083345401320498</v>
      </c>
      <c r="J12" s="32" t="s">
        <v>24</v>
      </c>
      <c r="K12" s="33">
        <f>SUM(F9:F10,F23:F42)/22</f>
        <v>0.55706363636363632</v>
      </c>
      <c r="L12" s="34">
        <f>SUM(G9:G10,G23:G42)/22</f>
        <v>0.866559090909091</v>
      </c>
      <c r="M12" s="34">
        <f>SUM(H9:H10,H23:H42)/22</f>
        <v>0.87696601143214215</v>
      </c>
      <c r="N12" s="18" t="s">
        <v>25</v>
      </c>
    </row>
    <row r="13" spans="1:14" ht="13.5" customHeight="1" x14ac:dyDescent="0.25">
      <c r="A13" s="22"/>
      <c r="B13" s="13" t="s">
        <v>26</v>
      </c>
      <c r="C13" s="14">
        <v>0.59</v>
      </c>
      <c r="E13" s="23" t="s">
        <v>27</v>
      </c>
      <c r="F13" s="24">
        <v>0.94140000000000001</v>
      </c>
      <c r="G13" s="24">
        <v>0.64429999999999998</v>
      </c>
      <c r="H13" s="25">
        <v>0.91366858171020005</v>
      </c>
      <c r="J13" s="27"/>
      <c r="K13" s="33">
        <f>SUM(F9:F10,F23:F35,F37,F38,F40,F41,F42)/20</f>
        <v>0.94126999999999994</v>
      </c>
      <c r="L13" s="34">
        <f>SUM(G9:G10,G23:G35,G37,G38,G40,G41,G42)/20</f>
        <v>0.96421500000000004</v>
      </c>
      <c r="M13" s="34">
        <f>SUM(H9:H10,H23:H35,H37,H38,H40,H41,H42)/20</f>
        <v>0.97398241992547818</v>
      </c>
      <c r="N13" s="18" t="s">
        <v>28</v>
      </c>
    </row>
    <row r="14" spans="1:14" ht="13.5" customHeight="1" x14ac:dyDescent="0.25">
      <c r="A14" s="22"/>
      <c r="B14" s="13" t="s">
        <v>29</v>
      </c>
      <c r="C14" s="14">
        <v>6.6E-3</v>
      </c>
      <c r="E14" s="23" t="s">
        <v>30</v>
      </c>
      <c r="F14" s="24">
        <v>0.86870000000000003</v>
      </c>
      <c r="G14" s="24">
        <v>0.88439999999999996</v>
      </c>
      <c r="H14" s="25">
        <v>0.92872637052064599</v>
      </c>
      <c r="J14" s="27"/>
      <c r="K14" s="27"/>
      <c r="L14" s="28"/>
      <c r="M14" s="28"/>
    </row>
    <row r="15" spans="1:14" ht="13.5" customHeight="1" x14ac:dyDescent="0.25">
      <c r="A15" s="22"/>
      <c r="B15" s="18"/>
      <c r="C15" s="28"/>
      <c r="E15" s="23" t="s">
        <v>31</v>
      </c>
      <c r="F15" s="24">
        <v>0.9546</v>
      </c>
      <c r="G15" s="24">
        <v>0.94689999999999996</v>
      </c>
      <c r="H15" s="36">
        <v>0.98119507672242401</v>
      </c>
      <c r="J15" s="37" t="s">
        <v>32</v>
      </c>
      <c r="K15" s="38">
        <f>SUM(F11:F21,F43:F46)/16</f>
        <v>0.77473124999999998</v>
      </c>
      <c r="L15" s="39">
        <f>SUM(G11:G21,G43:G46)/16</f>
        <v>0.77238749999999989</v>
      </c>
      <c r="M15" s="39">
        <f>SUM(H11:H21,H43:H46)/16</f>
        <v>0.82974214785531597</v>
      </c>
    </row>
    <row r="16" spans="1:14" ht="13.5" customHeight="1" x14ac:dyDescent="0.25">
      <c r="A16" s="35" t="s">
        <v>33</v>
      </c>
      <c r="B16" s="40" t="s">
        <v>34</v>
      </c>
      <c r="C16" s="41">
        <v>0.26350000000000001</v>
      </c>
      <c r="E16" s="23" t="s">
        <v>35</v>
      </c>
      <c r="F16" s="24">
        <v>0.9113</v>
      </c>
      <c r="G16" s="24">
        <v>0.82289999999999996</v>
      </c>
      <c r="H16" s="36">
        <v>0.91026706955252601</v>
      </c>
      <c r="K16" s="42"/>
      <c r="L16" s="42"/>
      <c r="M16" s="42"/>
    </row>
    <row r="17" spans="1:8" ht="13.5" customHeight="1" x14ac:dyDescent="0.25">
      <c r="A17" s="22"/>
      <c r="B17" s="13" t="s">
        <v>36</v>
      </c>
      <c r="C17" s="14">
        <v>0.1183</v>
      </c>
      <c r="E17" s="23" t="s">
        <v>37</v>
      </c>
      <c r="F17" s="24">
        <v>0.95079999999999998</v>
      </c>
      <c r="G17" s="24">
        <v>0.88649999999999995</v>
      </c>
      <c r="H17" s="36">
        <v>0.98335304279431601</v>
      </c>
    </row>
    <row r="18" spans="1:8" ht="13.5" customHeight="1" x14ac:dyDescent="0.25">
      <c r="A18" s="22"/>
      <c r="B18" s="18"/>
      <c r="C18" s="28"/>
      <c r="E18" s="23" t="s">
        <v>38</v>
      </c>
      <c r="F18" s="24">
        <v>0.95250000000000001</v>
      </c>
      <c r="G18" s="24">
        <v>0.90839999999999999</v>
      </c>
      <c r="H18" s="36">
        <v>0.94815241853451204</v>
      </c>
    </row>
    <row r="19" spans="1:8" ht="13.5" customHeight="1" x14ac:dyDescent="0.25">
      <c r="A19" s="35" t="s">
        <v>39</v>
      </c>
      <c r="B19" s="40" t="s">
        <v>40</v>
      </c>
      <c r="C19" s="41">
        <v>4.4980000000000002</v>
      </c>
      <c r="E19" s="23" t="s">
        <v>41</v>
      </c>
      <c r="F19" s="24">
        <v>0.95699999999999996</v>
      </c>
      <c r="G19" s="24">
        <v>0.92930000000000001</v>
      </c>
      <c r="H19" s="36">
        <v>0.98739373911705297</v>
      </c>
    </row>
    <row r="20" spans="1:8" ht="13.5" customHeight="1" x14ac:dyDescent="0.25">
      <c r="A20" s="22"/>
      <c r="B20" s="13"/>
      <c r="C20" s="14"/>
      <c r="E20" s="23" t="s">
        <v>42</v>
      </c>
      <c r="F20" s="24">
        <v>0.95189999999999997</v>
      </c>
      <c r="G20" s="24">
        <v>0.86070000000000002</v>
      </c>
      <c r="H20" s="25">
        <v>0.84157997856267097</v>
      </c>
    </row>
    <row r="21" spans="1:8" ht="13.5" customHeight="1" x14ac:dyDescent="0.25">
      <c r="A21" s="35" t="s">
        <v>43</v>
      </c>
      <c r="B21" s="40" t="s">
        <v>44</v>
      </c>
      <c r="C21" s="41">
        <v>1.8589999999999999E-2</v>
      </c>
      <c r="E21" s="23" t="s">
        <v>45</v>
      </c>
      <c r="F21" s="24">
        <v>0.89910000000000001</v>
      </c>
      <c r="G21" s="24">
        <v>0.96799999999999997</v>
      </c>
      <c r="H21" s="25">
        <v>0.96972372069290103</v>
      </c>
    </row>
    <row r="22" spans="1:8" ht="13.5" customHeight="1" x14ac:dyDescent="0.25">
      <c r="A22" s="22"/>
      <c r="B22" s="13" t="s">
        <v>46</v>
      </c>
      <c r="C22" s="14">
        <v>1E-3</v>
      </c>
      <c r="E22" s="23" t="s">
        <v>47</v>
      </c>
      <c r="F22" s="24">
        <v>0.90680000000000005</v>
      </c>
      <c r="G22" s="24">
        <v>0.92310000000000003</v>
      </c>
      <c r="H22" s="25">
        <v>0.951682576890578</v>
      </c>
    </row>
    <row r="23" spans="1:8" ht="13.5" customHeight="1" x14ac:dyDescent="0.25">
      <c r="A23" s="29"/>
      <c r="B23" s="43"/>
      <c r="C23" s="44"/>
      <c r="E23" s="23" t="s">
        <v>48</v>
      </c>
      <c r="F23" s="24">
        <v>0.98870000000000002</v>
      </c>
      <c r="G23" s="24">
        <v>0.96809999999999996</v>
      </c>
      <c r="H23" s="25">
        <v>0.97036033802817501</v>
      </c>
    </row>
    <row r="24" spans="1:8" ht="13.5" customHeight="1" x14ac:dyDescent="0.25">
      <c r="A24" s="12" t="s">
        <v>49</v>
      </c>
      <c r="B24" s="13" t="s">
        <v>50</v>
      </c>
      <c r="C24" s="14">
        <v>0.46629999999999999</v>
      </c>
      <c r="E24" s="23" t="s">
        <v>51</v>
      </c>
      <c r="F24" s="24">
        <v>0.3281</v>
      </c>
      <c r="G24" s="24">
        <v>0.84389999999999998</v>
      </c>
      <c r="H24" s="25">
        <v>0.85334032950926897</v>
      </c>
    </row>
    <row r="25" spans="1:8" ht="13.5" customHeight="1" x14ac:dyDescent="0.25">
      <c r="A25" s="22"/>
      <c r="B25" s="13" t="s">
        <v>52</v>
      </c>
      <c r="C25" s="14">
        <v>0.18679999999999999</v>
      </c>
      <c r="E25" s="23" t="s">
        <v>53</v>
      </c>
      <c r="F25" s="24">
        <v>0.97950000000000004</v>
      </c>
      <c r="G25" s="24">
        <v>0.99150000000000005</v>
      </c>
      <c r="H25" s="25">
        <v>0.99151140180355801</v>
      </c>
    </row>
    <row r="26" spans="1:8" ht="13.5" customHeight="1" x14ac:dyDescent="0.25">
      <c r="A26" s="22"/>
      <c r="B26" s="13" t="s">
        <v>54</v>
      </c>
      <c r="C26" s="14">
        <v>1.6420000000000001E-2</v>
      </c>
      <c r="E26" s="23" t="s">
        <v>55</v>
      </c>
      <c r="F26" s="24">
        <v>0.93400000000000005</v>
      </c>
      <c r="G26" s="24">
        <v>0.95169999999999999</v>
      </c>
      <c r="H26" s="25">
        <v>0.94957228441825403</v>
      </c>
    </row>
    <row r="27" spans="1:8" ht="13.5" customHeight="1" x14ac:dyDescent="0.25">
      <c r="A27" s="22"/>
      <c r="B27" s="13" t="s">
        <v>56</v>
      </c>
      <c r="C27" s="14">
        <v>0.89990000000000003</v>
      </c>
      <c r="E27" s="23" t="s">
        <v>57</v>
      </c>
      <c r="F27" s="24">
        <v>0.99519999999999997</v>
      </c>
      <c r="G27" s="24">
        <v>0.99350000000000005</v>
      </c>
      <c r="H27" s="25">
        <v>0.99833011774333602</v>
      </c>
    </row>
    <row r="28" spans="1:8" ht="13.5" customHeight="1" x14ac:dyDescent="0.25">
      <c r="A28" s="22"/>
      <c r="B28" s="13" t="s">
        <v>58</v>
      </c>
      <c r="C28" s="14">
        <v>4.3979999999999998E-2</v>
      </c>
      <c r="E28" s="23" t="s">
        <v>59</v>
      </c>
      <c r="F28" s="24">
        <v>0.997</v>
      </c>
      <c r="G28" s="24">
        <v>0.99639999999999995</v>
      </c>
      <c r="H28" s="25">
        <v>0.99795386964970401</v>
      </c>
    </row>
    <row r="29" spans="1:8" ht="13.5" customHeight="1" x14ac:dyDescent="0.25">
      <c r="A29" s="22"/>
      <c r="B29" s="13" t="s">
        <v>60</v>
      </c>
      <c r="C29" s="14">
        <v>0.44679999999999997</v>
      </c>
      <c r="E29" s="23" t="s">
        <v>61</v>
      </c>
      <c r="F29" s="24">
        <v>0.9728</v>
      </c>
      <c r="G29" s="24">
        <v>0.98060000000000003</v>
      </c>
      <c r="H29" s="25">
        <v>0.98051641553602897</v>
      </c>
    </row>
    <row r="30" spans="1:8" ht="13.5" customHeight="1" x14ac:dyDescent="0.25">
      <c r="A30" s="22"/>
      <c r="B30" s="13" t="s">
        <v>62</v>
      </c>
      <c r="C30" s="14">
        <v>0.14197000000000001</v>
      </c>
      <c r="E30" s="23" t="s">
        <v>63</v>
      </c>
      <c r="F30" s="24">
        <v>0.9637</v>
      </c>
      <c r="G30" s="24">
        <v>0.94430000000000003</v>
      </c>
      <c r="H30" s="25">
        <v>0.96694119144892099</v>
      </c>
    </row>
    <row r="31" spans="1:8" ht="13.5" customHeight="1" x14ac:dyDescent="0.25">
      <c r="A31" s="22"/>
      <c r="B31" s="13" t="s">
        <v>64</v>
      </c>
      <c r="C31" s="14">
        <v>0.49995000000000001</v>
      </c>
      <c r="E31" s="23" t="s">
        <v>65</v>
      </c>
      <c r="F31" s="24">
        <v>0.97829999999999995</v>
      </c>
      <c r="G31" s="24">
        <v>0.98329999999999995</v>
      </c>
      <c r="H31" s="25">
        <v>0.98387514525381903</v>
      </c>
    </row>
    <row r="32" spans="1:8" ht="13.5" customHeight="1" x14ac:dyDescent="0.25">
      <c r="A32" s="22"/>
      <c r="B32" s="13" t="s">
        <v>66</v>
      </c>
      <c r="C32" s="14">
        <v>0.99990000000000001</v>
      </c>
      <c r="E32" s="23" t="s">
        <v>67</v>
      </c>
      <c r="F32" s="24">
        <v>0.98750000000000004</v>
      </c>
      <c r="G32" s="24">
        <v>0.99029999999999996</v>
      </c>
      <c r="H32" s="25">
        <v>0.99673157149043601</v>
      </c>
    </row>
    <row r="33" spans="1:14" ht="13.5" customHeight="1" x14ac:dyDescent="0.25">
      <c r="A33" s="29"/>
      <c r="B33" s="18"/>
      <c r="C33" s="28"/>
      <c r="E33" s="23" t="s">
        <v>68</v>
      </c>
      <c r="F33" s="24">
        <v>0.99329999999999996</v>
      </c>
      <c r="G33" s="24">
        <v>0.91820000000000002</v>
      </c>
      <c r="H33" s="25">
        <v>0.99325310667426303</v>
      </c>
    </row>
    <row r="34" spans="1:14" ht="13.5" customHeight="1" x14ac:dyDescent="0.25">
      <c r="A34" s="35" t="s">
        <v>69</v>
      </c>
      <c r="B34" s="40" t="s">
        <v>70</v>
      </c>
      <c r="C34" s="41">
        <v>8.3569800000000001</v>
      </c>
      <c r="E34" s="23" t="s">
        <v>71</v>
      </c>
      <c r="F34" s="24">
        <v>0.93459999999999999</v>
      </c>
      <c r="G34" s="24">
        <v>0.98950000000000005</v>
      </c>
      <c r="H34" s="25">
        <v>0.98962045597786696</v>
      </c>
    </row>
    <row r="35" spans="1:14" ht="13.5" customHeight="1" x14ac:dyDescent="0.25">
      <c r="A35" s="22"/>
      <c r="B35" s="13" t="s">
        <v>72</v>
      </c>
      <c r="C35" s="14">
        <v>4.0419600000000004</v>
      </c>
      <c r="E35" s="23" t="s">
        <v>73</v>
      </c>
      <c r="F35" s="24">
        <v>0.98870000000000002</v>
      </c>
      <c r="G35" s="24">
        <v>0.99319999999999997</v>
      </c>
      <c r="H35" s="25">
        <v>0.99337297634763999</v>
      </c>
    </row>
    <row r="36" spans="1:14" ht="13.5" customHeight="1" x14ac:dyDescent="0.25">
      <c r="A36" s="22"/>
      <c r="B36" s="13" t="s">
        <v>74</v>
      </c>
      <c r="C36" s="14">
        <v>65.496200000000002</v>
      </c>
      <c r="E36" s="45" t="s">
        <v>75</v>
      </c>
      <c r="F36" s="46">
        <v>-1.17</v>
      </c>
      <c r="G36" s="46">
        <v>-0.2</v>
      </c>
      <c r="H36" s="47">
        <v>-0.15857469393137499</v>
      </c>
    </row>
    <row r="37" spans="1:14" ht="13.5" customHeight="1" x14ac:dyDescent="0.25">
      <c r="A37" s="22"/>
      <c r="B37" s="13" t="s">
        <v>76</v>
      </c>
      <c r="C37" s="14">
        <v>81.817899999999995</v>
      </c>
      <c r="E37" s="23" t="s">
        <v>77</v>
      </c>
      <c r="F37" s="24">
        <v>0.99219999999999997</v>
      </c>
      <c r="G37" s="24">
        <v>0.998</v>
      </c>
      <c r="H37" s="25">
        <v>0.99860635014676002</v>
      </c>
    </row>
    <row r="38" spans="1:14" ht="13.5" customHeight="1" x14ac:dyDescent="0.25">
      <c r="A38" s="22"/>
      <c r="B38" s="13" t="s">
        <v>78</v>
      </c>
      <c r="C38" s="14">
        <v>2.0839999999999999E-3</v>
      </c>
      <c r="E38" s="23" t="s">
        <v>79</v>
      </c>
      <c r="F38" s="24">
        <v>0.9909</v>
      </c>
      <c r="G38" s="24">
        <v>0.99519999999999997</v>
      </c>
      <c r="H38" s="25">
        <v>0.99569470445702302</v>
      </c>
    </row>
    <row r="39" spans="1:14" ht="13.5" customHeight="1" x14ac:dyDescent="0.25">
      <c r="A39" s="22"/>
      <c r="B39" s="13" t="s">
        <v>80</v>
      </c>
      <c r="C39" s="14">
        <v>4.6103999999999999E-2</v>
      </c>
      <c r="E39" s="45" t="s">
        <v>81</v>
      </c>
      <c r="F39" s="46">
        <v>-5.4</v>
      </c>
      <c r="G39" s="46">
        <v>-0.02</v>
      </c>
      <c r="H39" s="47">
        <v>-2.7821453071063901E-2</v>
      </c>
    </row>
    <row r="40" spans="1:14" ht="13.5" customHeight="1" x14ac:dyDescent="0.25">
      <c r="A40" s="22"/>
      <c r="B40" s="18"/>
      <c r="C40" s="28"/>
      <c r="E40" s="23" t="s">
        <v>82</v>
      </c>
      <c r="F40" s="24">
        <v>0.91920000000000002</v>
      </c>
      <c r="G40" s="24">
        <v>0.92310000000000003</v>
      </c>
      <c r="H40" s="25">
        <v>0.92408289360065898</v>
      </c>
    </row>
    <row r="41" spans="1:14" ht="13.5" customHeight="1" x14ac:dyDescent="0.25">
      <c r="A41" s="12" t="s">
        <v>83</v>
      </c>
      <c r="B41" s="40" t="s">
        <v>84</v>
      </c>
      <c r="C41" s="41">
        <v>5.0337E-2</v>
      </c>
      <c r="E41" s="23" t="s">
        <v>85</v>
      </c>
      <c r="F41" s="24">
        <v>0.97319999999999995</v>
      </c>
      <c r="G41" s="24">
        <v>0.97389999999999999</v>
      </c>
      <c r="H41" s="25">
        <v>0.97905547225194101</v>
      </c>
    </row>
    <row r="42" spans="1:14" ht="13.5" customHeight="1" x14ac:dyDescent="0.25">
      <c r="A42" s="22"/>
      <c r="B42" s="13" t="s">
        <v>86</v>
      </c>
      <c r="C42" s="14">
        <v>0.40685199999999999</v>
      </c>
      <c r="E42" s="23" t="s">
        <v>87</v>
      </c>
      <c r="F42" s="24">
        <v>0.93259999999999998</v>
      </c>
      <c r="G42" s="24">
        <v>0.88880000000000003</v>
      </c>
      <c r="H42" s="25">
        <v>0.94241590342624804</v>
      </c>
    </row>
    <row r="43" spans="1:14" ht="13.5" customHeight="1" x14ac:dyDescent="0.25">
      <c r="A43" s="22"/>
      <c r="B43" s="13" t="s">
        <v>88</v>
      </c>
      <c r="C43" s="14">
        <v>4.6680000000000003E-3</v>
      </c>
      <c r="E43" s="23" t="s">
        <v>89</v>
      </c>
      <c r="F43" s="24">
        <v>0.60819999999999996</v>
      </c>
      <c r="G43" s="24">
        <v>0.73609999999999998</v>
      </c>
      <c r="H43" s="25">
        <v>0.74394280555562697</v>
      </c>
    </row>
    <row r="44" spans="1:14" ht="13.5" customHeight="1" x14ac:dyDescent="0.25">
      <c r="A44" s="22"/>
      <c r="B44" s="13" t="s">
        <v>90</v>
      </c>
      <c r="C44" s="14">
        <v>4.6200000000000001E-4</v>
      </c>
      <c r="E44" s="23" t="s">
        <v>91</v>
      </c>
      <c r="F44" s="24">
        <v>0.93479999999999996</v>
      </c>
      <c r="G44" s="24">
        <v>0.97799999999999998</v>
      </c>
      <c r="H44" s="25">
        <v>0.96823973231349703</v>
      </c>
    </row>
    <row r="45" spans="1:14" ht="13.5" customHeight="1" x14ac:dyDescent="0.25">
      <c r="A45" s="22"/>
      <c r="B45" s="13" t="s">
        <v>92</v>
      </c>
      <c r="C45" s="14">
        <v>1E-3</v>
      </c>
      <c r="E45" s="23" t="s">
        <v>93</v>
      </c>
      <c r="F45" s="24">
        <v>0.62580000000000002</v>
      </c>
      <c r="G45" s="24">
        <v>0.92930000000000001</v>
      </c>
      <c r="H45" s="25">
        <v>0.96368275097873801</v>
      </c>
    </row>
    <row r="46" spans="1:14" ht="13.5" customHeight="1" x14ac:dyDescent="0.25">
      <c r="A46" s="22"/>
      <c r="B46" s="13" t="s">
        <v>94</v>
      </c>
      <c r="C46" s="14">
        <v>2.65E-6</v>
      </c>
      <c r="E46" s="48" t="s">
        <v>95</v>
      </c>
      <c r="F46" s="49">
        <v>-0.12509999999999999</v>
      </c>
      <c r="G46" s="49">
        <v>-0.114</v>
      </c>
      <c r="H46" s="50">
        <v>0.16906077153830101</v>
      </c>
      <c r="I46" s="51" t="s">
        <v>96</v>
      </c>
      <c r="J46" s="51"/>
      <c r="K46" s="51"/>
      <c r="L46" s="51"/>
      <c r="M46" s="51"/>
      <c r="N46" s="51"/>
    </row>
    <row r="47" spans="1:14" ht="13.5" customHeight="1" x14ac:dyDescent="0.25">
      <c r="A47" s="22"/>
      <c r="B47" s="13" t="s">
        <v>97</v>
      </c>
      <c r="C47" s="14">
        <v>3.7199999999999999E-4</v>
      </c>
      <c r="E47" s="52" t="s">
        <v>98</v>
      </c>
      <c r="F47" s="53">
        <f>GEOMEAN(F40:F45,F37:F38,F7:F35)</f>
        <v>0.90709960259231559</v>
      </c>
      <c r="G47" s="54">
        <f>GEOMEAN(G40:G45,G37:G38,G7:G35)</f>
        <v>0.92567983166321011</v>
      </c>
      <c r="H47" s="54">
        <f>GEOMEAN(H40:H45,H37:H38,H7:H35)</f>
        <v>0.95467459145460032</v>
      </c>
      <c r="I47" s="18" t="s">
        <v>99</v>
      </c>
    </row>
    <row r="48" spans="1:14" ht="13.5" customHeight="1" x14ac:dyDescent="0.25">
      <c r="A48" s="22"/>
      <c r="B48" s="13" t="s">
        <v>100</v>
      </c>
      <c r="C48" s="14">
        <v>1.1400000000000001E-4</v>
      </c>
      <c r="E48" s="52" t="s">
        <v>101</v>
      </c>
      <c r="F48" s="53">
        <f>MEDIAN(F7:F46)</f>
        <v>0.95219999999999994</v>
      </c>
      <c r="G48" s="54">
        <f>MEDIAN(G7:G46)</f>
        <v>0.9456</v>
      </c>
      <c r="H48" s="54">
        <f>MEDIAN(H7:H46)</f>
        <v>0.97004202936053807</v>
      </c>
      <c r="I48" s="18" t="s">
        <v>102</v>
      </c>
    </row>
    <row r="49" spans="1:10" ht="13.5" customHeight="1" x14ac:dyDescent="0.25">
      <c r="A49" s="22"/>
      <c r="B49" s="13" t="s">
        <v>103</v>
      </c>
      <c r="C49" s="14">
        <v>1.825E-3</v>
      </c>
      <c r="E49" s="55" t="s">
        <v>104</v>
      </c>
      <c r="F49" s="56">
        <f>_xlfn.VAR.P(F40:F45,F37:F38,F7:F35)</f>
        <v>1.6701506705624126E-2</v>
      </c>
      <c r="G49" s="57">
        <f>_xlfn.VAR.P(G40:G45,G37:G38,G7:G35)</f>
        <v>5.9890585829072323E-3</v>
      </c>
      <c r="H49" s="57">
        <f>_xlfn.VAR.P(H40:H45,H37:H38,H7:H35)</f>
        <v>2.7716709223310097E-3</v>
      </c>
      <c r="I49" s="18" t="s">
        <v>105</v>
      </c>
    </row>
    <row r="50" spans="1:10" ht="13.5" customHeight="1" x14ac:dyDescent="0.25">
      <c r="A50" s="22"/>
      <c r="B50" s="13" t="s">
        <v>106</v>
      </c>
      <c r="C50" s="14">
        <v>8.1000000000000004E-6</v>
      </c>
    </row>
    <row r="51" spans="1:10" ht="13.5" customHeight="1" x14ac:dyDescent="0.25">
      <c r="A51" s="22"/>
      <c r="B51" s="13" t="s">
        <v>107</v>
      </c>
      <c r="C51" s="14">
        <v>7.8700000000000002E-5</v>
      </c>
    </row>
    <row r="52" spans="1:10" ht="13.5" customHeight="1" x14ac:dyDescent="0.25">
      <c r="A52" s="22"/>
      <c r="B52" s="13" t="s">
        <v>108</v>
      </c>
      <c r="C52" s="14">
        <v>1.21E-4</v>
      </c>
      <c r="E52" s="18"/>
      <c r="F52" s="58" t="s">
        <v>109</v>
      </c>
    </row>
    <row r="53" spans="1:10" ht="13.5" customHeight="1" x14ac:dyDescent="0.25">
      <c r="A53" s="22"/>
      <c r="B53" s="13" t="s">
        <v>110</v>
      </c>
      <c r="C53" s="14">
        <v>5.1000000000000004E-3</v>
      </c>
      <c r="E53" s="59" t="s">
        <v>111</v>
      </c>
      <c r="F53" s="60">
        <v>0.71540000000000004</v>
      </c>
      <c r="J53" s="18" t="s">
        <v>112</v>
      </c>
    </row>
    <row r="54" spans="1:10" ht="13.5" customHeight="1" x14ac:dyDescent="0.25">
      <c r="A54" s="22"/>
      <c r="B54" s="13" t="s">
        <v>113</v>
      </c>
      <c r="C54" s="14">
        <v>3.8679999999999999E-3</v>
      </c>
    </row>
    <row r="55" spans="1:10" ht="13.5" customHeight="1" x14ac:dyDescent="0.25">
      <c r="A55" s="22"/>
      <c r="B55" s="13" t="s">
        <v>114</v>
      </c>
      <c r="C55" s="14">
        <v>0</v>
      </c>
    </row>
    <row r="56" spans="1:10" ht="13.5" customHeight="1" x14ac:dyDescent="0.25">
      <c r="A56" s="22"/>
      <c r="B56" s="13" t="s">
        <v>115</v>
      </c>
      <c r="C56" s="14">
        <v>6.9199999999999998E-6</v>
      </c>
    </row>
    <row r="57" spans="1:10" ht="13.5" customHeight="1" x14ac:dyDescent="0.25">
      <c r="A57" s="29"/>
      <c r="B57" s="43"/>
      <c r="C57" s="44"/>
    </row>
    <row r="58" spans="1:10" ht="13.5" customHeight="1" x14ac:dyDescent="0.25">
      <c r="A58" s="12" t="s">
        <v>116</v>
      </c>
      <c r="B58" s="13" t="s">
        <v>117</v>
      </c>
      <c r="C58" s="14">
        <v>1.023014E-5</v>
      </c>
    </row>
    <row r="59" spans="1:10" ht="13.5" customHeight="1" x14ac:dyDescent="0.25">
      <c r="A59" s="22"/>
      <c r="B59" s="13" t="s">
        <v>118</v>
      </c>
      <c r="C59" s="14">
        <v>1.02308E-5</v>
      </c>
    </row>
    <row r="60" spans="1:10" ht="13.5" customHeight="1" x14ac:dyDescent="0.25">
      <c r="A60" s="22"/>
      <c r="B60" s="13" t="s">
        <v>119</v>
      </c>
      <c r="C60" s="14"/>
    </row>
    <row r="61" spans="1:10" ht="13.5" customHeight="1" x14ac:dyDescent="0.25">
      <c r="A61" s="22"/>
      <c r="B61" s="13" t="s">
        <v>120</v>
      </c>
      <c r="C61" s="14"/>
    </row>
    <row r="62" spans="1:10" ht="13.5" customHeight="1" x14ac:dyDescent="0.25">
      <c r="A62" s="22"/>
      <c r="B62" s="13" t="s">
        <v>121</v>
      </c>
      <c r="C62" s="14"/>
    </row>
    <row r="63" spans="1:10" ht="13.5" customHeight="1" x14ac:dyDescent="0.25">
      <c r="A63" s="29"/>
      <c r="B63" s="30"/>
      <c r="C63" s="31"/>
    </row>
    <row r="64" spans="1:10" ht="13.5" customHeight="1" x14ac:dyDescent="0.25">
      <c r="A64" s="12" t="s">
        <v>122</v>
      </c>
      <c r="B64" s="13" t="s">
        <v>123</v>
      </c>
      <c r="C64" s="14">
        <v>3.1655000000000003E-2</v>
      </c>
    </row>
    <row r="65" spans="1:3" ht="13.5" customHeight="1" x14ac:dyDescent="0.25">
      <c r="A65" s="22"/>
      <c r="B65" s="13" t="s">
        <v>124</v>
      </c>
      <c r="C65" s="14">
        <v>3.8300000000000001E-2</v>
      </c>
    </row>
    <row r="66" spans="1:3" ht="13.5" customHeight="1" x14ac:dyDescent="0.25">
      <c r="A66" s="61"/>
      <c r="B66" s="62"/>
      <c r="C66" s="63"/>
    </row>
    <row r="67" spans="1:3" ht="13.5" customHeight="1" x14ac:dyDescent="0.25"/>
    <row r="68" spans="1:3" ht="13.5" customHeight="1" x14ac:dyDescent="0.25"/>
    <row r="69" spans="1:3" ht="13.5" customHeight="1" x14ac:dyDescent="0.25"/>
    <row r="70" spans="1:3" ht="13.5" customHeight="1" x14ac:dyDescent="0.25"/>
    <row r="71" spans="1:3" ht="13.5" customHeight="1" x14ac:dyDescent="0.25"/>
    <row r="72" spans="1:3" ht="13.5" customHeight="1" x14ac:dyDescent="0.25"/>
    <row r="73" spans="1:3" ht="13.5" customHeight="1" x14ac:dyDescent="0.25"/>
    <row r="74" spans="1:3" ht="13.5" customHeight="1" x14ac:dyDescent="0.25"/>
    <row r="75" spans="1:3" ht="13.5" customHeight="1" x14ac:dyDescent="0.25"/>
    <row r="76" spans="1:3" ht="13.5" customHeight="1" x14ac:dyDescent="0.25"/>
    <row r="77" spans="1:3" ht="13.5" customHeight="1" x14ac:dyDescent="0.25"/>
    <row r="78" spans="1:3" ht="13.5" customHeight="1" x14ac:dyDescent="0.25"/>
    <row r="79" spans="1:3" ht="13.5" customHeight="1" x14ac:dyDescent="0.25"/>
    <row r="80" spans="1:3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F1000"/>
  <sheetViews>
    <sheetView zoomScale="110" zoomScaleNormal="110" workbookViewId="0">
      <selection sqref="A1:XFD1048576"/>
    </sheetView>
  </sheetViews>
  <sheetFormatPr baseColWidth="10" defaultColWidth="14.42578125" defaultRowHeight="15" x14ac:dyDescent="0.25"/>
  <cols>
    <col min="1" max="1" width="37" style="68" customWidth="1"/>
    <col min="2" max="2" width="35.85546875" style="68" customWidth="1"/>
    <col min="3" max="3" width="30.5703125" style="68" customWidth="1"/>
    <col min="4" max="4" width="28.85546875" style="68" customWidth="1"/>
    <col min="5" max="5" width="8.7109375" style="68" customWidth="1"/>
    <col min="6" max="6" width="70.140625" style="68" customWidth="1"/>
    <col min="7" max="16384" width="14.42578125" style="68"/>
  </cols>
  <sheetData>
    <row r="1" spans="1:4" ht="13.5" customHeight="1" x14ac:dyDescent="0.25">
      <c r="A1" s="66" t="s">
        <v>125</v>
      </c>
      <c r="B1" s="67" t="s">
        <v>126</v>
      </c>
      <c r="C1" s="67" t="s">
        <v>127</v>
      </c>
      <c r="D1" s="67" t="s">
        <v>128</v>
      </c>
    </row>
    <row r="2" spans="1:4" ht="13.5" customHeight="1" x14ac:dyDescent="0.25">
      <c r="A2" s="69" t="s">
        <v>9</v>
      </c>
      <c r="B2" s="70">
        <v>0.99839999999999995</v>
      </c>
      <c r="C2" s="70">
        <v>0.98939999999999995</v>
      </c>
      <c r="D2" s="70">
        <v>0.99119999999999997</v>
      </c>
    </row>
    <row r="3" spans="1:4" ht="13.5" customHeight="1" x14ac:dyDescent="0.25">
      <c r="A3" s="69" t="s">
        <v>14</v>
      </c>
      <c r="B3" s="70">
        <v>0.87050000000000005</v>
      </c>
      <c r="C3" s="70">
        <v>0.80269999999999997</v>
      </c>
      <c r="D3" s="70">
        <v>0.66969999999999996</v>
      </c>
    </row>
    <row r="4" spans="1:4" ht="13.5" customHeight="1" x14ac:dyDescent="0.25">
      <c r="A4" s="69" t="s">
        <v>129</v>
      </c>
      <c r="B4" s="70">
        <v>0.98919999999999997</v>
      </c>
      <c r="C4" s="70">
        <v>0.99660000000000004</v>
      </c>
      <c r="D4" s="70">
        <v>0.97550000000000003</v>
      </c>
    </row>
    <row r="5" spans="1:4" ht="13.5" customHeight="1" x14ac:dyDescent="0.25">
      <c r="A5" s="69" t="s">
        <v>15</v>
      </c>
      <c r="B5" s="70">
        <v>0.9929</v>
      </c>
      <c r="C5" s="70">
        <v>0.99660000000000004</v>
      </c>
      <c r="D5" s="70">
        <v>0.98409999999999997</v>
      </c>
    </row>
    <row r="6" spans="1:4" ht="13.5" customHeight="1" x14ac:dyDescent="0.25">
      <c r="A6" s="69" t="s">
        <v>19</v>
      </c>
      <c r="B6" s="70">
        <v>0.97870000000000001</v>
      </c>
      <c r="C6" s="70">
        <v>0.97470000000000001</v>
      </c>
      <c r="D6" s="70">
        <v>0.97929999999999995</v>
      </c>
    </row>
    <row r="7" spans="1:4" ht="13.5" customHeight="1" x14ac:dyDescent="0.25">
      <c r="A7" s="69" t="s">
        <v>21</v>
      </c>
      <c r="B7" s="70">
        <v>0.97870000000000001</v>
      </c>
      <c r="C7" s="70">
        <v>0.99419999999999997</v>
      </c>
      <c r="D7" s="70">
        <v>0.99170000000000003</v>
      </c>
    </row>
    <row r="8" spans="1:4" ht="13.5" customHeight="1" x14ac:dyDescent="0.25">
      <c r="A8" s="69" t="s">
        <v>23</v>
      </c>
      <c r="B8" s="70">
        <v>0.99660000000000004</v>
      </c>
      <c r="C8" s="70">
        <v>0.99550000000000005</v>
      </c>
      <c r="D8" s="70">
        <v>0.99570000000000003</v>
      </c>
    </row>
    <row r="9" spans="1:4" ht="13.5" customHeight="1" x14ac:dyDescent="0.25">
      <c r="A9" s="69" t="s">
        <v>27</v>
      </c>
      <c r="B9" s="70">
        <v>0.95</v>
      </c>
      <c r="C9" s="70">
        <v>0.99119999999999997</v>
      </c>
      <c r="D9" s="70">
        <v>0.92959999999999998</v>
      </c>
    </row>
    <row r="10" spans="1:4" ht="13.5" customHeight="1" x14ac:dyDescent="0.25">
      <c r="A10" s="69" t="s">
        <v>130</v>
      </c>
      <c r="B10" s="70">
        <v>0.98529999999999995</v>
      </c>
      <c r="C10" s="70">
        <v>0.88990000000000002</v>
      </c>
      <c r="D10" s="70">
        <v>0.95709999999999995</v>
      </c>
    </row>
    <row r="11" spans="1:4" ht="13.5" customHeight="1" x14ac:dyDescent="0.25">
      <c r="A11" s="69" t="s">
        <v>30</v>
      </c>
      <c r="B11" s="70">
        <v>0.96730000000000005</v>
      </c>
      <c r="C11" s="70">
        <v>0.74660000000000004</v>
      </c>
      <c r="D11" s="70">
        <v>0.91090000000000004</v>
      </c>
    </row>
    <row r="12" spans="1:4" ht="13.5" customHeight="1" x14ac:dyDescent="0.25">
      <c r="A12" s="69" t="s">
        <v>31</v>
      </c>
      <c r="B12" s="70">
        <v>0.98570000000000002</v>
      </c>
      <c r="C12" s="70">
        <v>0.98229999999999995</v>
      </c>
      <c r="D12" s="70">
        <v>0.99880000000000002</v>
      </c>
    </row>
    <row r="13" spans="1:4" ht="13.5" customHeight="1" x14ac:dyDescent="0.25">
      <c r="A13" s="69" t="s">
        <v>37</v>
      </c>
      <c r="B13" s="70">
        <v>0.99719999999999998</v>
      </c>
      <c r="C13" s="70">
        <v>0.96730000000000005</v>
      </c>
      <c r="D13" s="70">
        <v>-0.21</v>
      </c>
    </row>
    <row r="14" spans="1:4" ht="13.5" customHeight="1" x14ac:dyDescent="0.25">
      <c r="A14" s="69" t="s">
        <v>38</v>
      </c>
      <c r="B14" s="70">
        <v>0.99960000000000004</v>
      </c>
      <c r="C14" s="70">
        <v>0.71360000000000001</v>
      </c>
      <c r="D14" s="70">
        <v>-0.56100000000000005</v>
      </c>
    </row>
    <row r="15" spans="1:4" ht="13.5" customHeight="1" x14ac:dyDescent="0.25">
      <c r="A15" s="69" t="s">
        <v>131</v>
      </c>
      <c r="B15" s="70">
        <v>0.97809999999999997</v>
      </c>
      <c r="C15" s="70">
        <v>0.95830000000000004</v>
      </c>
      <c r="D15" s="70">
        <v>0.68310000000000004</v>
      </c>
    </row>
    <row r="16" spans="1:4" ht="13.5" customHeight="1" x14ac:dyDescent="0.25">
      <c r="A16" s="69" t="s">
        <v>45</v>
      </c>
      <c r="B16" s="70">
        <v>0.89590000000000003</v>
      </c>
      <c r="C16" s="70">
        <v>0.96489999999999998</v>
      </c>
      <c r="D16" s="70">
        <v>0.87549999999999994</v>
      </c>
    </row>
    <row r="17" spans="1:6" ht="13.5" customHeight="1" x14ac:dyDescent="0.25">
      <c r="A17" s="69" t="s">
        <v>47</v>
      </c>
      <c r="B17" s="70">
        <v>0.96909999999999996</v>
      </c>
      <c r="C17" s="70">
        <v>0.95489999999999997</v>
      </c>
      <c r="D17" s="70">
        <v>0.82930000000000004</v>
      </c>
    </row>
    <row r="18" spans="1:6" ht="13.5" customHeight="1" x14ac:dyDescent="0.25">
      <c r="A18" s="69" t="s">
        <v>53</v>
      </c>
      <c r="B18" s="70">
        <v>0.89549999999999996</v>
      </c>
      <c r="C18" s="70">
        <v>0.91830000000000001</v>
      </c>
      <c r="D18" s="70">
        <v>0.9415</v>
      </c>
      <c r="F18" s="71"/>
    </row>
    <row r="19" spans="1:6" ht="13.5" customHeight="1" x14ac:dyDescent="0.25">
      <c r="A19" s="69" t="s">
        <v>63</v>
      </c>
      <c r="B19" s="70">
        <v>0.9446</v>
      </c>
      <c r="C19" s="70">
        <v>0.99470000000000003</v>
      </c>
      <c r="D19" s="70">
        <v>0.77200000000000002</v>
      </c>
    </row>
    <row r="20" spans="1:6" ht="13.5" customHeight="1" x14ac:dyDescent="0.25">
      <c r="A20" s="69" t="s">
        <v>61</v>
      </c>
      <c r="B20" s="72">
        <v>1</v>
      </c>
      <c r="C20" s="70">
        <v>0.99780000000000002</v>
      </c>
      <c r="D20" s="70">
        <v>0.99970000000000003</v>
      </c>
    </row>
    <row r="21" spans="1:6" ht="13.5" customHeight="1" x14ac:dyDescent="0.25">
      <c r="A21" s="69" t="s">
        <v>75</v>
      </c>
      <c r="B21" s="70">
        <v>0.98760000000000003</v>
      </c>
      <c r="C21" s="70">
        <v>0.73709999999999998</v>
      </c>
      <c r="D21" s="70">
        <v>0.99980000000000002</v>
      </c>
    </row>
    <row r="22" spans="1:6" ht="13.5" customHeight="1" x14ac:dyDescent="0.25">
      <c r="A22" s="69" t="s">
        <v>55</v>
      </c>
      <c r="B22" s="70">
        <v>0.97750000000000004</v>
      </c>
      <c r="C22" s="70">
        <v>0.97750000000000004</v>
      </c>
      <c r="D22" s="70">
        <v>0.9556</v>
      </c>
    </row>
    <row r="23" spans="1:6" ht="13.5" customHeight="1" x14ac:dyDescent="0.25">
      <c r="A23" s="69" t="s">
        <v>57</v>
      </c>
      <c r="B23" s="70">
        <v>0.98550000000000004</v>
      </c>
      <c r="C23" s="70">
        <v>0.97219999999999995</v>
      </c>
      <c r="D23" s="70">
        <v>0.98240000000000005</v>
      </c>
    </row>
    <row r="24" spans="1:6" ht="13.5" customHeight="1" x14ac:dyDescent="0.25">
      <c r="A24" s="69" t="s">
        <v>51</v>
      </c>
      <c r="B24" s="70">
        <v>0.99219999999999997</v>
      </c>
      <c r="C24" s="70">
        <v>0.88300000000000001</v>
      </c>
      <c r="D24" s="70">
        <v>0.97889999999999999</v>
      </c>
    </row>
    <row r="25" spans="1:6" ht="13.5" customHeight="1" x14ac:dyDescent="0.25">
      <c r="A25" s="69" t="s">
        <v>48</v>
      </c>
      <c r="B25" s="70">
        <v>0.99909999999999999</v>
      </c>
      <c r="C25" s="70">
        <v>0.99409999999999998</v>
      </c>
      <c r="D25" s="70">
        <v>0.98729999999999996</v>
      </c>
    </row>
    <row r="26" spans="1:6" ht="13.5" customHeight="1" x14ac:dyDescent="0.25">
      <c r="A26" s="69" t="s">
        <v>59</v>
      </c>
      <c r="B26" s="70">
        <v>0.99909999999999999</v>
      </c>
      <c r="C26" s="70">
        <v>0.99409999999999998</v>
      </c>
      <c r="D26" s="70">
        <v>0.98729999999999996</v>
      </c>
    </row>
    <row r="27" spans="1:6" ht="13.5" customHeight="1" x14ac:dyDescent="0.25">
      <c r="A27" s="69" t="s">
        <v>73</v>
      </c>
      <c r="B27" s="70">
        <v>0.99909999999999999</v>
      </c>
      <c r="C27" s="70">
        <v>0.99409999999999998</v>
      </c>
      <c r="D27" s="70">
        <v>0.98729999999999996</v>
      </c>
    </row>
    <row r="28" spans="1:6" ht="13.5" customHeight="1" x14ac:dyDescent="0.25">
      <c r="A28" s="69" t="s">
        <v>81</v>
      </c>
      <c r="B28" s="70">
        <v>0.99909999999999999</v>
      </c>
      <c r="C28" s="70">
        <v>0.99409999999999998</v>
      </c>
      <c r="D28" s="70">
        <v>0.98729999999999996</v>
      </c>
    </row>
    <row r="29" spans="1:6" ht="13.5" customHeight="1" x14ac:dyDescent="0.25">
      <c r="A29" s="69" t="s">
        <v>82</v>
      </c>
      <c r="B29" s="70">
        <v>0.99909999999999999</v>
      </c>
      <c r="C29" s="70">
        <v>0.99409999999999998</v>
      </c>
      <c r="D29" s="70">
        <v>0.98729999999999996</v>
      </c>
    </row>
    <row r="30" spans="1:6" ht="13.5" customHeight="1" x14ac:dyDescent="0.25">
      <c r="A30" s="69" t="s">
        <v>85</v>
      </c>
      <c r="B30" s="70">
        <v>0.98399999999999999</v>
      </c>
      <c r="C30" s="70">
        <v>0.99750000000000005</v>
      </c>
      <c r="D30" s="70">
        <v>0.99729999999999996</v>
      </c>
    </row>
    <row r="31" spans="1:6" ht="13.5" customHeight="1" x14ac:dyDescent="0.25">
      <c r="A31" s="69" t="s">
        <v>79</v>
      </c>
      <c r="B31" s="72">
        <v>1</v>
      </c>
      <c r="C31" s="70">
        <v>0.99760000000000004</v>
      </c>
      <c r="D31" s="70">
        <v>0.99960000000000004</v>
      </c>
    </row>
    <row r="32" spans="1:6" ht="13.5" customHeight="1" x14ac:dyDescent="0.25">
      <c r="A32" s="69" t="s">
        <v>65</v>
      </c>
      <c r="B32" s="70">
        <v>0.99850000000000005</v>
      </c>
      <c r="C32" s="70">
        <v>0.9899</v>
      </c>
      <c r="D32" s="70">
        <v>0.99990000000000001</v>
      </c>
    </row>
    <row r="33" spans="1:6" ht="13.5" customHeight="1" x14ac:dyDescent="0.25">
      <c r="A33" s="69" t="s">
        <v>71</v>
      </c>
      <c r="B33" s="70">
        <v>0.99990000000000001</v>
      </c>
      <c r="C33" s="70">
        <v>0.96750000000000003</v>
      </c>
      <c r="D33" s="70">
        <v>0.98029999999999995</v>
      </c>
    </row>
    <row r="34" spans="1:6" ht="13.5" customHeight="1" x14ac:dyDescent="0.25">
      <c r="A34" s="69" t="s">
        <v>68</v>
      </c>
      <c r="B34" s="70">
        <v>0.93479999999999996</v>
      </c>
      <c r="C34" s="70">
        <v>0.98550000000000004</v>
      </c>
      <c r="D34" s="70">
        <v>0.99219999999999997</v>
      </c>
    </row>
    <row r="35" spans="1:6" ht="13.5" customHeight="1" x14ac:dyDescent="0.25">
      <c r="A35" s="69" t="s">
        <v>67</v>
      </c>
      <c r="B35" s="70">
        <v>0.99780000000000002</v>
      </c>
      <c r="C35" s="70">
        <v>0.92290000000000005</v>
      </c>
      <c r="D35" s="70">
        <v>0.98860000000000003</v>
      </c>
    </row>
    <row r="36" spans="1:6" ht="13.5" customHeight="1" x14ac:dyDescent="0.25">
      <c r="A36" s="69" t="s">
        <v>77</v>
      </c>
      <c r="B36" s="70">
        <v>0.99929999999999997</v>
      </c>
      <c r="C36" s="70">
        <v>0.98440000000000005</v>
      </c>
      <c r="D36" s="70">
        <v>0.97729999999999995</v>
      </c>
    </row>
    <row r="37" spans="1:6" ht="13.5" customHeight="1" x14ac:dyDescent="0.25">
      <c r="A37" s="69" t="s">
        <v>89</v>
      </c>
      <c r="B37" s="70">
        <v>0.46329999999999999</v>
      </c>
      <c r="C37" s="72">
        <v>-1.2142999999999999</v>
      </c>
      <c r="D37" s="70">
        <v>0.7742</v>
      </c>
    </row>
    <row r="38" spans="1:6" ht="13.5" customHeight="1" x14ac:dyDescent="0.25">
      <c r="A38" s="69" t="s">
        <v>91</v>
      </c>
      <c r="B38" s="70">
        <v>0.68979999999999997</v>
      </c>
      <c r="C38" s="70">
        <v>0.4955</v>
      </c>
      <c r="D38" s="70">
        <v>0.87890000000000001</v>
      </c>
    </row>
    <row r="39" spans="1:6" ht="13.5" customHeight="1" x14ac:dyDescent="0.25">
      <c r="A39" s="73" t="s">
        <v>98</v>
      </c>
      <c r="B39" s="74">
        <f>AVERAGE(B2:B12,B13:B38)</f>
        <v>0.9561891891891886</v>
      </c>
      <c r="C39" s="74">
        <f>AVERAGE(C2:C12,C13:C36,C38)</f>
        <v>0.93640555555555549</v>
      </c>
      <c r="D39" s="74">
        <f>AVERAGE(D2:D12,D15:D38)</f>
        <v>0.94074857142857171</v>
      </c>
      <c r="F39" s="68" t="s">
        <v>96</v>
      </c>
    </row>
    <row r="40" spans="1:6" ht="13.5" customHeight="1" x14ac:dyDescent="0.25">
      <c r="A40" s="73" t="s">
        <v>101</v>
      </c>
      <c r="B40" s="74">
        <f>MEDIAN(B2:B12,B13:B38)</f>
        <v>0.98760000000000003</v>
      </c>
      <c r="C40" s="74">
        <f>MEDIAN(C2:C38)</f>
        <v>0.98229999999999995</v>
      </c>
      <c r="D40" s="74">
        <f>MEDIAN(D2:D12,D13:D38)</f>
        <v>0.98029999999999995</v>
      </c>
      <c r="F40" s="68" t="s">
        <v>99</v>
      </c>
    </row>
    <row r="41" spans="1:6" ht="13.5" customHeight="1" x14ac:dyDescent="0.25">
      <c r="A41" s="73" t="s">
        <v>104</v>
      </c>
      <c r="B41" s="74">
        <f>VAR(B2:B12,B13:B38)</f>
        <v>1.0189463768770205E-2</v>
      </c>
      <c r="C41" s="74">
        <f>VAR(C2:C12,C13:C38)</f>
        <v>0.13646005396396424</v>
      </c>
      <c r="D41" s="74">
        <f>VAR(D2:D12,D13:D38)</f>
        <v>0.10173548747747724</v>
      </c>
      <c r="F41" s="68" t="s">
        <v>102</v>
      </c>
    </row>
    <row r="42" spans="1:6" ht="13.5" customHeight="1" x14ac:dyDescent="0.25">
      <c r="B42" s="75"/>
      <c r="C42" s="75"/>
      <c r="D42" s="75"/>
      <c r="F42" s="68" t="s">
        <v>132</v>
      </c>
    </row>
    <row r="43" spans="1:6" ht="13.5" customHeight="1" x14ac:dyDescent="0.25">
      <c r="B43" s="75"/>
      <c r="C43" s="75"/>
      <c r="D43" s="75"/>
    </row>
    <row r="44" spans="1:6" ht="13.5" customHeight="1" x14ac:dyDescent="0.25">
      <c r="A44" s="76"/>
      <c r="B44" s="77"/>
      <c r="C44" s="78"/>
      <c r="D44" s="75"/>
    </row>
    <row r="45" spans="1:6" ht="13.5" customHeight="1" x14ac:dyDescent="0.25">
      <c r="A45" s="79"/>
      <c r="B45" s="80"/>
      <c r="C45" s="78"/>
      <c r="D45" s="75"/>
    </row>
    <row r="46" spans="1:6" ht="13.5" customHeight="1" x14ac:dyDescent="0.25">
      <c r="A46" s="76"/>
      <c r="B46" s="78"/>
      <c r="C46" s="78"/>
      <c r="D46" s="75"/>
    </row>
    <row r="47" spans="1:6" ht="13.5" customHeight="1" x14ac:dyDescent="0.25">
      <c r="A47" s="76"/>
      <c r="B47" s="78"/>
      <c r="C47" s="78"/>
      <c r="D47" s="75"/>
    </row>
    <row r="48" spans="1:6" ht="13.5" customHeight="1" x14ac:dyDescent="0.25">
      <c r="B48" s="75"/>
      <c r="C48" s="75"/>
      <c r="D48" s="75"/>
    </row>
    <row r="49" spans="2:4" ht="13.5" customHeight="1" x14ac:dyDescent="0.25">
      <c r="B49" s="75"/>
      <c r="C49" s="75"/>
      <c r="D49" s="75"/>
    </row>
    <row r="50" spans="2:4" ht="13.5" customHeight="1" x14ac:dyDescent="0.25">
      <c r="B50" s="75"/>
      <c r="C50" s="75"/>
      <c r="D50" s="75"/>
    </row>
    <row r="51" spans="2:4" ht="13.5" customHeight="1" x14ac:dyDescent="0.25">
      <c r="B51" s="75"/>
      <c r="C51" s="75"/>
      <c r="D51" s="75"/>
    </row>
    <row r="52" spans="2:4" ht="13.5" customHeight="1" x14ac:dyDescent="0.25">
      <c r="B52" s="75"/>
      <c r="C52" s="75"/>
      <c r="D52" s="75"/>
    </row>
    <row r="53" spans="2:4" ht="13.5" customHeight="1" x14ac:dyDescent="0.25">
      <c r="B53" s="75"/>
      <c r="C53" s="75"/>
      <c r="D53" s="75"/>
    </row>
    <row r="54" spans="2:4" ht="13.5" customHeight="1" x14ac:dyDescent="0.25">
      <c r="B54" s="75"/>
      <c r="C54" s="75"/>
      <c r="D54" s="75"/>
    </row>
    <row r="55" spans="2:4" ht="13.5" customHeight="1" x14ac:dyDescent="0.25">
      <c r="B55" s="75"/>
      <c r="C55" s="75"/>
      <c r="D55" s="75"/>
    </row>
    <row r="56" spans="2:4" ht="13.5" customHeight="1" x14ac:dyDescent="0.25">
      <c r="B56" s="75"/>
      <c r="C56" s="75"/>
      <c r="D56" s="75"/>
    </row>
    <row r="57" spans="2:4" ht="13.5" customHeight="1" x14ac:dyDescent="0.25">
      <c r="B57" s="75"/>
      <c r="C57" s="75"/>
      <c r="D57" s="75"/>
    </row>
    <row r="58" spans="2:4" ht="13.5" customHeight="1" x14ac:dyDescent="0.25">
      <c r="B58" s="75"/>
      <c r="C58" s="75"/>
      <c r="D58" s="75"/>
    </row>
    <row r="59" spans="2:4" ht="13.5" customHeight="1" x14ac:dyDescent="0.25">
      <c r="B59" s="75"/>
      <c r="C59" s="75"/>
      <c r="D59" s="75"/>
    </row>
    <row r="60" spans="2:4" ht="13.5" customHeight="1" x14ac:dyDescent="0.25">
      <c r="B60" s="75"/>
      <c r="C60" s="75"/>
      <c r="D60" s="75"/>
    </row>
    <row r="61" spans="2:4" ht="13.5" customHeight="1" x14ac:dyDescent="0.25">
      <c r="B61" s="75"/>
      <c r="C61" s="75"/>
      <c r="D61" s="75"/>
    </row>
    <row r="62" spans="2:4" ht="13.5" customHeight="1" x14ac:dyDescent="0.25">
      <c r="B62" s="75"/>
      <c r="C62" s="75"/>
      <c r="D62" s="75"/>
    </row>
    <row r="63" spans="2:4" ht="13.5" customHeight="1" x14ac:dyDescent="0.25">
      <c r="B63" s="75"/>
      <c r="C63" s="75"/>
      <c r="D63" s="75"/>
    </row>
    <row r="64" spans="2:4" ht="13.5" customHeight="1" x14ac:dyDescent="0.25">
      <c r="B64" s="75"/>
      <c r="C64" s="75"/>
      <c r="D64" s="75"/>
    </row>
    <row r="65" spans="2:4" ht="13.5" customHeight="1" x14ac:dyDescent="0.25">
      <c r="B65" s="75"/>
      <c r="C65" s="75"/>
      <c r="D65" s="75"/>
    </row>
    <row r="66" spans="2:4" ht="13.5" customHeight="1" x14ac:dyDescent="0.25">
      <c r="B66" s="75"/>
      <c r="C66" s="75"/>
      <c r="D66" s="75"/>
    </row>
    <row r="67" spans="2:4" ht="13.5" customHeight="1" x14ac:dyDescent="0.25">
      <c r="B67" s="75"/>
      <c r="C67" s="75"/>
      <c r="D67" s="75"/>
    </row>
    <row r="68" spans="2:4" ht="13.5" customHeight="1" x14ac:dyDescent="0.25">
      <c r="B68" s="75"/>
      <c r="C68" s="75"/>
      <c r="D68" s="75"/>
    </row>
    <row r="69" spans="2:4" ht="13.5" customHeight="1" x14ac:dyDescent="0.25">
      <c r="B69" s="75"/>
      <c r="C69" s="75"/>
      <c r="D69" s="75"/>
    </row>
    <row r="70" spans="2:4" ht="13.5" customHeight="1" x14ac:dyDescent="0.25">
      <c r="B70" s="75"/>
      <c r="C70" s="75"/>
      <c r="D70" s="75"/>
    </row>
    <row r="71" spans="2:4" ht="13.5" customHeight="1" x14ac:dyDescent="0.25">
      <c r="B71" s="75"/>
      <c r="C71" s="75"/>
      <c r="D71" s="75"/>
    </row>
    <row r="72" spans="2:4" ht="13.5" customHeight="1" x14ac:dyDescent="0.25">
      <c r="B72" s="75"/>
      <c r="C72" s="75"/>
      <c r="D72" s="75"/>
    </row>
    <row r="73" spans="2:4" ht="13.5" customHeight="1" x14ac:dyDescent="0.25">
      <c r="B73" s="75"/>
      <c r="C73" s="75"/>
      <c r="D73" s="75"/>
    </row>
    <row r="74" spans="2:4" ht="13.5" customHeight="1" x14ac:dyDescent="0.25">
      <c r="B74" s="75"/>
      <c r="C74" s="75"/>
      <c r="D74" s="75"/>
    </row>
    <row r="75" spans="2:4" ht="13.5" customHeight="1" x14ac:dyDescent="0.25">
      <c r="B75" s="75"/>
      <c r="C75" s="75"/>
      <c r="D75" s="75"/>
    </row>
    <row r="76" spans="2:4" ht="13.5" customHeight="1" x14ac:dyDescent="0.25">
      <c r="B76" s="75"/>
      <c r="C76" s="75"/>
      <c r="D76" s="75"/>
    </row>
    <row r="77" spans="2:4" ht="13.5" customHeight="1" x14ac:dyDescent="0.25">
      <c r="B77" s="75"/>
      <c r="C77" s="75"/>
      <c r="D77" s="75"/>
    </row>
    <row r="78" spans="2:4" ht="13.5" customHeight="1" x14ac:dyDescent="0.25">
      <c r="B78" s="75"/>
      <c r="C78" s="75"/>
      <c r="D78" s="75"/>
    </row>
    <row r="79" spans="2:4" ht="13.5" customHeight="1" x14ac:dyDescent="0.25">
      <c r="B79" s="75"/>
      <c r="C79" s="75"/>
      <c r="D79" s="75"/>
    </row>
    <row r="80" spans="2:4" ht="13.5" customHeight="1" x14ac:dyDescent="0.25">
      <c r="B80" s="75"/>
      <c r="C80" s="75"/>
      <c r="D80" s="75"/>
    </row>
    <row r="81" spans="2:4" ht="13.5" customHeight="1" x14ac:dyDescent="0.25">
      <c r="B81" s="75"/>
      <c r="C81" s="75"/>
      <c r="D81" s="75"/>
    </row>
    <row r="82" spans="2:4" ht="13.5" customHeight="1" x14ac:dyDescent="0.25">
      <c r="B82" s="75"/>
      <c r="C82" s="75"/>
      <c r="D82" s="75"/>
    </row>
    <row r="83" spans="2:4" ht="13.5" customHeight="1" x14ac:dyDescent="0.25">
      <c r="B83" s="75"/>
      <c r="C83" s="75"/>
      <c r="D83" s="75"/>
    </row>
    <row r="84" spans="2:4" ht="13.5" customHeight="1" x14ac:dyDescent="0.25">
      <c r="B84" s="75"/>
      <c r="C84" s="75"/>
      <c r="D84" s="75"/>
    </row>
    <row r="85" spans="2:4" ht="13.5" customHeight="1" x14ac:dyDescent="0.25">
      <c r="B85" s="75"/>
      <c r="C85" s="75"/>
      <c r="D85" s="75"/>
    </row>
    <row r="86" spans="2:4" ht="13.5" customHeight="1" x14ac:dyDescent="0.25">
      <c r="B86" s="75"/>
      <c r="C86" s="75"/>
      <c r="D86" s="75"/>
    </row>
    <row r="87" spans="2:4" ht="13.5" customHeight="1" x14ac:dyDescent="0.25">
      <c r="B87" s="75"/>
      <c r="C87" s="75"/>
      <c r="D87" s="75"/>
    </row>
    <row r="88" spans="2:4" ht="13.5" customHeight="1" x14ac:dyDescent="0.25">
      <c r="B88" s="75"/>
      <c r="C88" s="75"/>
      <c r="D88" s="75"/>
    </row>
    <row r="89" spans="2:4" ht="13.5" customHeight="1" x14ac:dyDescent="0.25">
      <c r="B89" s="75"/>
      <c r="C89" s="75"/>
      <c r="D89" s="75"/>
    </row>
    <row r="90" spans="2:4" ht="13.5" customHeight="1" x14ac:dyDescent="0.25">
      <c r="B90" s="75"/>
      <c r="C90" s="75"/>
      <c r="D90" s="75"/>
    </row>
    <row r="91" spans="2:4" ht="13.5" customHeight="1" x14ac:dyDescent="0.25">
      <c r="B91" s="75"/>
      <c r="C91" s="75"/>
      <c r="D91" s="75"/>
    </row>
    <row r="92" spans="2:4" ht="13.5" customHeight="1" x14ac:dyDescent="0.25">
      <c r="B92" s="75"/>
      <c r="C92" s="75"/>
      <c r="D92" s="75"/>
    </row>
    <row r="93" spans="2:4" ht="13.5" customHeight="1" x14ac:dyDescent="0.25">
      <c r="B93" s="75"/>
      <c r="C93" s="75"/>
      <c r="D93" s="75"/>
    </row>
    <row r="94" spans="2:4" ht="13.5" customHeight="1" x14ac:dyDescent="0.25">
      <c r="B94" s="75"/>
      <c r="C94" s="75"/>
      <c r="D94" s="75"/>
    </row>
    <row r="95" spans="2:4" ht="13.5" customHeight="1" x14ac:dyDescent="0.25">
      <c r="B95" s="75"/>
      <c r="C95" s="75"/>
      <c r="D95" s="75"/>
    </row>
    <row r="96" spans="2:4" ht="13.5" customHeight="1" x14ac:dyDescent="0.25">
      <c r="B96" s="75"/>
      <c r="C96" s="75"/>
      <c r="D96" s="75"/>
    </row>
    <row r="97" spans="2:4" ht="13.5" customHeight="1" x14ac:dyDescent="0.25">
      <c r="B97" s="75"/>
      <c r="C97" s="75"/>
      <c r="D97" s="75"/>
    </row>
    <row r="98" spans="2:4" ht="13.5" customHeight="1" x14ac:dyDescent="0.25">
      <c r="B98" s="75"/>
      <c r="C98" s="75"/>
      <c r="D98" s="75"/>
    </row>
    <row r="99" spans="2:4" ht="13.5" customHeight="1" x14ac:dyDescent="0.25">
      <c r="B99" s="75"/>
      <c r="C99" s="75"/>
      <c r="D99" s="75"/>
    </row>
    <row r="100" spans="2:4" ht="13.5" customHeight="1" x14ac:dyDescent="0.25">
      <c r="B100" s="75"/>
      <c r="C100" s="75"/>
      <c r="D100" s="75"/>
    </row>
    <row r="101" spans="2:4" ht="13.5" customHeight="1" x14ac:dyDescent="0.25">
      <c r="B101" s="75"/>
      <c r="C101" s="75"/>
      <c r="D101" s="75"/>
    </row>
    <row r="102" spans="2:4" ht="13.5" customHeight="1" x14ac:dyDescent="0.25">
      <c r="B102" s="75"/>
      <c r="C102" s="75"/>
      <c r="D102" s="75"/>
    </row>
    <row r="103" spans="2:4" ht="13.5" customHeight="1" x14ac:dyDescent="0.25">
      <c r="B103" s="75"/>
      <c r="C103" s="75"/>
      <c r="D103" s="75"/>
    </row>
    <row r="104" spans="2:4" ht="13.5" customHeight="1" x14ac:dyDescent="0.25">
      <c r="B104" s="75"/>
      <c r="C104" s="75"/>
      <c r="D104" s="75"/>
    </row>
    <row r="105" spans="2:4" ht="13.5" customHeight="1" x14ac:dyDescent="0.25">
      <c r="B105" s="75"/>
      <c r="C105" s="75"/>
      <c r="D105" s="75"/>
    </row>
    <row r="106" spans="2:4" ht="13.5" customHeight="1" x14ac:dyDescent="0.25">
      <c r="B106" s="75"/>
      <c r="C106" s="75"/>
      <c r="D106" s="75"/>
    </row>
    <row r="107" spans="2:4" ht="13.5" customHeight="1" x14ac:dyDescent="0.25">
      <c r="B107" s="75"/>
      <c r="C107" s="75"/>
      <c r="D107" s="75"/>
    </row>
    <row r="108" spans="2:4" ht="13.5" customHeight="1" x14ac:dyDescent="0.25">
      <c r="B108" s="75"/>
      <c r="C108" s="75"/>
      <c r="D108" s="75"/>
    </row>
    <row r="109" spans="2:4" ht="13.5" customHeight="1" x14ac:dyDescent="0.25">
      <c r="B109" s="75"/>
      <c r="C109" s="75"/>
      <c r="D109" s="75"/>
    </row>
    <row r="110" spans="2:4" ht="13.5" customHeight="1" x14ac:dyDescent="0.25">
      <c r="B110" s="75"/>
      <c r="C110" s="75"/>
      <c r="D110" s="75"/>
    </row>
    <row r="111" spans="2:4" ht="13.5" customHeight="1" x14ac:dyDescent="0.25">
      <c r="B111" s="75"/>
      <c r="C111" s="75"/>
      <c r="D111" s="75"/>
    </row>
    <row r="112" spans="2:4" ht="13.5" customHeight="1" x14ac:dyDescent="0.25">
      <c r="B112" s="75"/>
      <c r="C112" s="75"/>
      <c r="D112" s="75"/>
    </row>
    <row r="113" spans="2:4" ht="13.5" customHeight="1" x14ac:dyDescent="0.25">
      <c r="B113" s="75"/>
      <c r="C113" s="75"/>
      <c r="D113" s="75"/>
    </row>
    <row r="114" spans="2:4" ht="13.5" customHeight="1" x14ac:dyDescent="0.25">
      <c r="B114" s="75"/>
      <c r="C114" s="75"/>
      <c r="D114" s="75"/>
    </row>
    <row r="115" spans="2:4" ht="13.5" customHeight="1" x14ac:dyDescent="0.25">
      <c r="B115" s="75"/>
      <c r="C115" s="75"/>
      <c r="D115" s="75"/>
    </row>
    <row r="116" spans="2:4" ht="13.5" customHeight="1" x14ac:dyDescent="0.25">
      <c r="B116" s="75"/>
      <c r="C116" s="75"/>
      <c r="D116" s="75"/>
    </row>
    <row r="117" spans="2:4" ht="13.5" customHeight="1" x14ac:dyDescent="0.25">
      <c r="B117" s="75"/>
      <c r="C117" s="75"/>
      <c r="D117" s="75"/>
    </row>
    <row r="118" spans="2:4" ht="13.5" customHeight="1" x14ac:dyDescent="0.25">
      <c r="B118" s="75"/>
      <c r="C118" s="75"/>
      <c r="D118" s="75"/>
    </row>
    <row r="119" spans="2:4" ht="13.5" customHeight="1" x14ac:dyDescent="0.25">
      <c r="B119" s="75"/>
      <c r="C119" s="75"/>
      <c r="D119" s="75"/>
    </row>
    <row r="120" spans="2:4" ht="13.5" customHeight="1" x14ac:dyDescent="0.25">
      <c r="B120" s="75"/>
      <c r="C120" s="75"/>
      <c r="D120" s="75"/>
    </row>
    <row r="121" spans="2:4" ht="13.5" customHeight="1" x14ac:dyDescent="0.25">
      <c r="B121" s="75"/>
      <c r="C121" s="75"/>
      <c r="D121" s="75"/>
    </row>
    <row r="122" spans="2:4" ht="13.5" customHeight="1" x14ac:dyDescent="0.25">
      <c r="B122" s="75"/>
      <c r="C122" s="75"/>
      <c r="D122" s="75"/>
    </row>
    <row r="123" spans="2:4" ht="13.5" customHeight="1" x14ac:dyDescent="0.25">
      <c r="B123" s="75"/>
      <c r="C123" s="75"/>
      <c r="D123" s="75"/>
    </row>
    <row r="124" spans="2:4" ht="13.5" customHeight="1" x14ac:dyDescent="0.25">
      <c r="B124" s="75"/>
      <c r="C124" s="75"/>
      <c r="D124" s="75"/>
    </row>
    <row r="125" spans="2:4" ht="13.5" customHeight="1" x14ac:dyDescent="0.25">
      <c r="B125" s="75"/>
      <c r="C125" s="75"/>
      <c r="D125" s="75"/>
    </row>
    <row r="126" spans="2:4" ht="13.5" customHeight="1" x14ac:dyDescent="0.25">
      <c r="B126" s="75"/>
      <c r="C126" s="75"/>
      <c r="D126" s="75"/>
    </row>
    <row r="127" spans="2:4" ht="13.5" customHeight="1" x14ac:dyDescent="0.25">
      <c r="B127" s="75"/>
      <c r="C127" s="75"/>
      <c r="D127" s="75"/>
    </row>
    <row r="128" spans="2:4" ht="13.5" customHeight="1" x14ac:dyDescent="0.25">
      <c r="B128" s="75"/>
      <c r="C128" s="75"/>
      <c r="D128" s="75"/>
    </row>
    <row r="129" spans="2:4" ht="13.5" customHeight="1" x14ac:dyDescent="0.25">
      <c r="B129" s="75"/>
      <c r="C129" s="75"/>
      <c r="D129" s="75"/>
    </row>
    <row r="130" spans="2:4" ht="13.5" customHeight="1" x14ac:dyDescent="0.25">
      <c r="B130" s="75"/>
      <c r="C130" s="75"/>
      <c r="D130" s="75"/>
    </row>
    <row r="131" spans="2:4" ht="13.5" customHeight="1" x14ac:dyDescent="0.25">
      <c r="B131" s="75"/>
      <c r="C131" s="75"/>
      <c r="D131" s="75"/>
    </row>
    <row r="132" spans="2:4" ht="13.5" customHeight="1" x14ac:dyDescent="0.25">
      <c r="B132" s="75"/>
      <c r="C132" s="75"/>
      <c r="D132" s="75"/>
    </row>
    <row r="133" spans="2:4" ht="13.5" customHeight="1" x14ac:dyDescent="0.25">
      <c r="B133" s="75"/>
      <c r="C133" s="75"/>
      <c r="D133" s="75"/>
    </row>
    <row r="134" spans="2:4" ht="13.5" customHeight="1" x14ac:dyDescent="0.25">
      <c r="B134" s="75"/>
      <c r="C134" s="75"/>
      <c r="D134" s="75"/>
    </row>
    <row r="135" spans="2:4" ht="13.5" customHeight="1" x14ac:dyDescent="0.25">
      <c r="B135" s="75"/>
      <c r="C135" s="75"/>
      <c r="D135" s="75"/>
    </row>
    <row r="136" spans="2:4" ht="13.5" customHeight="1" x14ac:dyDescent="0.25">
      <c r="B136" s="75"/>
      <c r="C136" s="75"/>
      <c r="D136" s="75"/>
    </row>
    <row r="137" spans="2:4" ht="13.5" customHeight="1" x14ac:dyDescent="0.25">
      <c r="B137" s="75"/>
      <c r="C137" s="75"/>
      <c r="D137" s="75"/>
    </row>
    <row r="138" spans="2:4" ht="13.5" customHeight="1" x14ac:dyDescent="0.25">
      <c r="B138" s="75"/>
      <c r="C138" s="75"/>
      <c r="D138" s="75"/>
    </row>
    <row r="139" spans="2:4" ht="13.5" customHeight="1" x14ac:dyDescent="0.25">
      <c r="B139" s="75"/>
      <c r="C139" s="75"/>
      <c r="D139" s="75"/>
    </row>
    <row r="140" spans="2:4" ht="13.5" customHeight="1" x14ac:dyDescent="0.25">
      <c r="B140" s="75"/>
      <c r="C140" s="75"/>
      <c r="D140" s="75"/>
    </row>
    <row r="141" spans="2:4" ht="13.5" customHeight="1" x14ac:dyDescent="0.25">
      <c r="B141" s="75"/>
      <c r="C141" s="75"/>
      <c r="D141" s="75"/>
    </row>
    <row r="142" spans="2:4" ht="13.5" customHeight="1" x14ac:dyDescent="0.25">
      <c r="B142" s="75"/>
      <c r="C142" s="75"/>
      <c r="D142" s="75"/>
    </row>
    <row r="143" spans="2:4" ht="13.5" customHeight="1" x14ac:dyDescent="0.25">
      <c r="B143" s="75"/>
      <c r="C143" s="75"/>
      <c r="D143" s="75"/>
    </row>
    <row r="144" spans="2:4" ht="13.5" customHeight="1" x14ac:dyDescent="0.25">
      <c r="B144" s="75"/>
      <c r="C144" s="75"/>
      <c r="D144" s="75"/>
    </row>
    <row r="145" spans="2:4" ht="13.5" customHeight="1" x14ac:dyDescent="0.25">
      <c r="B145" s="75"/>
      <c r="C145" s="75"/>
      <c r="D145" s="75"/>
    </row>
    <row r="146" spans="2:4" ht="13.5" customHeight="1" x14ac:dyDescent="0.25">
      <c r="B146" s="75"/>
      <c r="C146" s="75"/>
      <c r="D146" s="75"/>
    </row>
    <row r="147" spans="2:4" ht="13.5" customHeight="1" x14ac:dyDescent="0.25">
      <c r="B147" s="75"/>
      <c r="C147" s="75"/>
      <c r="D147" s="75"/>
    </row>
    <row r="148" spans="2:4" ht="13.5" customHeight="1" x14ac:dyDescent="0.25">
      <c r="B148" s="75"/>
      <c r="C148" s="75"/>
      <c r="D148" s="75"/>
    </row>
    <row r="149" spans="2:4" ht="13.5" customHeight="1" x14ac:dyDescent="0.25">
      <c r="B149" s="75"/>
      <c r="C149" s="75"/>
      <c r="D149" s="75"/>
    </row>
    <row r="150" spans="2:4" ht="13.5" customHeight="1" x14ac:dyDescent="0.25">
      <c r="B150" s="75"/>
      <c r="C150" s="75"/>
      <c r="D150" s="75"/>
    </row>
    <row r="151" spans="2:4" ht="13.5" customHeight="1" x14ac:dyDescent="0.25">
      <c r="B151" s="75"/>
      <c r="C151" s="75"/>
      <c r="D151" s="75"/>
    </row>
    <row r="152" spans="2:4" ht="13.5" customHeight="1" x14ac:dyDescent="0.25">
      <c r="B152" s="75"/>
      <c r="C152" s="75"/>
      <c r="D152" s="75"/>
    </row>
    <row r="153" spans="2:4" ht="13.5" customHeight="1" x14ac:dyDescent="0.25">
      <c r="B153" s="75"/>
      <c r="C153" s="75"/>
      <c r="D153" s="75"/>
    </row>
    <row r="154" spans="2:4" ht="13.5" customHeight="1" x14ac:dyDescent="0.25">
      <c r="B154" s="75"/>
      <c r="C154" s="75"/>
      <c r="D154" s="75"/>
    </row>
    <row r="155" spans="2:4" ht="13.5" customHeight="1" x14ac:dyDescent="0.25">
      <c r="B155" s="75"/>
      <c r="C155" s="75"/>
      <c r="D155" s="75"/>
    </row>
    <row r="156" spans="2:4" ht="13.5" customHeight="1" x14ac:dyDescent="0.25">
      <c r="B156" s="75"/>
      <c r="C156" s="75"/>
      <c r="D156" s="75"/>
    </row>
    <row r="157" spans="2:4" ht="13.5" customHeight="1" x14ac:dyDescent="0.25">
      <c r="B157" s="75"/>
      <c r="C157" s="75"/>
      <c r="D157" s="75"/>
    </row>
    <row r="158" spans="2:4" ht="13.5" customHeight="1" x14ac:dyDescent="0.25">
      <c r="B158" s="75"/>
      <c r="C158" s="75"/>
      <c r="D158" s="75"/>
    </row>
    <row r="159" spans="2:4" ht="13.5" customHeight="1" x14ac:dyDescent="0.25">
      <c r="B159" s="75"/>
      <c r="C159" s="75"/>
      <c r="D159" s="75"/>
    </row>
    <row r="160" spans="2:4" ht="13.5" customHeight="1" x14ac:dyDescent="0.25">
      <c r="B160" s="75"/>
      <c r="C160" s="75"/>
      <c r="D160" s="75"/>
    </row>
    <row r="161" spans="2:4" ht="13.5" customHeight="1" x14ac:dyDescent="0.25">
      <c r="B161" s="75"/>
      <c r="C161" s="75"/>
      <c r="D161" s="75"/>
    </row>
    <row r="162" spans="2:4" ht="13.5" customHeight="1" x14ac:dyDescent="0.25">
      <c r="B162" s="75"/>
      <c r="C162" s="75"/>
      <c r="D162" s="75"/>
    </row>
    <row r="163" spans="2:4" ht="13.5" customHeight="1" x14ac:dyDescent="0.25">
      <c r="B163" s="75"/>
      <c r="C163" s="75"/>
      <c r="D163" s="75"/>
    </row>
    <row r="164" spans="2:4" ht="13.5" customHeight="1" x14ac:dyDescent="0.25">
      <c r="B164" s="75"/>
      <c r="C164" s="75"/>
      <c r="D164" s="75"/>
    </row>
    <row r="165" spans="2:4" ht="13.5" customHeight="1" x14ac:dyDescent="0.25">
      <c r="B165" s="75"/>
      <c r="C165" s="75"/>
      <c r="D165" s="75"/>
    </row>
    <row r="166" spans="2:4" ht="13.5" customHeight="1" x14ac:dyDescent="0.25">
      <c r="B166" s="75"/>
      <c r="C166" s="75"/>
      <c r="D166" s="75"/>
    </row>
    <row r="167" spans="2:4" ht="13.5" customHeight="1" x14ac:dyDescent="0.25">
      <c r="B167" s="75"/>
      <c r="C167" s="75"/>
      <c r="D167" s="75"/>
    </row>
    <row r="168" spans="2:4" ht="13.5" customHeight="1" x14ac:dyDescent="0.25">
      <c r="B168" s="75"/>
      <c r="C168" s="75"/>
      <c r="D168" s="75"/>
    </row>
    <row r="169" spans="2:4" ht="13.5" customHeight="1" x14ac:dyDescent="0.25">
      <c r="B169" s="75"/>
      <c r="C169" s="75"/>
      <c r="D169" s="75"/>
    </row>
    <row r="170" spans="2:4" ht="13.5" customHeight="1" x14ac:dyDescent="0.25">
      <c r="B170" s="75"/>
      <c r="C170" s="75"/>
      <c r="D170" s="75"/>
    </row>
    <row r="171" spans="2:4" ht="13.5" customHeight="1" x14ac:dyDescent="0.25">
      <c r="B171" s="75"/>
      <c r="C171" s="75"/>
      <c r="D171" s="75"/>
    </row>
    <row r="172" spans="2:4" ht="13.5" customHeight="1" x14ac:dyDescent="0.25">
      <c r="B172" s="75"/>
      <c r="C172" s="75"/>
      <c r="D172" s="75"/>
    </row>
    <row r="173" spans="2:4" ht="13.5" customHeight="1" x14ac:dyDescent="0.25">
      <c r="B173" s="75"/>
      <c r="C173" s="75"/>
      <c r="D173" s="75"/>
    </row>
    <row r="174" spans="2:4" ht="13.5" customHeight="1" x14ac:dyDescent="0.25">
      <c r="B174" s="75"/>
      <c r="C174" s="75"/>
      <c r="D174" s="75"/>
    </row>
    <row r="175" spans="2:4" ht="13.5" customHeight="1" x14ac:dyDescent="0.25">
      <c r="B175" s="75"/>
      <c r="C175" s="75"/>
      <c r="D175" s="75"/>
    </row>
    <row r="176" spans="2:4" ht="13.5" customHeight="1" x14ac:dyDescent="0.25">
      <c r="B176" s="75"/>
      <c r="C176" s="75"/>
      <c r="D176" s="75"/>
    </row>
    <row r="177" spans="2:4" ht="13.5" customHeight="1" x14ac:dyDescent="0.25">
      <c r="B177" s="75"/>
      <c r="C177" s="75"/>
      <c r="D177" s="75"/>
    </row>
    <row r="178" spans="2:4" ht="13.5" customHeight="1" x14ac:dyDescent="0.25">
      <c r="B178" s="75"/>
      <c r="C178" s="75"/>
      <c r="D178" s="75"/>
    </row>
    <row r="179" spans="2:4" ht="13.5" customHeight="1" x14ac:dyDescent="0.25">
      <c r="B179" s="75"/>
      <c r="C179" s="75"/>
      <c r="D179" s="75"/>
    </row>
    <row r="180" spans="2:4" ht="13.5" customHeight="1" x14ac:dyDescent="0.25">
      <c r="B180" s="75"/>
      <c r="C180" s="75"/>
      <c r="D180" s="75"/>
    </row>
    <row r="181" spans="2:4" ht="13.5" customHeight="1" x14ac:dyDescent="0.25">
      <c r="B181" s="75"/>
      <c r="C181" s="75"/>
      <c r="D181" s="75"/>
    </row>
    <row r="182" spans="2:4" ht="13.5" customHeight="1" x14ac:dyDescent="0.25">
      <c r="B182" s="75"/>
      <c r="C182" s="75"/>
      <c r="D182" s="75"/>
    </row>
    <row r="183" spans="2:4" ht="13.5" customHeight="1" x14ac:dyDescent="0.25">
      <c r="B183" s="75"/>
      <c r="C183" s="75"/>
      <c r="D183" s="75"/>
    </row>
    <row r="184" spans="2:4" ht="13.5" customHeight="1" x14ac:dyDescent="0.25">
      <c r="B184" s="75"/>
      <c r="C184" s="75"/>
      <c r="D184" s="75"/>
    </row>
    <row r="185" spans="2:4" ht="13.5" customHeight="1" x14ac:dyDescent="0.25">
      <c r="B185" s="75"/>
      <c r="C185" s="75"/>
      <c r="D185" s="75"/>
    </row>
    <row r="186" spans="2:4" ht="13.5" customHeight="1" x14ac:dyDescent="0.25">
      <c r="B186" s="75"/>
      <c r="C186" s="75"/>
      <c r="D186" s="75"/>
    </row>
    <row r="187" spans="2:4" ht="13.5" customHeight="1" x14ac:dyDescent="0.25">
      <c r="B187" s="75"/>
      <c r="C187" s="75"/>
      <c r="D187" s="75"/>
    </row>
    <row r="188" spans="2:4" ht="13.5" customHeight="1" x14ac:dyDescent="0.25">
      <c r="B188" s="75"/>
      <c r="C188" s="75"/>
      <c r="D188" s="75"/>
    </row>
    <row r="189" spans="2:4" ht="13.5" customHeight="1" x14ac:dyDescent="0.25">
      <c r="B189" s="75"/>
      <c r="C189" s="75"/>
      <c r="D189" s="75"/>
    </row>
    <row r="190" spans="2:4" ht="13.5" customHeight="1" x14ac:dyDescent="0.25">
      <c r="B190" s="75"/>
      <c r="C190" s="75"/>
      <c r="D190" s="75"/>
    </row>
    <row r="191" spans="2:4" ht="13.5" customHeight="1" x14ac:dyDescent="0.25">
      <c r="B191" s="75"/>
      <c r="C191" s="75"/>
      <c r="D191" s="75"/>
    </row>
    <row r="192" spans="2:4" ht="13.5" customHeight="1" x14ac:dyDescent="0.25">
      <c r="B192" s="75"/>
      <c r="C192" s="75"/>
      <c r="D192" s="75"/>
    </row>
    <row r="193" spans="2:4" ht="13.5" customHeight="1" x14ac:dyDescent="0.25">
      <c r="B193" s="75"/>
      <c r="C193" s="75"/>
      <c r="D193" s="75"/>
    </row>
    <row r="194" spans="2:4" ht="13.5" customHeight="1" x14ac:dyDescent="0.25">
      <c r="B194" s="75"/>
      <c r="C194" s="75"/>
      <c r="D194" s="75"/>
    </row>
    <row r="195" spans="2:4" ht="13.5" customHeight="1" x14ac:dyDescent="0.25">
      <c r="B195" s="75"/>
      <c r="C195" s="75"/>
      <c r="D195" s="75"/>
    </row>
    <row r="196" spans="2:4" ht="13.5" customHeight="1" x14ac:dyDescent="0.25">
      <c r="B196" s="75"/>
      <c r="C196" s="75"/>
      <c r="D196" s="75"/>
    </row>
    <row r="197" spans="2:4" ht="13.5" customHeight="1" x14ac:dyDescent="0.25">
      <c r="B197" s="75"/>
      <c r="C197" s="75"/>
      <c r="D197" s="75"/>
    </row>
    <row r="198" spans="2:4" ht="13.5" customHeight="1" x14ac:dyDescent="0.25">
      <c r="B198" s="75"/>
      <c r="C198" s="75"/>
      <c r="D198" s="75"/>
    </row>
    <row r="199" spans="2:4" ht="13.5" customHeight="1" x14ac:dyDescent="0.25">
      <c r="B199" s="75"/>
      <c r="C199" s="75"/>
      <c r="D199" s="75"/>
    </row>
    <row r="200" spans="2:4" ht="13.5" customHeight="1" x14ac:dyDescent="0.25">
      <c r="B200" s="75"/>
      <c r="C200" s="75"/>
      <c r="D200" s="75"/>
    </row>
    <row r="201" spans="2:4" ht="13.5" customHeight="1" x14ac:dyDescent="0.25">
      <c r="B201" s="75"/>
      <c r="C201" s="75"/>
      <c r="D201" s="75"/>
    </row>
    <row r="202" spans="2:4" ht="13.5" customHeight="1" x14ac:dyDescent="0.25">
      <c r="B202" s="75"/>
      <c r="C202" s="75"/>
      <c r="D202" s="75"/>
    </row>
    <row r="203" spans="2:4" ht="13.5" customHeight="1" x14ac:dyDescent="0.25">
      <c r="B203" s="75"/>
      <c r="C203" s="75"/>
      <c r="D203" s="75"/>
    </row>
    <row r="204" spans="2:4" ht="13.5" customHeight="1" x14ac:dyDescent="0.25">
      <c r="B204" s="75"/>
      <c r="C204" s="75"/>
      <c r="D204" s="75"/>
    </row>
    <row r="205" spans="2:4" ht="13.5" customHeight="1" x14ac:dyDescent="0.25">
      <c r="B205" s="75"/>
      <c r="C205" s="75"/>
      <c r="D205" s="75"/>
    </row>
    <row r="206" spans="2:4" ht="13.5" customHeight="1" x14ac:dyDescent="0.25">
      <c r="B206" s="75"/>
      <c r="C206" s="75"/>
      <c r="D206" s="75"/>
    </row>
    <row r="207" spans="2:4" ht="13.5" customHeight="1" x14ac:dyDescent="0.25">
      <c r="B207" s="75"/>
      <c r="C207" s="75"/>
      <c r="D207" s="75"/>
    </row>
    <row r="208" spans="2:4" ht="13.5" customHeight="1" x14ac:dyDescent="0.25">
      <c r="B208" s="75"/>
      <c r="C208" s="75"/>
      <c r="D208" s="75"/>
    </row>
    <row r="209" spans="2:4" ht="13.5" customHeight="1" x14ac:dyDescent="0.25">
      <c r="B209" s="75"/>
      <c r="C209" s="75"/>
      <c r="D209" s="75"/>
    </row>
    <row r="210" spans="2:4" ht="13.5" customHeight="1" x14ac:dyDescent="0.25">
      <c r="B210" s="75"/>
      <c r="C210" s="75"/>
      <c r="D210" s="75"/>
    </row>
    <row r="211" spans="2:4" ht="13.5" customHeight="1" x14ac:dyDescent="0.25">
      <c r="B211" s="75"/>
      <c r="C211" s="75"/>
      <c r="D211" s="75"/>
    </row>
    <row r="212" spans="2:4" ht="13.5" customHeight="1" x14ac:dyDescent="0.25">
      <c r="B212" s="75"/>
      <c r="C212" s="75"/>
      <c r="D212" s="75"/>
    </row>
    <row r="213" spans="2:4" ht="13.5" customHeight="1" x14ac:dyDescent="0.25">
      <c r="B213" s="75"/>
      <c r="C213" s="75"/>
      <c r="D213" s="75"/>
    </row>
    <row r="214" spans="2:4" ht="13.5" customHeight="1" x14ac:dyDescent="0.25">
      <c r="B214" s="75"/>
      <c r="C214" s="75"/>
      <c r="D214" s="75"/>
    </row>
    <row r="215" spans="2:4" ht="13.5" customHeight="1" x14ac:dyDescent="0.25">
      <c r="B215" s="75"/>
      <c r="C215" s="75"/>
      <c r="D215" s="75"/>
    </row>
    <row r="216" spans="2:4" ht="13.5" customHeight="1" x14ac:dyDescent="0.25">
      <c r="B216" s="75"/>
      <c r="C216" s="75"/>
      <c r="D216" s="75"/>
    </row>
    <row r="217" spans="2:4" ht="13.5" customHeight="1" x14ac:dyDescent="0.25">
      <c r="B217" s="75"/>
      <c r="C217" s="75"/>
      <c r="D217" s="75"/>
    </row>
    <row r="218" spans="2:4" ht="13.5" customHeight="1" x14ac:dyDescent="0.25">
      <c r="B218" s="75"/>
      <c r="C218" s="75"/>
      <c r="D218" s="75"/>
    </row>
    <row r="219" spans="2:4" ht="13.5" customHeight="1" x14ac:dyDescent="0.25">
      <c r="B219" s="75"/>
      <c r="C219" s="75"/>
      <c r="D219" s="75"/>
    </row>
    <row r="220" spans="2:4" ht="13.5" customHeight="1" x14ac:dyDescent="0.25">
      <c r="B220" s="75"/>
      <c r="C220" s="75"/>
      <c r="D220" s="75"/>
    </row>
    <row r="221" spans="2:4" ht="13.5" customHeight="1" x14ac:dyDescent="0.25">
      <c r="B221" s="75"/>
      <c r="C221" s="75"/>
      <c r="D221" s="75"/>
    </row>
    <row r="222" spans="2:4" ht="13.5" customHeight="1" x14ac:dyDescent="0.25">
      <c r="B222" s="75"/>
      <c r="C222" s="75"/>
      <c r="D222" s="75"/>
    </row>
    <row r="223" spans="2:4" ht="13.5" customHeight="1" x14ac:dyDescent="0.25">
      <c r="B223" s="75"/>
      <c r="C223" s="75"/>
      <c r="D223" s="75"/>
    </row>
    <row r="224" spans="2:4" ht="13.5" customHeight="1" x14ac:dyDescent="0.25">
      <c r="B224" s="75"/>
      <c r="C224" s="75"/>
      <c r="D224" s="75"/>
    </row>
    <row r="225" spans="2:4" ht="13.5" customHeight="1" x14ac:dyDescent="0.25">
      <c r="B225" s="75"/>
      <c r="C225" s="75"/>
      <c r="D225" s="75"/>
    </row>
    <row r="226" spans="2:4" ht="13.5" customHeight="1" x14ac:dyDescent="0.25">
      <c r="B226" s="75"/>
      <c r="C226" s="75"/>
      <c r="D226" s="75"/>
    </row>
    <row r="227" spans="2:4" ht="13.5" customHeight="1" x14ac:dyDescent="0.25">
      <c r="B227" s="75"/>
      <c r="C227" s="75"/>
      <c r="D227" s="75"/>
    </row>
    <row r="228" spans="2:4" ht="13.5" customHeight="1" x14ac:dyDescent="0.25">
      <c r="B228" s="75"/>
      <c r="C228" s="75"/>
      <c r="D228" s="75"/>
    </row>
    <row r="229" spans="2:4" ht="13.5" customHeight="1" x14ac:dyDescent="0.25">
      <c r="B229" s="75"/>
      <c r="C229" s="75"/>
      <c r="D229" s="75"/>
    </row>
    <row r="230" spans="2:4" ht="13.5" customHeight="1" x14ac:dyDescent="0.25">
      <c r="B230" s="75"/>
      <c r="C230" s="75"/>
      <c r="D230" s="75"/>
    </row>
    <row r="231" spans="2:4" ht="13.5" customHeight="1" x14ac:dyDescent="0.25">
      <c r="B231" s="75"/>
      <c r="C231" s="75"/>
      <c r="D231" s="75"/>
    </row>
    <row r="232" spans="2:4" ht="13.5" customHeight="1" x14ac:dyDescent="0.25">
      <c r="B232" s="75"/>
      <c r="C232" s="75"/>
      <c r="D232" s="75"/>
    </row>
    <row r="233" spans="2:4" ht="13.5" customHeight="1" x14ac:dyDescent="0.25">
      <c r="B233" s="75"/>
      <c r="C233" s="75"/>
      <c r="D233" s="75"/>
    </row>
    <row r="234" spans="2:4" ht="13.5" customHeight="1" x14ac:dyDescent="0.25">
      <c r="B234" s="75"/>
      <c r="C234" s="75"/>
      <c r="D234" s="75"/>
    </row>
    <row r="235" spans="2:4" ht="13.5" customHeight="1" x14ac:dyDescent="0.25">
      <c r="B235" s="75"/>
      <c r="C235" s="75"/>
      <c r="D235" s="75"/>
    </row>
    <row r="236" spans="2:4" ht="13.5" customHeight="1" x14ac:dyDescent="0.25">
      <c r="B236" s="75"/>
      <c r="C236" s="75"/>
      <c r="D236" s="75"/>
    </row>
    <row r="237" spans="2:4" ht="13.5" customHeight="1" x14ac:dyDescent="0.25">
      <c r="B237" s="75"/>
      <c r="C237" s="75"/>
      <c r="D237" s="75"/>
    </row>
    <row r="238" spans="2:4" ht="13.5" customHeight="1" x14ac:dyDescent="0.25">
      <c r="B238" s="75"/>
      <c r="C238" s="75"/>
      <c r="D238" s="75"/>
    </row>
    <row r="239" spans="2:4" ht="13.5" customHeight="1" x14ac:dyDescent="0.25">
      <c r="B239" s="75"/>
      <c r="C239" s="75"/>
      <c r="D239" s="75"/>
    </row>
    <row r="240" spans="2:4" ht="13.5" customHeight="1" x14ac:dyDescent="0.25">
      <c r="B240" s="75"/>
      <c r="C240" s="75"/>
      <c r="D240" s="75"/>
    </row>
    <row r="241" spans="2:4" ht="13.5" customHeight="1" x14ac:dyDescent="0.25">
      <c r="B241" s="75"/>
      <c r="C241" s="75"/>
      <c r="D241" s="75"/>
    </row>
    <row r="242" spans="2:4" ht="13.5" customHeight="1" x14ac:dyDescent="0.25">
      <c r="B242" s="75"/>
      <c r="C242" s="75"/>
      <c r="D242" s="75"/>
    </row>
    <row r="243" spans="2:4" ht="15.75" customHeight="1" x14ac:dyDescent="0.25"/>
    <row r="244" spans="2:4" ht="15.75" customHeight="1" x14ac:dyDescent="0.25"/>
    <row r="245" spans="2:4" ht="15.75" customHeight="1" x14ac:dyDescent="0.25"/>
    <row r="246" spans="2:4" ht="15.75" customHeight="1" x14ac:dyDescent="0.25"/>
    <row r="247" spans="2:4" ht="15.75" customHeight="1" x14ac:dyDescent="0.25"/>
    <row r="248" spans="2:4" ht="15.75" customHeight="1" x14ac:dyDescent="0.25"/>
    <row r="249" spans="2:4" ht="15.75" customHeight="1" x14ac:dyDescent="0.25"/>
    <row r="250" spans="2:4" ht="15.75" customHeight="1" x14ac:dyDescent="0.25"/>
    <row r="251" spans="2:4" ht="15.75" customHeight="1" x14ac:dyDescent="0.25"/>
    <row r="252" spans="2:4" ht="15.75" customHeight="1" x14ac:dyDescent="0.25"/>
    <row r="253" spans="2:4" ht="15.75" customHeight="1" x14ac:dyDescent="0.25"/>
    <row r="254" spans="2:4" ht="15.75" customHeight="1" x14ac:dyDescent="0.25"/>
    <row r="255" spans="2:4" ht="15.75" customHeight="1" x14ac:dyDescent="0.25"/>
    <row r="256" spans="2:4" ht="15.75" customHeight="1" x14ac:dyDescent="0.25"/>
    <row r="257" s="68" customFormat="1" ht="15.75" customHeight="1" x14ac:dyDescent="0.25"/>
    <row r="258" s="68" customFormat="1" ht="15.75" customHeight="1" x14ac:dyDescent="0.25"/>
    <row r="259" s="68" customFormat="1" ht="15.75" customHeight="1" x14ac:dyDescent="0.25"/>
    <row r="260" s="68" customFormat="1" ht="15.75" customHeight="1" x14ac:dyDescent="0.25"/>
    <row r="261" s="68" customFormat="1" ht="15.75" customHeight="1" x14ac:dyDescent="0.25"/>
    <row r="262" s="68" customFormat="1" ht="15.75" customHeight="1" x14ac:dyDescent="0.25"/>
    <row r="263" s="68" customFormat="1" ht="15.75" customHeight="1" x14ac:dyDescent="0.25"/>
    <row r="264" s="68" customFormat="1" ht="15.75" customHeight="1" x14ac:dyDescent="0.25"/>
    <row r="265" s="68" customFormat="1" ht="15.75" customHeight="1" x14ac:dyDescent="0.25"/>
    <row r="266" s="68" customFormat="1" ht="15.75" customHeight="1" x14ac:dyDescent="0.25"/>
    <row r="267" s="68" customFormat="1" ht="15.75" customHeight="1" x14ac:dyDescent="0.25"/>
    <row r="268" s="68" customFormat="1" ht="15.75" customHeight="1" x14ac:dyDescent="0.25"/>
    <row r="269" s="68" customFormat="1" ht="15.75" customHeight="1" x14ac:dyDescent="0.25"/>
    <row r="270" s="68" customFormat="1" ht="15.75" customHeight="1" x14ac:dyDescent="0.25"/>
    <row r="271" s="68" customFormat="1" ht="15.75" customHeight="1" x14ac:dyDescent="0.25"/>
    <row r="272" s="68" customFormat="1" ht="15.75" customHeight="1" x14ac:dyDescent="0.25"/>
    <row r="273" s="68" customFormat="1" ht="15.75" customHeight="1" x14ac:dyDescent="0.25"/>
    <row r="274" s="68" customFormat="1" ht="15.75" customHeight="1" x14ac:dyDescent="0.25"/>
    <row r="275" s="68" customFormat="1" ht="15.75" customHeight="1" x14ac:dyDescent="0.25"/>
    <row r="276" s="68" customFormat="1" ht="15.75" customHeight="1" x14ac:dyDescent="0.25"/>
    <row r="277" s="68" customFormat="1" ht="15.75" customHeight="1" x14ac:dyDescent="0.25"/>
    <row r="278" s="68" customFormat="1" ht="15.75" customHeight="1" x14ac:dyDescent="0.25"/>
    <row r="279" s="68" customFormat="1" ht="15.75" customHeight="1" x14ac:dyDescent="0.25"/>
    <row r="280" s="68" customFormat="1" ht="15.75" customHeight="1" x14ac:dyDescent="0.25"/>
    <row r="281" s="68" customFormat="1" ht="15.75" customHeight="1" x14ac:dyDescent="0.25"/>
    <row r="282" s="68" customFormat="1" ht="15.75" customHeight="1" x14ac:dyDescent="0.25"/>
    <row r="283" s="68" customFormat="1" ht="15.75" customHeight="1" x14ac:dyDescent="0.25"/>
    <row r="284" s="68" customFormat="1" ht="15.75" customHeight="1" x14ac:dyDescent="0.25"/>
    <row r="285" s="68" customFormat="1" ht="15.75" customHeight="1" x14ac:dyDescent="0.25"/>
    <row r="286" s="68" customFormat="1" ht="15.75" customHeight="1" x14ac:dyDescent="0.25"/>
    <row r="287" s="68" customFormat="1" ht="15.75" customHeight="1" x14ac:dyDescent="0.25"/>
    <row r="288" s="68" customFormat="1" ht="15.75" customHeight="1" x14ac:dyDescent="0.25"/>
    <row r="289" s="68" customFormat="1" ht="15.75" customHeight="1" x14ac:dyDescent="0.25"/>
    <row r="290" s="68" customFormat="1" ht="15.75" customHeight="1" x14ac:dyDescent="0.25"/>
    <row r="291" s="68" customFormat="1" ht="15.75" customHeight="1" x14ac:dyDescent="0.25"/>
    <row r="292" s="68" customFormat="1" ht="15.75" customHeight="1" x14ac:dyDescent="0.25"/>
    <row r="293" s="68" customFormat="1" ht="15.75" customHeight="1" x14ac:dyDescent="0.25"/>
    <row r="294" s="68" customFormat="1" ht="15.75" customHeight="1" x14ac:dyDescent="0.25"/>
    <row r="295" s="68" customFormat="1" ht="15.75" customHeight="1" x14ac:dyDescent="0.25"/>
    <row r="296" s="68" customFormat="1" ht="15.75" customHeight="1" x14ac:dyDescent="0.25"/>
    <row r="297" s="68" customFormat="1" ht="15.75" customHeight="1" x14ac:dyDescent="0.25"/>
    <row r="298" s="68" customFormat="1" ht="15.75" customHeight="1" x14ac:dyDescent="0.25"/>
    <row r="299" s="68" customFormat="1" ht="15.75" customHeight="1" x14ac:dyDescent="0.25"/>
    <row r="300" s="68" customFormat="1" ht="15.75" customHeight="1" x14ac:dyDescent="0.25"/>
    <row r="301" s="68" customFormat="1" ht="15.75" customHeight="1" x14ac:dyDescent="0.25"/>
    <row r="302" s="68" customFormat="1" ht="15.75" customHeight="1" x14ac:dyDescent="0.25"/>
    <row r="303" s="68" customFormat="1" ht="15.75" customHeight="1" x14ac:dyDescent="0.25"/>
    <row r="304" s="68" customFormat="1" ht="15.75" customHeight="1" x14ac:dyDescent="0.25"/>
    <row r="305" s="68" customFormat="1" ht="15.75" customHeight="1" x14ac:dyDescent="0.25"/>
    <row r="306" s="68" customFormat="1" ht="15.75" customHeight="1" x14ac:dyDescent="0.25"/>
    <row r="307" s="68" customFormat="1" ht="15.75" customHeight="1" x14ac:dyDescent="0.25"/>
    <row r="308" s="68" customFormat="1" ht="15.75" customHeight="1" x14ac:dyDescent="0.25"/>
    <row r="309" s="68" customFormat="1" ht="15.75" customHeight="1" x14ac:dyDescent="0.25"/>
    <row r="310" s="68" customFormat="1" ht="15.75" customHeight="1" x14ac:dyDescent="0.25"/>
    <row r="311" s="68" customFormat="1" ht="15.75" customHeight="1" x14ac:dyDescent="0.25"/>
    <row r="312" s="68" customFormat="1" ht="15.75" customHeight="1" x14ac:dyDescent="0.25"/>
    <row r="313" s="68" customFormat="1" ht="15.75" customHeight="1" x14ac:dyDescent="0.25"/>
    <row r="314" s="68" customFormat="1" ht="15.75" customHeight="1" x14ac:dyDescent="0.25"/>
    <row r="315" s="68" customFormat="1" ht="15.75" customHeight="1" x14ac:dyDescent="0.25"/>
    <row r="316" s="68" customFormat="1" ht="15.75" customHeight="1" x14ac:dyDescent="0.25"/>
    <row r="317" s="68" customFormat="1" ht="15.75" customHeight="1" x14ac:dyDescent="0.25"/>
    <row r="318" s="68" customFormat="1" ht="15.75" customHeight="1" x14ac:dyDescent="0.25"/>
    <row r="319" s="68" customFormat="1" ht="15.75" customHeight="1" x14ac:dyDescent="0.25"/>
    <row r="320" s="68" customFormat="1" ht="15.75" customHeight="1" x14ac:dyDescent="0.25"/>
    <row r="321" s="68" customFormat="1" ht="15.75" customHeight="1" x14ac:dyDescent="0.25"/>
    <row r="322" s="68" customFormat="1" ht="15.75" customHeight="1" x14ac:dyDescent="0.25"/>
    <row r="323" s="68" customFormat="1" ht="15.75" customHeight="1" x14ac:dyDescent="0.25"/>
    <row r="324" s="68" customFormat="1" ht="15.75" customHeight="1" x14ac:dyDescent="0.25"/>
    <row r="325" s="68" customFormat="1" ht="15.75" customHeight="1" x14ac:dyDescent="0.25"/>
    <row r="326" s="68" customFormat="1" ht="15.75" customHeight="1" x14ac:dyDescent="0.25"/>
    <row r="327" s="68" customFormat="1" ht="15.75" customHeight="1" x14ac:dyDescent="0.25"/>
    <row r="328" s="68" customFormat="1" ht="15.75" customHeight="1" x14ac:dyDescent="0.25"/>
    <row r="329" s="68" customFormat="1" ht="15.75" customHeight="1" x14ac:dyDescent="0.25"/>
    <row r="330" s="68" customFormat="1" ht="15.75" customHeight="1" x14ac:dyDescent="0.25"/>
    <row r="331" s="68" customFormat="1" ht="15.75" customHeight="1" x14ac:dyDescent="0.25"/>
    <row r="332" s="68" customFormat="1" ht="15.75" customHeight="1" x14ac:dyDescent="0.25"/>
    <row r="333" s="68" customFormat="1" ht="15.75" customHeight="1" x14ac:dyDescent="0.25"/>
    <row r="334" s="68" customFormat="1" ht="15.75" customHeight="1" x14ac:dyDescent="0.25"/>
    <row r="335" s="68" customFormat="1" ht="15.75" customHeight="1" x14ac:dyDescent="0.25"/>
    <row r="336" s="68" customFormat="1" ht="15.75" customHeight="1" x14ac:dyDescent="0.25"/>
    <row r="337" s="68" customFormat="1" ht="15.75" customHeight="1" x14ac:dyDescent="0.25"/>
    <row r="338" s="68" customFormat="1" ht="15.75" customHeight="1" x14ac:dyDescent="0.25"/>
    <row r="339" s="68" customFormat="1" ht="15.75" customHeight="1" x14ac:dyDescent="0.25"/>
    <row r="340" s="68" customFormat="1" ht="15.75" customHeight="1" x14ac:dyDescent="0.25"/>
    <row r="341" s="68" customFormat="1" ht="15.75" customHeight="1" x14ac:dyDescent="0.25"/>
    <row r="342" s="68" customFormat="1" ht="15.75" customHeight="1" x14ac:dyDescent="0.25"/>
    <row r="343" s="68" customFormat="1" ht="15.75" customHeight="1" x14ac:dyDescent="0.25"/>
    <row r="344" s="68" customFormat="1" ht="15.75" customHeight="1" x14ac:dyDescent="0.25"/>
    <row r="345" s="68" customFormat="1" ht="15.75" customHeight="1" x14ac:dyDescent="0.25"/>
    <row r="346" s="68" customFormat="1" ht="15.75" customHeight="1" x14ac:dyDescent="0.25"/>
    <row r="347" s="68" customFormat="1" ht="15.75" customHeight="1" x14ac:dyDescent="0.25"/>
    <row r="348" s="68" customFormat="1" ht="15.75" customHeight="1" x14ac:dyDescent="0.25"/>
    <row r="349" s="68" customFormat="1" ht="15.75" customHeight="1" x14ac:dyDescent="0.25"/>
    <row r="350" s="68" customFormat="1" ht="15.75" customHeight="1" x14ac:dyDescent="0.25"/>
    <row r="351" s="68" customFormat="1" ht="15.75" customHeight="1" x14ac:dyDescent="0.25"/>
    <row r="352" s="68" customFormat="1" ht="15.75" customHeight="1" x14ac:dyDescent="0.25"/>
    <row r="353" s="68" customFormat="1" ht="15.75" customHeight="1" x14ac:dyDescent="0.25"/>
    <row r="354" s="68" customFormat="1" ht="15.75" customHeight="1" x14ac:dyDescent="0.25"/>
    <row r="355" s="68" customFormat="1" ht="15.75" customHeight="1" x14ac:dyDescent="0.25"/>
    <row r="356" s="68" customFormat="1" ht="15.75" customHeight="1" x14ac:dyDescent="0.25"/>
    <row r="357" s="68" customFormat="1" ht="15.75" customHeight="1" x14ac:dyDescent="0.25"/>
    <row r="358" s="68" customFormat="1" ht="15.75" customHeight="1" x14ac:dyDescent="0.25"/>
    <row r="359" s="68" customFormat="1" ht="15.75" customHeight="1" x14ac:dyDescent="0.25"/>
    <row r="360" s="68" customFormat="1" ht="15.75" customHeight="1" x14ac:dyDescent="0.25"/>
    <row r="361" s="68" customFormat="1" ht="15.75" customHeight="1" x14ac:dyDescent="0.25"/>
    <row r="362" s="68" customFormat="1" ht="15.75" customHeight="1" x14ac:dyDescent="0.25"/>
    <row r="363" s="68" customFormat="1" ht="15.75" customHeight="1" x14ac:dyDescent="0.25"/>
    <row r="364" s="68" customFormat="1" ht="15.75" customHeight="1" x14ac:dyDescent="0.25"/>
    <row r="365" s="68" customFormat="1" ht="15.75" customHeight="1" x14ac:dyDescent="0.25"/>
    <row r="366" s="68" customFormat="1" ht="15.75" customHeight="1" x14ac:dyDescent="0.25"/>
    <row r="367" s="68" customFormat="1" ht="15.75" customHeight="1" x14ac:dyDescent="0.25"/>
    <row r="368" s="68" customFormat="1" ht="15.75" customHeight="1" x14ac:dyDescent="0.25"/>
    <row r="369" s="68" customFormat="1" ht="15.75" customHeight="1" x14ac:dyDescent="0.25"/>
    <row r="370" s="68" customFormat="1" ht="15.75" customHeight="1" x14ac:dyDescent="0.25"/>
    <row r="371" s="68" customFormat="1" ht="15.75" customHeight="1" x14ac:dyDescent="0.25"/>
    <row r="372" s="68" customFormat="1" ht="15.75" customHeight="1" x14ac:dyDescent="0.25"/>
    <row r="373" s="68" customFormat="1" ht="15.75" customHeight="1" x14ac:dyDescent="0.25"/>
    <row r="374" s="68" customFormat="1" ht="15.75" customHeight="1" x14ac:dyDescent="0.25"/>
    <row r="375" s="68" customFormat="1" ht="15.75" customHeight="1" x14ac:dyDescent="0.25"/>
    <row r="376" s="68" customFormat="1" ht="15.75" customHeight="1" x14ac:dyDescent="0.25"/>
    <row r="377" s="68" customFormat="1" ht="15.75" customHeight="1" x14ac:dyDescent="0.25"/>
    <row r="378" s="68" customFormat="1" ht="15.75" customHeight="1" x14ac:dyDescent="0.25"/>
    <row r="379" s="68" customFormat="1" ht="15.75" customHeight="1" x14ac:dyDescent="0.25"/>
    <row r="380" s="68" customFormat="1" ht="15.75" customHeight="1" x14ac:dyDescent="0.25"/>
    <row r="381" s="68" customFormat="1" ht="15.75" customHeight="1" x14ac:dyDescent="0.25"/>
    <row r="382" s="68" customFormat="1" ht="15.75" customHeight="1" x14ac:dyDescent="0.25"/>
    <row r="383" s="68" customFormat="1" ht="15.75" customHeight="1" x14ac:dyDescent="0.25"/>
    <row r="384" s="68" customFormat="1" ht="15.75" customHeight="1" x14ac:dyDescent="0.25"/>
    <row r="385" s="68" customFormat="1" ht="15.75" customHeight="1" x14ac:dyDescent="0.25"/>
    <row r="386" s="68" customFormat="1" ht="15.75" customHeight="1" x14ac:dyDescent="0.25"/>
    <row r="387" s="68" customFormat="1" ht="15.75" customHeight="1" x14ac:dyDescent="0.25"/>
    <row r="388" s="68" customFormat="1" ht="15.75" customHeight="1" x14ac:dyDescent="0.25"/>
    <row r="389" s="68" customFormat="1" ht="15.75" customHeight="1" x14ac:dyDescent="0.25"/>
    <row r="390" s="68" customFormat="1" ht="15.75" customHeight="1" x14ac:dyDescent="0.25"/>
    <row r="391" s="68" customFormat="1" ht="15.75" customHeight="1" x14ac:dyDescent="0.25"/>
    <row r="392" s="68" customFormat="1" ht="15.75" customHeight="1" x14ac:dyDescent="0.25"/>
    <row r="393" s="68" customFormat="1" ht="15.75" customHeight="1" x14ac:dyDescent="0.25"/>
    <row r="394" s="68" customFormat="1" ht="15.75" customHeight="1" x14ac:dyDescent="0.25"/>
    <row r="395" s="68" customFormat="1" ht="15.75" customHeight="1" x14ac:dyDescent="0.25"/>
    <row r="396" s="68" customFormat="1" ht="15.75" customHeight="1" x14ac:dyDescent="0.25"/>
    <row r="397" s="68" customFormat="1" ht="15.75" customHeight="1" x14ac:dyDescent="0.25"/>
    <row r="398" s="68" customFormat="1" ht="15.75" customHeight="1" x14ac:dyDescent="0.25"/>
    <row r="399" s="68" customFormat="1" ht="15.75" customHeight="1" x14ac:dyDescent="0.25"/>
    <row r="400" s="68" customFormat="1" ht="15.75" customHeight="1" x14ac:dyDescent="0.25"/>
    <row r="401" s="68" customFormat="1" ht="15.75" customHeight="1" x14ac:dyDescent="0.25"/>
    <row r="402" s="68" customFormat="1" ht="15.75" customHeight="1" x14ac:dyDescent="0.25"/>
    <row r="403" s="68" customFormat="1" ht="15.75" customHeight="1" x14ac:dyDescent="0.25"/>
    <row r="404" s="68" customFormat="1" ht="15.75" customHeight="1" x14ac:dyDescent="0.25"/>
    <row r="405" s="68" customFormat="1" ht="15.75" customHeight="1" x14ac:dyDescent="0.25"/>
    <row r="406" s="68" customFormat="1" ht="15.75" customHeight="1" x14ac:dyDescent="0.25"/>
    <row r="407" s="68" customFormat="1" ht="15.75" customHeight="1" x14ac:dyDescent="0.25"/>
    <row r="408" s="68" customFormat="1" ht="15.75" customHeight="1" x14ac:dyDescent="0.25"/>
    <row r="409" s="68" customFormat="1" ht="15.75" customHeight="1" x14ac:dyDescent="0.25"/>
    <row r="410" s="68" customFormat="1" ht="15.75" customHeight="1" x14ac:dyDescent="0.25"/>
    <row r="411" s="68" customFormat="1" ht="15.75" customHeight="1" x14ac:dyDescent="0.25"/>
    <row r="412" s="68" customFormat="1" ht="15.75" customHeight="1" x14ac:dyDescent="0.25"/>
    <row r="413" s="68" customFormat="1" ht="15.75" customHeight="1" x14ac:dyDescent="0.25"/>
    <row r="414" s="68" customFormat="1" ht="15.75" customHeight="1" x14ac:dyDescent="0.25"/>
    <row r="415" s="68" customFormat="1" ht="15.75" customHeight="1" x14ac:dyDescent="0.25"/>
    <row r="416" s="68" customFormat="1" ht="15.75" customHeight="1" x14ac:dyDescent="0.25"/>
    <row r="417" s="68" customFormat="1" ht="15.75" customHeight="1" x14ac:dyDescent="0.25"/>
    <row r="418" s="68" customFormat="1" ht="15.75" customHeight="1" x14ac:dyDescent="0.25"/>
    <row r="419" s="68" customFormat="1" ht="15.75" customHeight="1" x14ac:dyDescent="0.25"/>
    <row r="420" s="68" customFormat="1" ht="15.75" customHeight="1" x14ac:dyDescent="0.25"/>
    <row r="421" s="68" customFormat="1" ht="15.75" customHeight="1" x14ac:dyDescent="0.25"/>
    <row r="422" s="68" customFormat="1" ht="15.75" customHeight="1" x14ac:dyDescent="0.25"/>
    <row r="423" s="68" customFormat="1" ht="15.75" customHeight="1" x14ac:dyDescent="0.25"/>
    <row r="424" s="68" customFormat="1" ht="15.75" customHeight="1" x14ac:dyDescent="0.25"/>
    <row r="425" s="68" customFormat="1" ht="15.75" customHeight="1" x14ac:dyDescent="0.25"/>
    <row r="426" s="68" customFormat="1" ht="15.75" customHeight="1" x14ac:dyDescent="0.25"/>
    <row r="427" s="68" customFormat="1" ht="15.75" customHeight="1" x14ac:dyDescent="0.25"/>
    <row r="428" s="68" customFormat="1" ht="15.75" customHeight="1" x14ac:dyDescent="0.25"/>
    <row r="429" s="68" customFormat="1" ht="15.75" customHeight="1" x14ac:dyDescent="0.25"/>
    <row r="430" s="68" customFormat="1" ht="15.75" customHeight="1" x14ac:dyDescent="0.25"/>
    <row r="431" s="68" customFormat="1" ht="15.75" customHeight="1" x14ac:dyDescent="0.25"/>
    <row r="432" s="68" customFormat="1" ht="15.75" customHeight="1" x14ac:dyDescent="0.25"/>
    <row r="433" s="68" customFormat="1" ht="15.75" customHeight="1" x14ac:dyDescent="0.25"/>
    <row r="434" s="68" customFormat="1" ht="15.75" customHeight="1" x14ac:dyDescent="0.25"/>
    <row r="435" s="68" customFormat="1" ht="15.75" customHeight="1" x14ac:dyDescent="0.25"/>
    <row r="436" s="68" customFormat="1" ht="15.75" customHeight="1" x14ac:dyDescent="0.25"/>
    <row r="437" s="68" customFormat="1" ht="15.75" customHeight="1" x14ac:dyDescent="0.25"/>
    <row r="438" s="68" customFormat="1" ht="15.75" customHeight="1" x14ac:dyDescent="0.25"/>
    <row r="439" s="68" customFormat="1" ht="15.75" customHeight="1" x14ac:dyDescent="0.25"/>
    <row r="440" s="68" customFormat="1" ht="15.75" customHeight="1" x14ac:dyDescent="0.25"/>
    <row r="441" s="68" customFormat="1" ht="15.75" customHeight="1" x14ac:dyDescent="0.25"/>
    <row r="442" s="68" customFormat="1" ht="15.75" customHeight="1" x14ac:dyDescent="0.25"/>
    <row r="443" s="68" customFormat="1" ht="15.75" customHeight="1" x14ac:dyDescent="0.25"/>
    <row r="444" s="68" customFormat="1" ht="15.75" customHeight="1" x14ac:dyDescent="0.25"/>
    <row r="445" s="68" customFormat="1" ht="15.75" customHeight="1" x14ac:dyDescent="0.25"/>
    <row r="446" s="68" customFormat="1" ht="15.75" customHeight="1" x14ac:dyDescent="0.25"/>
    <row r="447" s="68" customFormat="1" ht="15.75" customHeight="1" x14ac:dyDescent="0.25"/>
    <row r="448" s="68" customFormat="1" ht="15.75" customHeight="1" x14ac:dyDescent="0.25"/>
    <row r="449" s="68" customFormat="1" ht="15.75" customHeight="1" x14ac:dyDescent="0.25"/>
    <row r="450" s="68" customFormat="1" ht="15.75" customHeight="1" x14ac:dyDescent="0.25"/>
    <row r="451" s="68" customFormat="1" ht="15.75" customHeight="1" x14ac:dyDescent="0.25"/>
    <row r="452" s="68" customFormat="1" ht="15.75" customHeight="1" x14ac:dyDescent="0.25"/>
    <row r="453" s="68" customFormat="1" ht="15.75" customHeight="1" x14ac:dyDescent="0.25"/>
    <row r="454" s="68" customFormat="1" ht="15.75" customHeight="1" x14ac:dyDescent="0.25"/>
    <row r="455" s="68" customFormat="1" ht="15.75" customHeight="1" x14ac:dyDescent="0.25"/>
    <row r="456" s="68" customFormat="1" ht="15.75" customHeight="1" x14ac:dyDescent="0.25"/>
    <row r="457" s="68" customFormat="1" ht="15.75" customHeight="1" x14ac:dyDescent="0.25"/>
    <row r="458" s="68" customFormat="1" ht="15.75" customHeight="1" x14ac:dyDescent="0.25"/>
    <row r="459" s="68" customFormat="1" ht="15.75" customHeight="1" x14ac:dyDescent="0.25"/>
    <row r="460" s="68" customFormat="1" ht="15.75" customHeight="1" x14ac:dyDescent="0.25"/>
    <row r="461" s="68" customFormat="1" ht="15.75" customHeight="1" x14ac:dyDescent="0.25"/>
    <row r="462" s="68" customFormat="1" ht="15.75" customHeight="1" x14ac:dyDescent="0.25"/>
    <row r="463" s="68" customFormat="1" ht="15.75" customHeight="1" x14ac:dyDescent="0.25"/>
    <row r="464" s="68" customFormat="1" ht="15.75" customHeight="1" x14ac:dyDescent="0.25"/>
    <row r="465" s="68" customFormat="1" ht="15.75" customHeight="1" x14ac:dyDescent="0.25"/>
    <row r="466" s="68" customFormat="1" ht="15.75" customHeight="1" x14ac:dyDescent="0.25"/>
    <row r="467" s="68" customFormat="1" ht="15.75" customHeight="1" x14ac:dyDescent="0.25"/>
    <row r="468" s="68" customFormat="1" ht="15.75" customHeight="1" x14ac:dyDescent="0.25"/>
    <row r="469" s="68" customFormat="1" ht="15.75" customHeight="1" x14ac:dyDescent="0.25"/>
    <row r="470" s="68" customFormat="1" ht="15.75" customHeight="1" x14ac:dyDescent="0.25"/>
    <row r="471" s="68" customFormat="1" ht="15.75" customHeight="1" x14ac:dyDescent="0.25"/>
    <row r="472" s="68" customFormat="1" ht="15.75" customHeight="1" x14ac:dyDescent="0.25"/>
    <row r="473" s="68" customFormat="1" ht="15.75" customHeight="1" x14ac:dyDescent="0.25"/>
    <row r="474" s="68" customFormat="1" ht="15.75" customHeight="1" x14ac:dyDescent="0.25"/>
    <row r="475" s="68" customFormat="1" ht="15.75" customHeight="1" x14ac:dyDescent="0.25"/>
    <row r="476" s="68" customFormat="1" ht="15.75" customHeight="1" x14ac:dyDescent="0.25"/>
    <row r="477" s="68" customFormat="1" ht="15.75" customHeight="1" x14ac:dyDescent="0.25"/>
    <row r="478" s="68" customFormat="1" ht="15.75" customHeight="1" x14ac:dyDescent="0.25"/>
    <row r="479" s="68" customFormat="1" ht="15.75" customHeight="1" x14ac:dyDescent="0.25"/>
    <row r="480" s="68" customFormat="1" ht="15.75" customHeight="1" x14ac:dyDescent="0.25"/>
    <row r="481" s="68" customFormat="1" ht="15.75" customHeight="1" x14ac:dyDescent="0.25"/>
    <row r="482" s="68" customFormat="1" ht="15.75" customHeight="1" x14ac:dyDescent="0.25"/>
    <row r="483" s="68" customFormat="1" ht="15.75" customHeight="1" x14ac:dyDescent="0.25"/>
    <row r="484" s="68" customFormat="1" ht="15.75" customHeight="1" x14ac:dyDescent="0.25"/>
    <row r="485" s="68" customFormat="1" ht="15.75" customHeight="1" x14ac:dyDescent="0.25"/>
    <row r="486" s="68" customFormat="1" ht="15.75" customHeight="1" x14ac:dyDescent="0.25"/>
    <row r="487" s="68" customFormat="1" ht="15.75" customHeight="1" x14ac:dyDescent="0.25"/>
    <row r="488" s="68" customFormat="1" ht="15.75" customHeight="1" x14ac:dyDescent="0.25"/>
    <row r="489" s="68" customFormat="1" ht="15.75" customHeight="1" x14ac:dyDescent="0.25"/>
    <row r="490" s="68" customFormat="1" ht="15.75" customHeight="1" x14ac:dyDescent="0.25"/>
    <row r="491" s="68" customFormat="1" ht="15.75" customHeight="1" x14ac:dyDescent="0.25"/>
    <row r="492" s="68" customFormat="1" ht="15.75" customHeight="1" x14ac:dyDescent="0.25"/>
    <row r="493" s="68" customFormat="1" ht="15.75" customHeight="1" x14ac:dyDescent="0.25"/>
    <row r="494" s="68" customFormat="1" ht="15.75" customHeight="1" x14ac:dyDescent="0.25"/>
    <row r="495" s="68" customFormat="1" ht="15.75" customHeight="1" x14ac:dyDescent="0.25"/>
    <row r="496" s="68" customFormat="1" ht="15.75" customHeight="1" x14ac:dyDescent="0.25"/>
    <row r="497" s="68" customFormat="1" ht="15.75" customHeight="1" x14ac:dyDescent="0.25"/>
    <row r="498" s="68" customFormat="1" ht="15.75" customHeight="1" x14ac:dyDescent="0.25"/>
    <row r="499" s="68" customFormat="1" ht="15.75" customHeight="1" x14ac:dyDescent="0.25"/>
    <row r="500" s="68" customFormat="1" ht="15.75" customHeight="1" x14ac:dyDescent="0.25"/>
    <row r="501" s="68" customFormat="1" ht="15.75" customHeight="1" x14ac:dyDescent="0.25"/>
    <row r="502" s="68" customFormat="1" ht="15.75" customHeight="1" x14ac:dyDescent="0.25"/>
    <row r="503" s="68" customFormat="1" ht="15.75" customHeight="1" x14ac:dyDescent="0.25"/>
    <row r="504" s="68" customFormat="1" ht="15.75" customHeight="1" x14ac:dyDescent="0.25"/>
    <row r="505" s="68" customFormat="1" ht="15.75" customHeight="1" x14ac:dyDescent="0.25"/>
    <row r="506" s="68" customFormat="1" ht="15.75" customHeight="1" x14ac:dyDescent="0.25"/>
    <row r="507" s="68" customFormat="1" ht="15.75" customHeight="1" x14ac:dyDescent="0.25"/>
    <row r="508" s="68" customFormat="1" ht="15.75" customHeight="1" x14ac:dyDescent="0.25"/>
    <row r="509" s="68" customFormat="1" ht="15.75" customHeight="1" x14ac:dyDescent="0.25"/>
    <row r="510" s="68" customFormat="1" ht="15.75" customHeight="1" x14ac:dyDescent="0.25"/>
    <row r="511" s="68" customFormat="1" ht="15.75" customHeight="1" x14ac:dyDescent="0.25"/>
    <row r="512" s="68" customFormat="1" ht="15.75" customHeight="1" x14ac:dyDescent="0.25"/>
    <row r="513" s="68" customFormat="1" ht="15.75" customHeight="1" x14ac:dyDescent="0.25"/>
    <row r="514" s="68" customFormat="1" ht="15.75" customHeight="1" x14ac:dyDescent="0.25"/>
    <row r="515" s="68" customFormat="1" ht="15.75" customHeight="1" x14ac:dyDescent="0.25"/>
    <row r="516" s="68" customFormat="1" ht="15.75" customHeight="1" x14ac:dyDescent="0.25"/>
    <row r="517" s="68" customFormat="1" ht="15.75" customHeight="1" x14ac:dyDescent="0.25"/>
    <row r="518" s="68" customFormat="1" ht="15.75" customHeight="1" x14ac:dyDescent="0.25"/>
    <row r="519" s="68" customFormat="1" ht="15.75" customHeight="1" x14ac:dyDescent="0.25"/>
    <row r="520" s="68" customFormat="1" ht="15.75" customHeight="1" x14ac:dyDescent="0.25"/>
    <row r="521" s="68" customFormat="1" ht="15.75" customHeight="1" x14ac:dyDescent="0.25"/>
    <row r="522" s="68" customFormat="1" ht="15.75" customHeight="1" x14ac:dyDescent="0.25"/>
    <row r="523" s="68" customFormat="1" ht="15.75" customHeight="1" x14ac:dyDescent="0.25"/>
    <row r="524" s="68" customFormat="1" ht="15.75" customHeight="1" x14ac:dyDescent="0.25"/>
    <row r="525" s="68" customFormat="1" ht="15.75" customHeight="1" x14ac:dyDescent="0.25"/>
    <row r="526" s="68" customFormat="1" ht="15.75" customHeight="1" x14ac:dyDescent="0.25"/>
    <row r="527" s="68" customFormat="1" ht="15.75" customHeight="1" x14ac:dyDescent="0.25"/>
    <row r="528" s="68" customFormat="1" ht="15.75" customHeight="1" x14ac:dyDescent="0.25"/>
    <row r="529" s="68" customFormat="1" ht="15.75" customHeight="1" x14ac:dyDescent="0.25"/>
    <row r="530" s="68" customFormat="1" ht="15.75" customHeight="1" x14ac:dyDescent="0.25"/>
    <row r="531" s="68" customFormat="1" ht="15.75" customHeight="1" x14ac:dyDescent="0.25"/>
    <row r="532" s="68" customFormat="1" ht="15.75" customHeight="1" x14ac:dyDescent="0.25"/>
    <row r="533" s="68" customFormat="1" ht="15.75" customHeight="1" x14ac:dyDescent="0.25"/>
    <row r="534" s="68" customFormat="1" ht="15.75" customHeight="1" x14ac:dyDescent="0.25"/>
    <row r="535" s="68" customFormat="1" ht="15.75" customHeight="1" x14ac:dyDescent="0.25"/>
    <row r="536" s="68" customFormat="1" ht="15.75" customHeight="1" x14ac:dyDescent="0.25"/>
    <row r="537" s="68" customFormat="1" ht="15.75" customHeight="1" x14ac:dyDescent="0.25"/>
    <row r="538" s="68" customFormat="1" ht="15.75" customHeight="1" x14ac:dyDescent="0.25"/>
    <row r="539" s="68" customFormat="1" ht="15.75" customHeight="1" x14ac:dyDescent="0.25"/>
    <row r="540" s="68" customFormat="1" ht="15.75" customHeight="1" x14ac:dyDescent="0.25"/>
    <row r="541" s="68" customFormat="1" ht="15.75" customHeight="1" x14ac:dyDescent="0.25"/>
    <row r="542" s="68" customFormat="1" ht="15.75" customHeight="1" x14ac:dyDescent="0.25"/>
    <row r="543" s="68" customFormat="1" ht="15.75" customHeight="1" x14ac:dyDescent="0.25"/>
    <row r="544" s="68" customFormat="1" ht="15.75" customHeight="1" x14ac:dyDescent="0.25"/>
    <row r="545" s="68" customFormat="1" ht="15.75" customHeight="1" x14ac:dyDescent="0.25"/>
    <row r="546" s="68" customFormat="1" ht="15.75" customHeight="1" x14ac:dyDescent="0.25"/>
    <row r="547" s="68" customFormat="1" ht="15.75" customHeight="1" x14ac:dyDescent="0.25"/>
    <row r="548" s="68" customFormat="1" ht="15.75" customHeight="1" x14ac:dyDescent="0.25"/>
    <row r="549" s="68" customFormat="1" ht="15.75" customHeight="1" x14ac:dyDescent="0.25"/>
    <row r="550" s="68" customFormat="1" ht="15.75" customHeight="1" x14ac:dyDescent="0.25"/>
    <row r="551" s="68" customFormat="1" ht="15.75" customHeight="1" x14ac:dyDescent="0.25"/>
    <row r="552" s="68" customFormat="1" ht="15.75" customHeight="1" x14ac:dyDescent="0.25"/>
    <row r="553" s="68" customFormat="1" ht="15.75" customHeight="1" x14ac:dyDescent="0.25"/>
    <row r="554" s="68" customFormat="1" ht="15.75" customHeight="1" x14ac:dyDescent="0.25"/>
    <row r="555" s="68" customFormat="1" ht="15.75" customHeight="1" x14ac:dyDescent="0.25"/>
    <row r="556" s="68" customFormat="1" ht="15.75" customHeight="1" x14ac:dyDescent="0.25"/>
    <row r="557" s="68" customFormat="1" ht="15.75" customHeight="1" x14ac:dyDescent="0.25"/>
    <row r="558" s="68" customFormat="1" ht="15.75" customHeight="1" x14ac:dyDescent="0.25"/>
    <row r="559" s="68" customFormat="1" ht="15.75" customHeight="1" x14ac:dyDescent="0.25"/>
    <row r="560" s="68" customFormat="1" ht="15.75" customHeight="1" x14ac:dyDescent="0.25"/>
    <row r="561" s="68" customFormat="1" ht="15.75" customHeight="1" x14ac:dyDescent="0.25"/>
    <row r="562" s="68" customFormat="1" ht="15.75" customHeight="1" x14ac:dyDescent="0.25"/>
    <row r="563" s="68" customFormat="1" ht="15.75" customHeight="1" x14ac:dyDescent="0.25"/>
    <row r="564" s="68" customFormat="1" ht="15.75" customHeight="1" x14ac:dyDescent="0.25"/>
    <row r="565" s="68" customFormat="1" ht="15.75" customHeight="1" x14ac:dyDescent="0.25"/>
    <row r="566" s="68" customFormat="1" ht="15.75" customHeight="1" x14ac:dyDescent="0.25"/>
    <row r="567" s="68" customFormat="1" ht="15.75" customHeight="1" x14ac:dyDescent="0.25"/>
    <row r="568" s="68" customFormat="1" ht="15.75" customHeight="1" x14ac:dyDescent="0.25"/>
    <row r="569" s="68" customFormat="1" ht="15.75" customHeight="1" x14ac:dyDescent="0.25"/>
    <row r="570" s="68" customFormat="1" ht="15.75" customHeight="1" x14ac:dyDescent="0.25"/>
    <row r="571" s="68" customFormat="1" ht="15.75" customHeight="1" x14ac:dyDescent="0.25"/>
    <row r="572" s="68" customFormat="1" ht="15.75" customHeight="1" x14ac:dyDescent="0.25"/>
    <row r="573" s="68" customFormat="1" ht="15.75" customHeight="1" x14ac:dyDescent="0.25"/>
    <row r="574" s="68" customFormat="1" ht="15.75" customHeight="1" x14ac:dyDescent="0.25"/>
    <row r="575" s="68" customFormat="1" ht="15.75" customHeight="1" x14ac:dyDescent="0.25"/>
    <row r="576" s="68" customFormat="1" ht="15.75" customHeight="1" x14ac:dyDescent="0.25"/>
    <row r="577" s="68" customFormat="1" ht="15.75" customHeight="1" x14ac:dyDescent="0.25"/>
    <row r="578" s="68" customFormat="1" ht="15.75" customHeight="1" x14ac:dyDescent="0.25"/>
    <row r="579" s="68" customFormat="1" ht="15.75" customHeight="1" x14ac:dyDescent="0.25"/>
    <row r="580" s="68" customFormat="1" ht="15.75" customHeight="1" x14ac:dyDescent="0.25"/>
    <row r="581" s="68" customFormat="1" ht="15.75" customHeight="1" x14ac:dyDescent="0.25"/>
    <row r="582" s="68" customFormat="1" ht="15.75" customHeight="1" x14ac:dyDescent="0.25"/>
    <row r="583" s="68" customFormat="1" ht="15.75" customHeight="1" x14ac:dyDescent="0.25"/>
    <row r="584" s="68" customFormat="1" ht="15.75" customHeight="1" x14ac:dyDescent="0.25"/>
    <row r="585" s="68" customFormat="1" ht="15.75" customHeight="1" x14ac:dyDescent="0.25"/>
    <row r="586" s="68" customFormat="1" ht="15.75" customHeight="1" x14ac:dyDescent="0.25"/>
    <row r="587" s="68" customFormat="1" ht="15.75" customHeight="1" x14ac:dyDescent="0.25"/>
    <row r="588" s="68" customFormat="1" ht="15.75" customHeight="1" x14ac:dyDescent="0.25"/>
    <row r="589" s="68" customFormat="1" ht="15.75" customHeight="1" x14ac:dyDescent="0.25"/>
    <row r="590" s="68" customFormat="1" ht="15.75" customHeight="1" x14ac:dyDescent="0.25"/>
    <row r="591" s="68" customFormat="1" ht="15.75" customHeight="1" x14ac:dyDescent="0.25"/>
    <row r="592" s="68" customFormat="1" ht="15.75" customHeight="1" x14ac:dyDescent="0.25"/>
    <row r="593" s="68" customFormat="1" ht="15.75" customHeight="1" x14ac:dyDescent="0.25"/>
    <row r="594" s="68" customFormat="1" ht="15.75" customHeight="1" x14ac:dyDescent="0.25"/>
    <row r="595" s="68" customFormat="1" ht="15.75" customHeight="1" x14ac:dyDescent="0.25"/>
    <row r="596" s="68" customFormat="1" ht="15.75" customHeight="1" x14ac:dyDescent="0.25"/>
    <row r="597" s="68" customFormat="1" ht="15.75" customHeight="1" x14ac:dyDescent="0.25"/>
    <row r="598" s="68" customFormat="1" ht="15.75" customHeight="1" x14ac:dyDescent="0.25"/>
    <row r="599" s="68" customFormat="1" ht="15.75" customHeight="1" x14ac:dyDescent="0.25"/>
    <row r="600" s="68" customFormat="1" ht="15.75" customHeight="1" x14ac:dyDescent="0.25"/>
    <row r="601" s="68" customFormat="1" ht="15.75" customHeight="1" x14ac:dyDescent="0.25"/>
    <row r="602" s="68" customFormat="1" ht="15.75" customHeight="1" x14ac:dyDescent="0.25"/>
    <row r="603" s="68" customFormat="1" ht="15.75" customHeight="1" x14ac:dyDescent="0.25"/>
    <row r="604" s="68" customFormat="1" ht="15.75" customHeight="1" x14ac:dyDescent="0.25"/>
    <row r="605" s="68" customFormat="1" ht="15.75" customHeight="1" x14ac:dyDescent="0.25"/>
    <row r="606" s="68" customFormat="1" ht="15.75" customHeight="1" x14ac:dyDescent="0.25"/>
    <row r="607" s="68" customFormat="1" ht="15.75" customHeight="1" x14ac:dyDescent="0.25"/>
    <row r="608" s="68" customFormat="1" ht="15.75" customHeight="1" x14ac:dyDescent="0.25"/>
    <row r="609" s="68" customFormat="1" ht="15.75" customHeight="1" x14ac:dyDescent="0.25"/>
    <row r="610" s="68" customFormat="1" ht="15.75" customHeight="1" x14ac:dyDescent="0.25"/>
    <row r="611" s="68" customFormat="1" ht="15.75" customHeight="1" x14ac:dyDescent="0.25"/>
    <row r="612" s="68" customFormat="1" ht="15.75" customHeight="1" x14ac:dyDescent="0.25"/>
    <row r="613" s="68" customFormat="1" ht="15.75" customHeight="1" x14ac:dyDescent="0.25"/>
    <row r="614" s="68" customFormat="1" ht="15.75" customHeight="1" x14ac:dyDescent="0.25"/>
    <row r="615" s="68" customFormat="1" ht="15.75" customHeight="1" x14ac:dyDescent="0.25"/>
    <row r="616" s="68" customFormat="1" ht="15.75" customHeight="1" x14ac:dyDescent="0.25"/>
    <row r="617" s="68" customFormat="1" ht="15.75" customHeight="1" x14ac:dyDescent="0.25"/>
    <row r="618" s="68" customFormat="1" ht="15.75" customHeight="1" x14ac:dyDescent="0.25"/>
    <row r="619" s="68" customFormat="1" ht="15.75" customHeight="1" x14ac:dyDescent="0.25"/>
    <row r="620" s="68" customFormat="1" ht="15.75" customHeight="1" x14ac:dyDescent="0.25"/>
    <row r="621" s="68" customFormat="1" ht="15.75" customHeight="1" x14ac:dyDescent="0.25"/>
    <row r="622" s="68" customFormat="1" ht="15.75" customHeight="1" x14ac:dyDescent="0.25"/>
    <row r="623" s="68" customFormat="1" ht="15.75" customHeight="1" x14ac:dyDescent="0.25"/>
    <row r="624" s="68" customFormat="1" ht="15.75" customHeight="1" x14ac:dyDescent="0.25"/>
    <row r="625" s="68" customFormat="1" ht="15.75" customHeight="1" x14ac:dyDescent="0.25"/>
    <row r="626" s="68" customFormat="1" ht="15.75" customHeight="1" x14ac:dyDescent="0.25"/>
    <row r="627" s="68" customFormat="1" ht="15.75" customHeight="1" x14ac:dyDescent="0.25"/>
    <row r="628" s="68" customFormat="1" ht="15.75" customHeight="1" x14ac:dyDescent="0.25"/>
    <row r="629" s="68" customFormat="1" ht="15.75" customHeight="1" x14ac:dyDescent="0.25"/>
    <row r="630" s="68" customFormat="1" ht="15.75" customHeight="1" x14ac:dyDescent="0.25"/>
    <row r="631" s="68" customFormat="1" ht="15.75" customHeight="1" x14ac:dyDescent="0.25"/>
    <row r="632" s="68" customFormat="1" ht="15.75" customHeight="1" x14ac:dyDescent="0.25"/>
    <row r="633" s="68" customFormat="1" ht="15.75" customHeight="1" x14ac:dyDescent="0.25"/>
    <row r="634" s="68" customFormat="1" ht="15.75" customHeight="1" x14ac:dyDescent="0.25"/>
    <row r="635" s="68" customFormat="1" ht="15.75" customHeight="1" x14ac:dyDescent="0.25"/>
    <row r="636" s="68" customFormat="1" ht="15.75" customHeight="1" x14ac:dyDescent="0.25"/>
    <row r="637" s="68" customFormat="1" ht="15.75" customHeight="1" x14ac:dyDescent="0.25"/>
    <row r="638" s="68" customFormat="1" ht="15.75" customHeight="1" x14ac:dyDescent="0.25"/>
    <row r="639" s="68" customFormat="1" ht="15.75" customHeight="1" x14ac:dyDescent="0.25"/>
    <row r="640" s="68" customFormat="1" ht="15.75" customHeight="1" x14ac:dyDescent="0.25"/>
    <row r="641" s="68" customFormat="1" ht="15.75" customHeight="1" x14ac:dyDescent="0.25"/>
    <row r="642" s="68" customFormat="1" ht="15.75" customHeight="1" x14ac:dyDescent="0.25"/>
    <row r="643" s="68" customFormat="1" ht="15.75" customHeight="1" x14ac:dyDescent="0.25"/>
    <row r="644" s="68" customFormat="1" ht="15.75" customHeight="1" x14ac:dyDescent="0.25"/>
    <row r="645" s="68" customFormat="1" ht="15.75" customHeight="1" x14ac:dyDescent="0.25"/>
    <row r="646" s="68" customFormat="1" ht="15.75" customHeight="1" x14ac:dyDescent="0.25"/>
    <row r="647" s="68" customFormat="1" ht="15.75" customHeight="1" x14ac:dyDescent="0.25"/>
    <row r="648" s="68" customFormat="1" ht="15.75" customHeight="1" x14ac:dyDescent="0.25"/>
    <row r="649" s="68" customFormat="1" ht="15.75" customHeight="1" x14ac:dyDescent="0.25"/>
    <row r="650" s="68" customFormat="1" ht="15.75" customHeight="1" x14ac:dyDescent="0.25"/>
    <row r="651" s="68" customFormat="1" ht="15.75" customHeight="1" x14ac:dyDescent="0.25"/>
    <row r="652" s="68" customFormat="1" ht="15.75" customHeight="1" x14ac:dyDescent="0.25"/>
    <row r="653" s="68" customFormat="1" ht="15.75" customHeight="1" x14ac:dyDescent="0.25"/>
    <row r="654" s="68" customFormat="1" ht="15.75" customHeight="1" x14ac:dyDescent="0.25"/>
    <row r="655" s="68" customFormat="1" ht="15.75" customHeight="1" x14ac:dyDescent="0.25"/>
    <row r="656" s="68" customFormat="1" ht="15.75" customHeight="1" x14ac:dyDescent="0.25"/>
    <row r="657" s="68" customFormat="1" ht="15.75" customHeight="1" x14ac:dyDescent="0.25"/>
    <row r="658" s="68" customFormat="1" ht="15.75" customHeight="1" x14ac:dyDescent="0.25"/>
    <row r="659" s="68" customFormat="1" ht="15.75" customHeight="1" x14ac:dyDescent="0.25"/>
    <row r="660" s="68" customFormat="1" ht="15.75" customHeight="1" x14ac:dyDescent="0.25"/>
    <row r="661" s="68" customFormat="1" ht="15.75" customHeight="1" x14ac:dyDescent="0.25"/>
    <row r="662" s="68" customFormat="1" ht="15.75" customHeight="1" x14ac:dyDescent="0.25"/>
    <row r="663" s="68" customFormat="1" ht="15.75" customHeight="1" x14ac:dyDescent="0.25"/>
    <row r="664" s="68" customFormat="1" ht="15.75" customHeight="1" x14ac:dyDescent="0.25"/>
    <row r="665" s="68" customFormat="1" ht="15.75" customHeight="1" x14ac:dyDescent="0.25"/>
    <row r="666" s="68" customFormat="1" ht="15.75" customHeight="1" x14ac:dyDescent="0.25"/>
    <row r="667" s="68" customFormat="1" ht="15.75" customHeight="1" x14ac:dyDescent="0.25"/>
    <row r="668" s="68" customFormat="1" ht="15.75" customHeight="1" x14ac:dyDescent="0.25"/>
    <row r="669" s="68" customFormat="1" ht="15.75" customHeight="1" x14ac:dyDescent="0.25"/>
    <row r="670" s="68" customFormat="1" ht="15.75" customHeight="1" x14ac:dyDescent="0.25"/>
    <row r="671" s="68" customFormat="1" ht="15.75" customHeight="1" x14ac:dyDescent="0.25"/>
    <row r="672" s="68" customFormat="1" ht="15.75" customHeight="1" x14ac:dyDescent="0.25"/>
    <row r="673" s="68" customFormat="1" ht="15.75" customHeight="1" x14ac:dyDescent="0.25"/>
    <row r="674" s="68" customFormat="1" ht="15.75" customHeight="1" x14ac:dyDescent="0.25"/>
    <row r="675" s="68" customFormat="1" ht="15.75" customHeight="1" x14ac:dyDescent="0.25"/>
    <row r="676" s="68" customFormat="1" ht="15.75" customHeight="1" x14ac:dyDescent="0.25"/>
    <row r="677" s="68" customFormat="1" ht="15.75" customHeight="1" x14ac:dyDescent="0.25"/>
    <row r="678" s="68" customFormat="1" ht="15.75" customHeight="1" x14ac:dyDescent="0.25"/>
    <row r="679" s="68" customFormat="1" ht="15.75" customHeight="1" x14ac:dyDescent="0.25"/>
    <row r="680" s="68" customFormat="1" ht="15.75" customHeight="1" x14ac:dyDescent="0.25"/>
    <row r="681" s="68" customFormat="1" ht="15.75" customHeight="1" x14ac:dyDescent="0.25"/>
    <row r="682" s="68" customFormat="1" ht="15.75" customHeight="1" x14ac:dyDescent="0.25"/>
    <row r="683" s="68" customFormat="1" ht="15.75" customHeight="1" x14ac:dyDescent="0.25"/>
    <row r="684" s="68" customFormat="1" ht="15.75" customHeight="1" x14ac:dyDescent="0.25"/>
    <row r="685" s="68" customFormat="1" ht="15.75" customHeight="1" x14ac:dyDescent="0.25"/>
    <row r="686" s="68" customFormat="1" ht="15.75" customHeight="1" x14ac:dyDescent="0.25"/>
    <row r="687" s="68" customFormat="1" ht="15.75" customHeight="1" x14ac:dyDescent="0.25"/>
    <row r="688" s="68" customFormat="1" ht="15.75" customHeight="1" x14ac:dyDescent="0.25"/>
    <row r="689" s="68" customFormat="1" ht="15.75" customHeight="1" x14ac:dyDescent="0.25"/>
    <row r="690" s="68" customFormat="1" ht="15.75" customHeight="1" x14ac:dyDescent="0.25"/>
    <row r="691" s="68" customFormat="1" ht="15.75" customHeight="1" x14ac:dyDescent="0.25"/>
    <row r="692" s="68" customFormat="1" ht="15.75" customHeight="1" x14ac:dyDescent="0.25"/>
    <row r="693" s="68" customFormat="1" ht="15.75" customHeight="1" x14ac:dyDescent="0.25"/>
    <row r="694" s="68" customFormat="1" ht="15.75" customHeight="1" x14ac:dyDescent="0.25"/>
    <row r="695" s="68" customFormat="1" ht="15.75" customHeight="1" x14ac:dyDescent="0.25"/>
    <row r="696" s="68" customFormat="1" ht="15.75" customHeight="1" x14ac:dyDescent="0.25"/>
    <row r="697" s="68" customFormat="1" ht="15.75" customHeight="1" x14ac:dyDescent="0.25"/>
    <row r="698" s="68" customFormat="1" ht="15.75" customHeight="1" x14ac:dyDescent="0.25"/>
    <row r="699" s="68" customFormat="1" ht="15.75" customHeight="1" x14ac:dyDescent="0.25"/>
    <row r="700" s="68" customFormat="1" ht="15.75" customHeight="1" x14ac:dyDescent="0.25"/>
    <row r="701" s="68" customFormat="1" ht="15.75" customHeight="1" x14ac:dyDescent="0.25"/>
    <row r="702" s="68" customFormat="1" ht="15.75" customHeight="1" x14ac:dyDescent="0.25"/>
    <row r="703" s="68" customFormat="1" ht="15.75" customHeight="1" x14ac:dyDescent="0.25"/>
    <row r="704" s="68" customFormat="1" ht="15.75" customHeight="1" x14ac:dyDescent="0.25"/>
    <row r="705" s="68" customFormat="1" ht="15.75" customHeight="1" x14ac:dyDescent="0.25"/>
    <row r="706" s="68" customFormat="1" ht="15.75" customHeight="1" x14ac:dyDescent="0.25"/>
    <row r="707" s="68" customFormat="1" ht="15.75" customHeight="1" x14ac:dyDescent="0.25"/>
    <row r="708" s="68" customFormat="1" ht="15.75" customHeight="1" x14ac:dyDescent="0.25"/>
    <row r="709" s="68" customFormat="1" ht="15.75" customHeight="1" x14ac:dyDescent="0.25"/>
    <row r="710" s="68" customFormat="1" ht="15.75" customHeight="1" x14ac:dyDescent="0.25"/>
    <row r="711" s="68" customFormat="1" ht="15.75" customHeight="1" x14ac:dyDescent="0.25"/>
    <row r="712" s="68" customFormat="1" ht="15.75" customHeight="1" x14ac:dyDescent="0.25"/>
    <row r="713" s="68" customFormat="1" ht="15.75" customHeight="1" x14ac:dyDescent="0.25"/>
    <row r="714" s="68" customFormat="1" ht="15.75" customHeight="1" x14ac:dyDescent="0.25"/>
    <row r="715" s="68" customFormat="1" ht="15.75" customHeight="1" x14ac:dyDescent="0.25"/>
    <row r="716" s="68" customFormat="1" ht="15.75" customHeight="1" x14ac:dyDescent="0.25"/>
    <row r="717" s="68" customFormat="1" ht="15.75" customHeight="1" x14ac:dyDescent="0.25"/>
    <row r="718" s="68" customFormat="1" ht="15.75" customHeight="1" x14ac:dyDescent="0.25"/>
    <row r="719" s="68" customFormat="1" ht="15.75" customHeight="1" x14ac:dyDescent="0.25"/>
    <row r="720" s="68" customFormat="1" ht="15.75" customHeight="1" x14ac:dyDescent="0.25"/>
    <row r="721" s="68" customFormat="1" ht="15.75" customHeight="1" x14ac:dyDescent="0.25"/>
    <row r="722" s="68" customFormat="1" ht="15.75" customHeight="1" x14ac:dyDescent="0.25"/>
    <row r="723" s="68" customFormat="1" ht="15.75" customHeight="1" x14ac:dyDescent="0.25"/>
    <row r="724" s="68" customFormat="1" ht="15.75" customHeight="1" x14ac:dyDescent="0.25"/>
    <row r="725" s="68" customFormat="1" ht="15.75" customHeight="1" x14ac:dyDescent="0.25"/>
    <row r="726" s="68" customFormat="1" ht="15.75" customHeight="1" x14ac:dyDescent="0.25"/>
    <row r="727" s="68" customFormat="1" ht="15.75" customHeight="1" x14ac:dyDescent="0.25"/>
    <row r="728" s="68" customFormat="1" ht="15.75" customHeight="1" x14ac:dyDescent="0.25"/>
    <row r="729" s="68" customFormat="1" ht="15.75" customHeight="1" x14ac:dyDescent="0.25"/>
    <row r="730" s="68" customFormat="1" ht="15.75" customHeight="1" x14ac:dyDescent="0.25"/>
    <row r="731" s="68" customFormat="1" ht="15.75" customHeight="1" x14ac:dyDescent="0.25"/>
    <row r="732" s="68" customFormat="1" ht="15.75" customHeight="1" x14ac:dyDescent="0.25"/>
    <row r="733" s="68" customFormat="1" ht="15.75" customHeight="1" x14ac:dyDescent="0.25"/>
    <row r="734" s="68" customFormat="1" ht="15.75" customHeight="1" x14ac:dyDescent="0.25"/>
    <row r="735" s="68" customFormat="1" ht="15.75" customHeight="1" x14ac:dyDescent="0.25"/>
    <row r="736" s="68" customFormat="1" ht="15.75" customHeight="1" x14ac:dyDescent="0.25"/>
    <row r="737" s="68" customFormat="1" ht="15.75" customHeight="1" x14ac:dyDescent="0.25"/>
    <row r="738" s="68" customFormat="1" ht="15.75" customHeight="1" x14ac:dyDescent="0.25"/>
    <row r="739" s="68" customFormat="1" ht="15.75" customHeight="1" x14ac:dyDescent="0.25"/>
    <row r="740" s="68" customFormat="1" ht="15.75" customHeight="1" x14ac:dyDescent="0.25"/>
    <row r="741" s="68" customFormat="1" ht="15.75" customHeight="1" x14ac:dyDescent="0.25"/>
    <row r="742" s="68" customFormat="1" ht="15.75" customHeight="1" x14ac:dyDescent="0.25"/>
    <row r="743" s="68" customFormat="1" ht="15.75" customHeight="1" x14ac:dyDescent="0.25"/>
    <row r="744" s="68" customFormat="1" ht="15.75" customHeight="1" x14ac:dyDescent="0.25"/>
    <row r="745" s="68" customFormat="1" ht="15.75" customHeight="1" x14ac:dyDescent="0.25"/>
    <row r="746" s="68" customFormat="1" ht="15.75" customHeight="1" x14ac:dyDescent="0.25"/>
    <row r="747" s="68" customFormat="1" ht="15.75" customHeight="1" x14ac:dyDescent="0.25"/>
    <row r="748" s="68" customFormat="1" ht="15.75" customHeight="1" x14ac:dyDescent="0.25"/>
    <row r="749" s="68" customFormat="1" ht="15.75" customHeight="1" x14ac:dyDescent="0.25"/>
    <row r="750" s="68" customFormat="1" ht="15.75" customHeight="1" x14ac:dyDescent="0.25"/>
    <row r="751" s="68" customFormat="1" ht="15.75" customHeight="1" x14ac:dyDescent="0.25"/>
    <row r="752" s="68" customFormat="1" ht="15.75" customHeight="1" x14ac:dyDescent="0.25"/>
    <row r="753" s="68" customFormat="1" ht="15.75" customHeight="1" x14ac:dyDescent="0.25"/>
    <row r="754" s="68" customFormat="1" ht="15.75" customHeight="1" x14ac:dyDescent="0.25"/>
    <row r="755" s="68" customFormat="1" ht="15.75" customHeight="1" x14ac:dyDescent="0.25"/>
    <row r="756" s="68" customFormat="1" ht="15.75" customHeight="1" x14ac:dyDescent="0.25"/>
    <row r="757" s="68" customFormat="1" ht="15.75" customHeight="1" x14ac:dyDescent="0.25"/>
    <row r="758" s="68" customFormat="1" ht="15.75" customHeight="1" x14ac:dyDescent="0.25"/>
    <row r="759" s="68" customFormat="1" ht="15.75" customHeight="1" x14ac:dyDescent="0.25"/>
    <row r="760" s="68" customFormat="1" ht="15.75" customHeight="1" x14ac:dyDescent="0.25"/>
    <row r="761" s="68" customFormat="1" ht="15.75" customHeight="1" x14ac:dyDescent="0.25"/>
    <row r="762" s="68" customFormat="1" ht="15.75" customHeight="1" x14ac:dyDescent="0.25"/>
    <row r="763" s="68" customFormat="1" ht="15.75" customHeight="1" x14ac:dyDescent="0.25"/>
    <row r="764" s="68" customFormat="1" ht="15.75" customHeight="1" x14ac:dyDescent="0.25"/>
    <row r="765" s="68" customFormat="1" ht="15.75" customHeight="1" x14ac:dyDescent="0.25"/>
    <row r="766" s="68" customFormat="1" ht="15.75" customHeight="1" x14ac:dyDescent="0.25"/>
    <row r="767" s="68" customFormat="1" ht="15.75" customHeight="1" x14ac:dyDescent="0.25"/>
    <row r="768" s="68" customFormat="1" ht="15.75" customHeight="1" x14ac:dyDescent="0.25"/>
    <row r="769" s="68" customFormat="1" ht="15.75" customHeight="1" x14ac:dyDescent="0.25"/>
    <row r="770" s="68" customFormat="1" ht="15.75" customHeight="1" x14ac:dyDescent="0.25"/>
    <row r="771" s="68" customFormat="1" ht="15.75" customHeight="1" x14ac:dyDescent="0.25"/>
    <row r="772" s="68" customFormat="1" ht="15.75" customHeight="1" x14ac:dyDescent="0.25"/>
    <row r="773" s="68" customFormat="1" ht="15.75" customHeight="1" x14ac:dyDescent="0.25"/>
    <row r="774" s="68" customFormat="1" ht="15.75" customHeight="1" x14ac:dyDescent="0.25"/>
    <row r="775" s="68" customFormat="1" ht="15.75" customHeight="1" x14ac:dyDescent="0.25"/>
    <row r="776" s="68" customFormat="1" ht="15.75" customHeight="1" x14ac:dyDescent="0.25"/>
    <row r="777" s="68" customFormat="1" ht="15.75" customHeight="1" x14ac:dyDescent="0.25"/>
    <row r="778" s="68" customFormat="1" ht="15.75" customHeight="1" x14ac:dyDescent="0.25"/>
    <row r="779" s="68" customFormat="1" ht="15.75" customHeight="1" x14ac:dyDescent="0.25"/>
    <row r="780" s="68" customFormat="1" ht="15.75" customHeight="1" x14ac:dyDescent="0.25"/>
    <row r="781" s="68" customFormat="1" ht="15.75" customHeight="1" x14ac:dyDescent="0.25"/>
    <row r="782" s="68" customFormat="1" ht="15.75" customHeight="1" x14ac:dyDescent="0.25"/>
    <row r="783" s="68" customFormat="1" ht="15.75" customHeight="1" x14ac:dyDescent="0.25"/>
    <row r="784" s="68" customFormat="1" ht="15.75" customHeight="1" x14ac:dyDescent="0.25"/>
    <row r="785" s="68" customFormat="1" ht="15.75" customHeight="1" x14ac:dyDescent="0.25"/>
    <row r="786" s="68" customFormat="1" ht="15.75" customHeight="1" x14ac:dyDescent="0.25"/>
    <row r="787" s="68" customFormat="1" ht="15.75" customHeight="1" x14ac:dyDescent="0.25"/>
    <row r="788" s="68" customFormat="1" ht="15.75" customHeight="1" x14ac:dyDescent="0.25"/>
    <row r="789" s="68" customFormat="1" ht="15.75" customHeight="1" x14ac:dyDescent="0.25"/>
    <row r="790" s="68" customFormat="1" ht="15.75" customHeight="1" x14ac:dyDescent="0.25"/>
    <row r="791" s="68" customFormat="1" ht="15.75" customHeight="1" x14ac:dyDescent="0.25"/>
    <row r="792" s="68" customFormat="1" ht="15.75" customHeight="1" x14ac:dyDescent="0.25"/>
    <row r="793" s="68" customFormat="1" ht="15.75" customHeight="1" x14ac:dyDescent="0.25"/>
    <row r="794" s="68" customFormat="1" ht="15.75" customHeight="1" x14ac:dyDescent="0.25"/>
    <row r="795" s="68" customFormat="1" ht="15.75" customHeight="1" x14ac:dyDescent="0.25"/>
    <row r="796" s="68" customFormat="1" ht="15.75" customHeight="1" x14ac:dyDescent="0.25"/>
    <row r="797" s="68" customFormat="1" ht="15.75" customHeight="1" x14ac:dyDescent="0.25"/>
    <row r="798" s="68" customFormat="1" ht="15.75" customHeight="1" x14ac:dyDescent="0.25"/>
    <row r="799" s="68" customFormat="1" ht="15.75" customHeight="1" x14ac:dyDescent="0.25"/>
    <row r="800" s="68" customFormat="1" ht="15.75" customHeight="1" x14ac:dyDescent="0.25"/>
    <row r="801" s="68" customFormat="1" ht="15.75" customHeight="1" x14ac:dyDescent="0.25"/>
    <row r="802" s="68" customFormat="1" ht="15.75" customHeight="1" x14ac:dyDescent="0.25"/>
    <row r="803" s="68" customFormat="1" ht="15.75" customHeight="1" x14ac:dyDescent="0.25"/>
    <row r="804" s="68" customFormat="1" ht="15.75" customHeight="1" x14ac:dyDescent="0.25"/>
    <row r="805" s="68" customFormat="1" ht="15.75" customHeight="1" x14ac:dyDescent="0.25"/>
    <row r="806" s="68" customFormat="1" ht="15.75" customHeight="1" x14ac:dyDescent="0.25"/>
    <row r="807" s="68" customFormat="1" ht="15.75" customHeight="1" x14ac:dyDescent="0.25"/>
    <row r="808" s="68" customFormat="1" ht="15.75" customHeight="1" x14ac:dyDescent="0.25"/>
    <row r="809" s="68" customFormat="1" ht="15.75" customHeight="1" x14ac:dyDescent="0.25"/>
    <row r="810" s="68" customFormat="1" ht="15.75" customHeight="1" x14ac:dyDescent="0.25"/>
    <row r="811" s="68" customFormat="1" ht="15.75" customHeight="1" x14ac:dyDescent="0.25"/>
    <row r="812" s="68" customFormat="1" ht="15.75" customHeight="1" x14ac:dyDescent="0.25"/>
    <row r="813" s="68" customFormat="1" ht="15.75" customHeight="1" x14ac:dyDescent="0.25"/>
    <row r="814" s="68" customFormat="1" ht="15.75" customHeight="1" x14ac:dyDescent="0.25"/>
    <row r="815" s="68" customFormat="1" ht="15.75" customHeight="1" x14ac:dyDescent="0.25"/>
    <row r="816" s="68" customFormat="1" ht="15.75" customHeight="1" x14ac:dyDescent="0.25"/>
    <row r="817" s="68" customFormat="1" ht="15.75" customHeight="1" x14ac:dyDescent="0.25"/>
    <row r="818" s="68" customFormat="1" ht="15.75" customHeight="1" x14ac:dyDescent="0.25"/>
    <row r="819" s="68" customFormat="1" ht="15.75" customHeight="1" x14ac:dyDescent="0.25"/>
    <row r="820" s="68" customFormat="1" ht="15.75" customHeight="1" x14ac:dyDescent="0.25"/>
    <row r="821" s="68" customFormat="1" ht="15.75" customHeight="1" x14ac:dyDescent="0.25"/>
    <row r="822" s="68" customFormat="1" ht="15.75" customHeight="1" x14ac:dyDescent="0.25"/>
    <row r="823" s="68" customFormat="1" ht="15.75" customHeight="1" x14ac:dyDescent="0.25"/>
    <row r="824" s="68" customFormat="1" ht="15.75" customHeight="1" x14ac:dyDescent="0.25"/>
    <row r="825" s="68" customFormat="1" ht="15.75" customHeight="1" x14ac:dyDescent="0.25"/>
    <row r="826" s="68" customFormat="1" ht="15.75" customHeight="1" x14ac:dyDescent="0.25"/>
    <row r="827" s="68" customFormat="1" ht="15.75" customHeight="1" x14ac:dyDescent="0.25"/>
    <row r="828" s="68" customFormat="1" ht="15.75" customHeight="1" x14ac:dyDescent="0.25"/>
    <row r="829" s="68" customFormat="1" ht="15.75" customHeight="1" x14ac:dyDescent="0.25"/>
    <row r="830" s="68" customFormat="1" ht="15.75" customHeight="1" x14ac:dyDescent="0.25"/>
    <row r="831" s="68" customFormat="1" ht="15.75" customHeight="1" x14ac:dyDescent="0.25"/>
    <row r="832" s="68" customFormat="1" ht="15.75" customHeight="1" x14ac:dyDescent="0.25"/>
    <row r="833" s="68" customFormat="1" ht="15.75" customHeight="1" x14ac:dyDescent="0.25"/>
    <row r="834" s="68" customFormat="1" ht="15.75" customHeight="1" x14ac:dyDescent="0.25"/>
    <row r="835" s="68" customFormat="1" ht="15.75" customHeight="1" x14ac:dyDescent="0.25"/>
    <row r="836" s="68" customFormat="1" ht="15.75" customHeight="1" x14ac:dyDescent="0.25"/>
    <row r="837" s="68" customFormat="1" ht="15.75" customHeight="1" x14ac:dyDescent="0.25"/>
    <row r="838" s="68" customFormat="1" ht="15.75" customHeight="1" x14ac:dyDescent="0.25"/>
    <row r="839" s="68" customFormat="1" ht="15.75" customHeight="1" x14ac:dyDescent="0.25"/>
    <row r="840" s="68" customFormat="1" ht="15.75" customHeight="1" x14ac:dyDescent="0.25"/>
    <row r="841" s="68" customFormat="1" ht="15.75" customHeight="1" x14ac:dyDescent="0.25"/>
    <row r="842" s="68" customFormat="1" ht="15.75" customHeight="1" x14ac:dyDescent="0.25"/>
    <row r="843" s="68" customFormat="1" ht="15.75" customHeight="1" x14ac:dyDescent="0.25"/>
    <row r="844" s="68" customFormat="1" ht="15.75" customHeight="1" x14ac:dyDescent="0.25"/>
    <row r="845" s="68" customFormat="1" ht="15.75" customHeight="1" x14ac:dyDescent="0.25"/>
    <row r="846" s="68" customFormat="1" ht="15.75" customHeight="1" x14ac:dyDescent="0.25"/>
    <row r="847" s="68" customFormat="1" ht="15.75" customHeight="1" x14ac:dyDescent="0.25"/>
    <row r="848" s="68" customFormat="1" ht="15.75" customHeight="1" x14ac:dyDescent="0.25"/>
    <row r="849" s="68" customFormat="1" ht="15.75" customHeight="1" x14ac:dyDescent="0.25"/>
    <row r="850" s="68" customFormat="1" ht="15.75" customHeight="1" x14ac:dyDescent="0.25"/>
    <row r="851" s="68" customFormat="1" ht="15.75" customHeight="1" x14ac:dyDescent="0.25"/>
    <row r="852" s="68" customFormat="1" ht="15.75" customHeight="1" x14ac:dyDescent="0.25"/>
    <row r="853" s="68" customFormat="1" ht="15.75" customHeight="1" x14ac:dyDescent="0.25"/>
    <row r="854" s="68" customFormat="1" ht="15.75" customHeight="1" x14ac:dyDescent="0.25"/>
    <row r="855" s="68" customFormat="1" ht="15.75" customHeight="1" x14ac:dyDescent="0.25"/>
    <row r="856" s="68" customFormat="1" ht="15.75" customHeight="1" x14ac:dyDescent="0.25"/>
    <row r="857" s="68" customFormat="1" ht="15.75" customHeight="1" x14ac:dyDescent="0.25"/>
    <row r="858" s="68" customFormat="1" ht="15.75" customHeight="1" x14ac:dyDescent="0.25"/>
    <row r="859" s="68" customFormat="1" ht="15.75" customHeight="1" x14ac:dyDescent="0.25"/>
    <row r="860" s="68" customFormat="1" ht="15.75" customHeight="1" x14ac:dyDescent="0.25"/>
    <row r="861" s="68" customFormat="1" ht="15.75" customHeight="1" x14ac:dyDescent="0.25"/>
    <row r="862" s="68" customFormat="1" ht="15.75" customHeight="1" x14ac:dyDescent="0.25"/>
    <row r="863" s="68" customFormat="1" ht="15.75" customHeight="1" x14ac:dyDescent="0.25"/>
    <row r="864" s="68" customFormat="1" ht="15.75" customHeight="1" x14ac:dyDescent="0.25"/>
    <row r="865" s="68" customFormat="1" ht="15.75" customHeight="1" x14ac:dyDescent="0.25"/>
    <row r="866" s="68" customFormat="1" ht="15.75" customHeight="1" x14ac:dyDescent="0.25"/>
    <row r="867" s="68" customFormat="1" ht="15.75" customHeight="1" x14ac:dyDescent="0.25"/>
    <row r="868" s="68" customFormat="1" ht="15.75" customHeight="1" x14ac:dyDescent="0.25"/>
    <row r="869" s="68" customFormat="1" ht="15.75" customHeight="1" x14ac:dyDescent="0.25"/>
    <row r="870" s="68" customFormat="1" ht="15.75" customHeight="1" x14ac:dyDescent="0.25"/>
    <row r="871" s="68" customFormat="1" ht="15.75" customHeight="1" x14ac:dyDescent="0.25"/>
    <row r="872" s="68" customFormat="1" ht="15.75" customHeight="1" x14ac:dyDescent="0.25"/>
    <row r="873" s="68" customFormat="1" ht="15.75" customHeight="1" x14ac:dyDescent="0.25"/>
    <row r="874" s="68" customFormat="1" ht="15.75" customHeight="1" x14ac:dyDescent="0.25"/>
    <row r="875" s="68" customFormat="1" ht="15.75" customHeight="1" x14ac:dyDescent="0.25"/>
    <row r="876" s="68" customFormat="1" ht="15.75" customHeight="1" x14ac:dyDescent="0.25"/>
    <row r="877" s="68" customFormat="1" ht="15.75" customHeight="1" x14ac:dyDescent="0.25"/>
    <row r="878" s="68" customFormat="1" ht="15.75" customHeight="1" x14ac:dyDescent="0.25"/>
    <row r="879" s="68" customFormat="1" ht="15.75" customHeight="1" x14ac:dyDescent="0.25"/>
    <row r="880" s="68" customFormat="1" ht="15.75" customHeight="1" x14ac:dyDescent="0.25"/>
    <row r="881" s="68" customFormat="1" ht="15.75" customHeight="1" x14ac:dyDescent="0.25"/>
    <row r="882" s="68" customFormat="1" ht="15.75" customHeight="1" x14ac:dyDescent="0.25"/>
    <row r="883" s="68" customFormat="1" ht="15.75" customHeight="1" x14ac:dyDescent="0.25"/>
    <row r="884" s="68" customFormat="1" ht="15.75" customHeight="1" x14ac:dyDescent="0.25"/>
    <row r="885" s="68" customFormat="1" ht="15.75" customHeight="1" x14ac:dyDescent="0.25"/>
    <row r="886" s="68" customFormat="1" ht="15.75" customHeight="1" x14ac:dyDescent="0.25"/>
    <row r="887" s="68" customFormat="1" ht="15.75" customHeight="1" x14ac:dyDescent="0.25"/>
    <row r="888" s="68" customFormat="1" ht="15.75" customHeight="1" x14ac:dyDescent="0.25"/>
    <row r="889" s="68" customFormat="1" ht="15.75" customHeight="1" x14ac:dyDescent="0.25"/>
    <row r="890" s="68" customFormat="1" ht="15.75" customHeight="1" x14ac:dyDescent="0.25"/>
    <row r="891" s="68" customFormat="1" ht="15.75" customHeight="1" x14ac:dyDescent="0.25"/>
    <row r="892" s="68" customFormat="1" ht="15.75" customHeight="1" x14ac:dyDescent="0.25"/>
    <row r="893" s="68" customFormat="1" ht="15.75" customHeight="1" x14ac:dyDescent="0.25"/>
    <row r="894" s="68" customFormat="1" ht="15.75" customHeight="1" x14ac:dyDescent="0.25"/>
    <row r="895" s="68" customFormat="1" ht="15.75" customHeight="1" x14ac:dyDescent="0.25"/>
    <row r="896" s="68" customFormat="1" ht="15.75" customHeight="1" x14ac:dyDescent="0.25"/>
    <row r="897" s="68" customFormat="1" ht="15.75" customHeight="1" x14ac:dyDescent="0.25"/>
    <row r="898" s="68" customFormat="1" ht="15.75" customHeight="1" x14ac:dyDescent="0.25"/>
    <row r="899" s="68" customFormat="1" ht="15.75" customHeight="1" x14ac:dyDescent="0.25"/>
    <row r="900" s="68" customFormat="1" ht="15.75" customHeight="1" x14ac:dyDescent="0.25"/>
    <row r="901" s="68" customFormat="1" ht="15.75" customHeight="1" x14ac:dyDescent="0.25"/>
    <row r="902" s="68" customFormat="1" ht="15.75" customHeight="1" x14ac:dyDescent="0.25"/>
    <row r="903" s="68" customFormat="1" ht="15.75" customHeight="1" x14ac:dyDescent="0.25"/>
    <row r="904" s="68" customFormat="1" ht="15.75" customHeight="1" x14ac:dyDescent="0.25"/>
    <row r="905" s="68" customFormat="1" ht="15.75" customHeight="1" x14ac:dyDescent="0.25"/>
    <row r="906" s="68" customFormat="1" ht="15.75" customHeight="1" x14ac:dyDescent="0.25"/>
    <row r="907" s="68" customFormat="1" ht="15.75" customHeight="1" x14ac:dyDescent="0.25"/>
    <row r="908" s="68" customFormat="1" ht="15.75" customHeight="1" x14ac:dyDescent="0.25"/>
    <row r="909" s="68" customFormat="1" ht="15.75" customHeight="1" x14ac:dyDescent="0.25"/>
    <row r="910" s="68" customFormat="1" ht="15.75" customHeight="1" x14ac:dyDescent="0.25"/>
    <row r="911" s="68" customFormat="1" ht="15.75" customHeight="1" x14ac:dyDescent="0.25"/>
    <row r="912" s="68" customFormat="1" ht="15.75" customHeight="1" x14ac:dyDescent="0.25"/>
    <row r="913" s="68" customFormat="1" ht="15.75" customHeight="1" x14ac:dyDescent="0.25"/>
    <row r="914" s="68" customFormat="1" ht="15.75" customHeight="1" x14ac:dyDescent="0.25"/>
    <row r="915" s="68" customFormat="1" ht="15.75" customHeight="1" x14ac:dyDescent="0.25"/>
    <row r="916" s="68" customFormat="1" ht="15.75" customHeight="1" x14ac:dyDescent="0.25"/>
    <row r="917" s="68" customFormat="1" ht="15.75" customHeight="1" x14ac:dyDescent="0.25"/>
    <row r="918" s="68" customFormat="1" ht="15.75" customHeight="1" x14ac:dyDescent="0.25"/>
    <row r="919" s="68" customFormat="1" ht="15.75" customHeight="1" x14ac:dyDescent="0.25"/>
    <row r="920" s="68" customFormat="1" ht="15.75" customHeight="1" x14ac:dyDescent="0.25"/>
    <row r="921" s="68" customFormat="1" ht="15.75" customHeight="1" x14ac:dyDescent="0.25"/>
    <row r="922" s="68" customFormat="1" ht="15.75" customHeight="1" x14ac:dyDescent="0.25"/>
    <row r="923" s="68" customFormat="1" ht="15.75" customHeight="1" x14ac:dyDescent="0.25"/>
    <row r="924" s="68" customFormat="1" ht="15.75" customHeight="1" x14ac:dyDescent="0.25"/>
    <row r="925" s="68" customFormat="1" ht="15.75" customHeight="1" x14ac:dyDescent="0.25"/>
    <row r="926" s="68" customFormat="1" ht="15.75" customHeight="1" x14ac:dyDescent="0.25"/>
    <row r="927" s="68" customFormat="1" ht="15.75" customHeight="1" x14ac:dyDescent="0.25"/>
    <row r="928" s="68" customFormat="1" ht="15.75" customHeight="1" x14ac:dyDescent="0.25"/>
    <row r="929" s="68" customFormat="1" ht="15.75" customHeight="1" x14ac:dyDescent="0.25"/>
    <row r="930" s="68" customFormat="1" ht="15.75" customHeight="1" x14ac:dyDescent="0.25"/>
    <row r="931" s="68" customFormat="1" ht="15.75" customHeight="1" x14ac:dyDescent="0.25"/>
    <row r="932" s="68" customFormat="1" ht="15.75" customHeight="1" x14ac:dyDescent="0.25"/>
    <row r="933" s="68" customFormat="1" ht="15.75" customHeight="1" x14ac:dyDescent="0.25"/>
    <row r="934" s="68" customFormat="1" ht="15.75" customHeight="1" x14ac:dyDescent="0.25"/>
    <row r="935" s="68" customFormat="1" ht="15.75" customHeight="1" x14ac:dyDescent="0.25"/>
    <row r="936" s="68" customFormat="1" ht="15.75" customHeight="1" x14ac:dyDescent="0.25"/>
    <row r="937" s="68" customFormat="1" ht="15.75" customHeight="1" x14ac:dyDescent="0.25"/>
    <row r="938" s="68" customFormat="1" ht="15.75" customHeight="1" x14ac:dyDescent="0.25"/>
    <row r="939" s="68" customFormat="1" ht="15.75" customHeight="1" x14ac:dyDescent="0.25"/>
    <row r="940" s="68" customFormat="1" ht="15.75" customHeight="1" x14ac:dyDescent="0.25"/>
    <row r="941" s="68" customFormat="1" ht="15.75" customHeight="1" x14ac:dyDescent="0.25"/>
    <row r="942" s="68" customFormat="1" ht="15.75" customHeight="1" x14ac:dyDescent="0.25"/>
    <row r="943" s="68" customFormat="1" ht="15.75" customHeight="1" x14ac:dyDescent="0.25"/>
    <row r="944" s="68" customFormat="1" ht="15.75" customHeight="1" x14ac:dyDescent="0.25"/>
    <row r="945" s="68" customFormat="1" ht="15.75" customHeight="1" x14ac:dyDescent="0.25"/>
    <row r="946" s="68" customFormat="1" ht="15.75" customHeight="1" x14ac:dyDescent="0.25"/>
    <row r="947" s="68" customFormat="1" ht="15.75" customHeight="1" x14ac:dyDescent="0.25"/>
    <row r="948" s="68" customFormat="1" ht="15.75" customHeight="1" x14ac:dyDescent="0.25"/>
    <row r="949" s="68" customFormat="1" ht="15.75" customHeight="1" x14ac:dyDescent="0.25"/>
    <row r="950" s="68" customFormat="1" ht="15.75" customHeight="1" x14ac:dyDescent="0.25"/>
    <row r="951" s="68" customFormat="1" ht="15.75" customHeight="1" x14ac:dyDescent="0.25"/>
    <row r="952" s="68" customFormat="1" ht="15.75" customHeight="1" x14ac:dyDescent="0.25"/>
    <row r="953" s="68" customFormat="1" ht="15.75" customHeight="1" x14ac:dyDescent="0.25"/>
    <row r="954" s="68" customFormat="1" ht="15.75" customHeight="1" x14ac:dyDescent="0.25"/>
    <row r="955" s="68" customFormat="1" ht="15.75" customHeight="1" x14ac:dyDescent="0.25"/>
    <row r="956" s="68" customFormat="1" ht="15.75" customHeight="1" x14ac:dyDescent="0.25"/>
    <row r="957" s="68" customFormat="1" ht="15.75" customHeight="1" x14ac:dyDescent="0.25"/>
    <row r="958" s="68" customFormat="1" ht="15.75" customHeight="1" x14ac:dyDescent="0.25"/>
    <row r="959" s="68" customFormat="1" ht="15.75" customHeight="1" x14ac:dyDescent="0.25"/>
    <row r="960" s="68" customFormat="1" ht="15.75" customHeight="1" x14ac:dyDescent="0.25"/>
    <row r="961" s="68" customFormat="1" ht="15.75" customHeight="1" x14ac:dyDescent="0.25"/>
    <row r="962" s="68" customFormat="1" ht="15.75" customHeight="1" x14ac:dyDescent="0.25"/>
    <row r="963" s="68" customFormat="1" ht="15.75" customHeight="1" x14ac:dyDescent="0.25"/>
    <row r="964" s="68" customFormat="1" ht="15.75" customHeight="1" x14ac:dyDescent="0.25"/>
    <row r="965" s="68" customFormat="1" ht="15.75" customHeight="1" x14ac:dyDescent="0.25"/>
    <row r="966" s="68" customFormat="1" ht="15.75" customHeight="1" x14ac:dyDescent="0.25"/>
    <row r="967" s="68" customFormat="1" ht="15.75" customHeight="1" x14ac:dyDescent="0.25"/>
    <row r="968" s="68" customFormat="1" ht="15.75" customHeight="1" x14ac:dyDescent="0.25"/>
    <row r="969" s="68" customFormat="1" ht="15.75" customHeight="1" x14ac:dyDescent="0.25"/>
    <row r="970" s="68" customFormat="1" ht="15.75" customHeight="1" x14ac:dyDescent="0.25"/>
    <row r="971" s="68" customFormat="1" ht="15.75" customHeight="1" x14ac:dyDescent="0.25"/>
    <row r="972" s="68" customFormat="1" ht="15.75" customHeight="1" x14ac:dyDescent="0.25"/>
    <row r="973" s="68" customFormat="1" ht="15.75" customHeight="1" x14ac:dyDescent="0.25"/>
    <row r="974" s="68" customFormat="1" ht="15.75" customHeight="1" x14ac:dyDescent="0.25"/>
    <row r="975" s="68" customFormat="1" ht="15.75" customHeight="1" x14ac:dyDescent="0.25"/>
    <row r="976" s="68" customFormat="1" ht="15.75" customHeight="1" x14ac:dyDescent="0.25"/>
    <row r="977" s="68" customFormat="1" ht="15.75" customHeight="1" x14ac:dyDescent="0.25"/>
    <row r="978" s="68" customFormat="1" ht="15.75" customHeight="1" x14ac:dyDescent="0.25"/>
    <row r="979" s="68" customFormat="1" ht="15.75" customHeight="1" x14ac:dyDescent="0.25"/>
    <row r="980" s="68" customFormat="1" ht="15.75" customHeight="1" x14ac:dyDescent="0.25"/>
    <row r="981" s="68" customFormat="1" ht="15.75" customHeight="1" x14ac:dyDescent="0.25"/>
    <row r="982" s="68" customFormat="1" ht="15.75" customHeight="1" x14ac:dyDescent="0.25"/>
    <row r="983" s="68" customFormat="1" ht="15.75" customHeight="1" x14ac:dyDescent="0.25"/>
    <row r="984" s="68" customFormat="1" ht="15.75" customHeight="1" x14ac:dyDescent="0.25"/>
    <row r="985" s="68" customFormat="1" ht="15.75" customHeight="1" x14ac:dyDescent="0.25"/>
    <row r="986" s="68" customFormat="1" ht="15.75" customHeight="1" x14ac:dyDescent="0.25"/>
    <row r="987" s="68" customFormat="1" ht="15.75" customHeight="1" x14ac:dyDescent="0.25"/>
    <row r="988" s="68" customFormat="1" ht="15.75" customHeight="1" x14ac:dyDescent="0.25"/>
    <row r="989" s="68" customFormat="1" ht="15.75" customHeight="1" x14ac:dyDescent="0.25"/>
    <row r="990" s="68" customFormat="1" ht="15.75" customHeight="1" x14ac:dyDescent="0.25"/>
    <row r="991" s="68" customFormat="1" ht="15.75" customHeight="1" x14ac:dyDescent="0.25"/>
    <row r="992" s="68" customFormat="1" ht="15.75" customHeight="1" x14ac:dyDescent="0.25"/>
    <row r="993" s="68" customFormat="1" ht="15.75" customHeight="1" x14ac:dyDescent="0.25"/>
    <row r="994" s="68" customFormat="1" ht="15.75" customHeight="1" x14ac:dyDescent="0.25"/>
    <row r="995" s="68" customFormat="1" ht="15.75" customHeight="1" x14ac:dyDescent="0.25"/>
    <row r="996" s="68" customFormat="1" ht="15.75" customHeight="1" x14ac:dyDescent="0.25"/>
    <row r="997" s="68" customFormat="1" ht="15.75" customHeight="1" x14ac:dyDescent="0.25"/>
    <row r="998" s="68" customFormat="1" ht="15.75" customHeight="1" x14ac:dyDescent="0.25"/>
    <row r="999" s="68" customFormat="1" ht="15.75" customHeight="1" x14ac:dyDescent="0.25"/>
    <row r="1000" s="68" customFormat="1" ht="15.75" customHeight="1" x14ac:dyDescent="0.25"/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7985-287C-420E-86E5-A9C3F2A2EF96}">
  <dimension ref="A1:J1000"/>
  <sheetViews>
    <sheetView zoomScaleNormal="100" workbookViewId="0">
      <selection activeCell="P31" sqref="P31"/>
    </sheetView>
  </sheetViews>
  <sheetFormatPr baseColWidth="10" defaultColWidth="14.42578125" defaultRowHeight="15" x14ac:dyDescent="0.25"/>
  <cols>
    <col min="1" max="1" width="33.28515625" customWidth="1"/>
    <col min="2" max="26" width="11.5703125" customWidth="1"/>
  </cols>
  <sheetData>
    <row r="1" spans="1:10" ht="13.5" customHeight="1" x14ac:dyDescent="0.25">
      <c r="A1" s="96" t="s">
        <v>1211</v>
      </c>
    </row>
    <row r="3" spans="1:10" ht="13.5" customHeight="1" thickBot="1" x14ac:dyDescent="0.3">
      <c r="A3" s="95" t="s">
        <v>1196</v>
      </c>
    </row>
    <row r="4" spans="1:10" ht="13.5" customHeight="1" thickBot="1" x14ac:dyDescent="0.3">
      <c r="A4" s="94" t="s">
        <v>1195</v>
      </c>
      <c r="B4" s="93" t="s">
        <v>1194</v>
      </c>
      <c r="C4" s="92" t="s">
        <v>1193</v>
      </c>
      <c r="D4" s="91" t="s">
        <v>1192</v>
      </c>
      <c r="E4" s="93" t="s">
        <v>1191</v>
      </c>
      <c r="F4" s="92" t="s">
        <v>1190</v>
      </c>
      <c r="G4" s="91" t="s">
        <v>1189</v>
      </c>
      <c r="H4" s="93" t="s">
        <v>1188</v>
      </c>
      <c r="I4" s="92" t="s">
        <v>1187</v>
      </c>
      <c r="J4" s="91" t="s">
        <v>1186</v>
      </c>
    </row>
    <row r="5" spans="1:10" ht="13.5" customHeight="1" x14ac:dyDescent="0.25">
      <c r="A5" s="90" t="s">
        <v>21</v>
      </c>
      <c r="B5" s="89">
        <v>0.65463232360763102</v>
      </c>
      <c r="C5" s="88">
        <v>1.2556807856715899</v>
      </c>
      <c r="D5" s="87">
        <v>1.08968689072078</v>
      </c>
      <c r="E5" s="89">
        <v>2.79944593888048</v>
      </c>
      <c r="F5" s="88">
        <v>4.0131593733919404</v>
      </c>
      <c r="G5" s="87">
        <v>2.7068110335435702</v>
      </c>
      <c r="H5" s="89">
        <v>2.1867799036443598</v>
      </c>
      <c r="I5" s="88">
        <v>1.63698939919499</v>
      </c>
      <c r="J5" s="87">
        <v>1.3839005246924601</v>
      </c>
    </row>
    <row r="6" spans="1:10" ht="13.5" customHeight="1" x14ac:dyDescent="0.25">
      <c r="A6" s="90" t="s">
        <v>1201</v>
      </c>
      <c r="B6" s="89">
        <v>0.94633826387591402</v>
      </c>
      <c r="C6" s="88">
        <v>1.07464347549529</v>
      </c>
      <c r="D6" s="87">
        <v>0.97901826062879405</v>
      </c>
      <c r="E6" s="89">
        <v>1.2336158818223</v>
      </c>
      <c r="F6" s="88">
        <v>1.6881858002333501</v>
      </c>
      <c r="G6" s="87">
        <v>0.97992655502470505</v>
      </c>
      <c r="H6" s="89">
        <v>1.4694820363100101</v>
      </c>
      <c r="I6" s="88">
        <v>1.6118088676151301</v>
      </c>
      <c r="J6" s="87">
        <v>1.00794488939113</v>
      </c>
    </row>
    <row r="7" spans="1:10" ht="13.5" customHeight="1" x14ac:dyDescent="0.25">
      <c r="A7" s="90" t="s">
        <v>87</v>
      </c>
      <c r="B7" s="89">
        <v>1.067428035734</v>
      </c>
      <c r="C7" s="88">
        <v>0.93798971166669398</v>
      </c>
      <c r="D7" s="87">
        <v>0.994582252599304</v>
      </c>
      <c r="E7" s="89">
        <v>0.72628233785998597</v>
      </c>
      <c r="F7" s="88">
        <v>0.69023933769037105</v>
      </c>
      <c r="G7" s="87">
        <v>0.58943540110719395</v>
      </c>
      <c r="H7" s="89">
        <v>0.21229156403344401</v>
      </c>
      <c r="I7" s="88">
        <v>0.15229935049235399</v>
      </c>
      <c r="J7" s="87">
        <v>0.16318988930721501</v>
      </c>
    </row>
    <row r="8" spans="1:10" ht="13.5" customHeight="1" x14ac:dyDescent="0.25">
      <c r="A8" s="90" t="s">
        <v>1210</v>
      </c>
      <c r="B8" s="89">
        <v>0.84476458558587697</v>
      </c>
      <c r="C8" s="88">
        <v>1.13162712018871</v>
      </c>
      <c r="D8" s="87">
        <v>1.0236082942254101</v>
      </c>
      <c r="E8" s="89">
        <v>20.857648648142501</v>
      </c>
      <c r="F8" s="88">
        <v>36.432504121199699</v>
      </c>
      <c r="G8" s="87">
        <v>35.144167928923501</v>
      </c>
      <c r="H8" s="89">
        <v>114.737298813235</v>
      </c>
      <c r="I8" s="88">
        <v>120.733814443914</v>
      </c>
      <c r="J8" s="87">
        <v>134.06566869071</v>
      </c>
    </row>
    <row r="9" spans="1:10" ht="13.5" customHeight="1" x14ac:dyDescent="0.25">
      <c r="A9" s="90" t="s">
        <v>15</v>
      </c>
      <c r="B9" s="89">
        <v>1.1023558200485</v>
      </c>
      <c r="C9" s="88">
        <v>0.898184491746577</v>
      </c>
      <c r="D9" s="87">
        <v>0.99945968820491804</v>
      </c>
      <c r="E9" s="89">
        <v>0.725055104628749</v>
      </c>
      <c r="F9" s="88">
        <v>0.69864254892925104</v>
      </c>
      <c r="G9" s="87">
        <v>0.44839249996817798</v>
      </c>
      <c r="H9" s="89">
        <v>0.34936758280758401</v>
      </c>
      <c r="I9" s="88">
        <v>0.278118920813404</v>
      </c>
      <c r="J9" s="87">
        <v>0.14030609218935999</v>
      </c>
    </row>
    <row r="10" spans="1:10" ht="13.5" customHeight="1" thickBot="1" x14ac:dyDescent="0.3">
      <c r="A10" s="86" t="s">
        <v>19</v>
      </c>
      <c r="B10" s="85">
        <v>1.0606198265675499</v>
      </c>
      <c r="C10" s="84">
        <v>0.92748981188613</v>
      </c>
      <c r="D10" s="83">
        <v>1.0118903615463199</v>
      </c>
      <c r="E10" s="85">
        <v>0.884463850536785</v>
      </c>
      <c r="F10" s="84">
        <v>0.89758456898845096</v>
      </c>
      <c r="G10" s="83">
        <v>0.61767156458699102</v>
      </c>
      <c r="H10" s="85">
        <v>0.74989472713029104</v>
      </c>
      <c r="I10" s="84">
        <v>0.65403034948499095</v>
      </c>
      <c r="J10" s="83">
        <v>0.39289311572005797</v>
      </c>
    </row>
    <row r="14" spans="1:10" ht="13.5" customHeight="1" x14ac:dyDescent="0.25">
      <c r="A14" s="96" t="s">
        <v>1209</v>
      </c>
    </row>
    <row r="16" spans="1:10" ht="13.5" customHeight="1" thickBot="1" x14ac:dyDescent="0.3">
      <c r="A16" s="95" t="s">
        <v>1196</v>
      </c>
    </row>
    <row r="17" spans="1:10" ht="13.5" customHeight="1" thickBot="1" x14ac:dyDescent="0.3">
      <c r="A17" s="94" t="s">
        <v>1195</v>
      </c>
      <c r="B17" s="93" t="s">
        <v>1194</v>
      </c>
      <c r="C17" s="92" t="s">
        <v>1193</v>
      </c>
      <c r="D17" s="91" t="s">
        <v>1192</v>
      </c>
      <c r="E17" s="93" t="s">
        <v>1191</v>
      </c>
      <c r="F17" s="92" t="s">
        <v>1190</v>
      </c>
      <c r="G17" s="91" t="s">
        <v>1189</v>
      </c>
      <c r="H17" s="93" t="s">
        <v>1188</v>
      </c>
      <c r="I17" s="92" t="s">
        <v>1187</v>
      </c>
      <c r="J17" s="91" t="s">
        <v>1186</v>
      </c>
    </row>
    <row r="18" spans="1:10" ht="13.5" customHeight="1" x14ac:dyDescent="0.25">
      <c r="A18" s="98" t="s">
        <v>1208</v>
      </c>
      <c r="B18" s="89">
        <v>0.84325142776851603</v>
      </c>
      <c r="C18" s="88">
        <v>1.15636741155134</v>
      </c>
      <c r="D18" s="87">
        <v>1.00038116068015</v>
      </c>
      <c r="E18" s="89">
        <v>2.21664152116429</v>
      </c>
      <c r="F18" s="88">
        <v>2.1310964131377199</v>
      </c>
      <c r="G18" s="87">
        <v>1.8814078069118501</v>
      </c>
      <c r="H18" s="89">
        <v>2.0154492526274499</v>
      </c>
      <c r="I18" s="88">
        <v>2.3645619154099902</v>
      </c>
      <c r="J18" s="87">
        <v>1.35302134031831</v>
      </c>
    </row>
    <row r="19" spans="1:10" ht="13.5" customHeight="1" x14ac:dyDescent="0.25">
      <c r="A19" s="98" t="s">
        <v>21</v>
      </c>
      <c r="B19" s="89">
        <v>0.577522491171648</v>
      </c>
      <c r="C19" s="88">
        <v>1.27608198497559</v>
      </c>
      <c r="D19" s="87">
        <v>1.1463955238527599</v>
      </c>
      <c r="E19" s="89">
        <v>2.3213632106316302</v>
      </c>
      <c r="F19" s="88">
        <v>2.59974876002163</v>
      </c>
      <c r="G19" s="87">
        <v>2.0023151980962899</v>
      </c>
      <c r="H19" s="89">
        <v>1.4912145955574501</v>
      </c>
      <c r="I19" s="88">
        <v>1.4481838364441599</v>
      </c>
      <c r="J19" s="87">
        <v>0.92749231492930895</v>
      </c>
    </row>
    <row r="20" spans="1:10" ht="13.5" customHeight="1" x14ac:dyDescent="0.25">
      <c r="A20" s="98" t="s">
        <v>1207</v>
      </c>
      <c r="B20" s="89">
        <v>0.71024896025734396</v>
      </c>
      <c r="C20" s="88">
        <v>1.16965908880729</v>
      </c>
      <c r="D20" s="87">
        <v>1.12009195093536</v>
      </c>
      <c r="E20" s="89">
        <v>1.0036873594570199</v>
      </c>
      <c r="F20" s="88">
        <v>1.0979477497048</v>
      </c>
      <c r="G20" s="87">
        <v>0.70662290392549998</v>
      </c>
      <c r="H20" s="89">
        <v>0.67515038383007497</v>
      </c>
      <c r="I20" s="88">
        <v>0.91678583100739997</v>
      </c>
      <c r="J20" s="87">
        <v>0.72306456226691596</v>
      </c>
    </row>
    <row r="21" spans="1:10" ht="13.5" customHeight="1" x14ac:dyDescent="0.25">
      <c r="A21" s="98" t="s">
        <v>1206</v>
      </c>
      <c r="B21" s="89">
        <v>0.86190597670807401</v>
      </c>
      <c r="C21" s="88">
        <v>1.1290436331782701</v>
      </c>
      <c r="D21" s="87">
        <v>1.00905039011366</v>
      </c>
      <c r="E21" s="89">
        <v>2.0899484045312202</v>
      </c>
      <c r="F21" s="88">
        <v>2.6634417344795902</v>
      </c>
      <c r="G21" s="87">
        <v>2.7325371673518499</v>
      </c>
      <c r="H21" s="89">
        <v>5.0193152622744499</v>
      </c>
      <c r="I21" s="88">
        <v>5.8899361935948296</v>
      </c>
      <c r="J21" s="87">
        <v>5.9205531501546398</v>
      </c>
    </row>
    <row r="22" spans="1:10" ht="13.5" customHeight="1" x14ac:dyDescent="0.25">
      <c r="A22" s="98" t="s">
        <v>1205</v>
      </c>
      <c r="B22" s="89">
        <v>0.68474630574422402</v>
      </c>
      <c r="C22" s="88">
        <v>1.26602270512659</v>
      </c>
      <c r="D22" s="87">
        <v>1.04923098912919</v>
      </c>
      <c r="E22" s="89">
        <v>1.1284857965053401</v>
      </c>
      <c r="F22" s="88">
        <v>1.19826319159188</v>
      </c>
      <c r="G22" s="87">
        <v>1.6785677587663901</v>
      </c>
      <c r="H22" s="89">
        <v>1.2018812260632401</v>
      </c>
      <c r="I22" s="88">
        <v>1.631922090812</v>
      </c>
      <c r="J22" s="87">
        <v>2.6043805488831802</v>
      </c>
    </row>
    <row r="23" spans="1:10" ht="13.5" customHeight="1" x14ac:dyDescent="0.25">
      <c r="A23" s="98" t="s">
        <v>1204</v>
      </c>
      <c r="B23" s="89">
        <v>0.95730230630798996</v>
      </c>
      <c r="C23" s="88">
        <v>0.99477714447786403</v>
      </c>
      <c r="D23" s="87">
        <v>1.0479205492141499</v>
      </c>
      <c r="E23" s="89">
        <v>0.93506112490969695</v>
      </c>
      <c r="F23" s="88">
        <v>0.76204364771357203</v>
      </c>
      <c r="G23" s="87">
        <v>0.65824133405879004</v>
      </c>
      <c r="H23" s="89">
        <v>0.58590535927816301</v>
      </c>
      <c r="I23" s="88">
        <v>0.62991603674212304</v>
      </c>
      <c r="J23" s="87">
        <v>0.50397878888200298</v>
      </c>
    </row>
    <row r="24" spans="1:10" ht="13.5" customHeight="1" x14ac:dyDescent="0.25">
      <c r="A24" s="98" t="s">
        <v>1203</v>
      </c>
      <c r="B24" s="89">
        <v>0.95294621922436995</v>
      </c>
      <c r="C24" s="88">
        <v>1.0188603686122</v>
      </c>
      <c r="D24" s="87">
        <v>1.02819341216343</v>
      </c>
      <c r="E24" s="89">
        <v>1.0314690053615601</v>
      </c>
      <c r="F24" s="88">
        <v>0.61324144046855</v>
      </c>
      <c r="G24" s="87">
        <v>0.58518641454397302</v>
      </c>
      <c r="H24" s="89">
        <v>0.77339848046327397</v>
      </c>
      <c r="I24" s="88">
        <v>0.66857338917520803</v>
      </c>
      <c r="J24" s="87">
        <v>0.41238270768181201</v>
      </c>
    </row>
    <row r="25" spans="1:10" ht="13.5" customHeight="1" x14ac:dyDescent="0.25">
      <c r="A25" s="98" t="s">
        <v>1202</v>
      </c>
      <c r="B25" s="89">
        <v>0.57620876485407202</v>
      </c>
      <c r="C25" s="88">
        <v>1.35737972565026</v>
      </c>
      <c r="D25" s="87">
        <v>1.0664115094956601</v>
      </c>
      <c r="E25" s="89">
        <v>1.54378871112017</v>
      </c>
      <c r="F25" s="88">
        <v>1.5205841788768599</v>
      </c>
      <c r="G25" s="87">
        <v>1.41095951229453</v>
      </c>
      <c r="H25" s="89">
        <v>2.1302206549154898</v>
      </c>
      <c r="I25" s="88">
        <v>2.0299421622738199</v>
      </c>
      <c r="J25" s="87">
        <v>1.43266455609549</v>
      </c>
    </row>
    <row r="26" spans="1:10" ht="13.5" customHeight="1" x14ac:dyDescent="0.25">
      <c r="A26" s="98" t="s">
        <v>1201</v>
      </c>
      <c r="B26" s="89">
        <v>0.90803319568450702</v>
      </c>
      <c r="C26" s="88">
        <v>1.08598575710332</v>
      </c>
      <c r="D26" s="87">
        <v>1.00598104721218</v>
      </c>
      <c r="E26" s="89">
        <v>1.4702849789945001</v>
      </c>
      <c r="F26" s="88">
        <v>1.52325855770352</v>
      </c>
      <c r="G26" s="87">
        <v>0.93189634587722303</v>
      </c>
      <c r="H26" s="89">
        <v>1.2625701867788299</v>
      </c>
      <c r="I26" s="88">
        <v>1.4121067224793</v>
      </c>
      <c r="J26" s="87">
        <v>1.0010309084157001</v>
      </c>
    </row>
    <row r="27" spans="1:10" ht="13.5" customHeight="1" x14ac:dyDescent="0.25">
      <c r="A27" s="98" t="s">
        <v>1200</v>
      </c>
      <c r="B27" s="89">
        <v>0.52106379925910296</v>
      </c>
      <c r="C27" s="88">
        <v>1.4349751278264899</v>
      </c>
      <c r="D27" s="87">
        <v>1.04396107291441</v>
      </c>
      <c r="E27" s="89">
        <v>1.2857275755505799</v>
      </c>
      <c r="F27" s="88">
        <v>1.7497189646293601</v>
      </c>
      <c r="G27" s="87">
        <v>0.90142004336023995</v>
      </c>
      <c r="H27" s="89">
        <v>0.35420421990954998</v>
      </c>
      <c r="I27" s="88">
        <v>0.43314631340161502</v>
      </c>
      <c r="J27" s="87">
        <v>0.419044993231247</v>
      </c>
    </row>
    <row r="28" spans="1:10" ht="13.5" customHeight="1" x14ac:dyDescent="0.25">
      <c r="A28" s="98" t="s">
        <v>1199</v>
      </c>
      <c r="B28" s="89">
        <v>0.64799408654245005</v>
      </c>
      <c r="C28" s="88">
        <v>1.2669931579579099</v>
      </c>
      <c r="D28" s="87">
        <v>1.08501275549964</v>
      </c>
      <c r="E28" s="89">
        <v>1.06703262687566</v>
      </c>
      <c r="F28" s="88">
        <v>1.29247775577143</v>
      </c>
      <c r="G28" s="87">
        <v>1.2297317376533701</v>
      </c>
      <c r="H28" s="89">
        <v>0.28013939671710902</v>
      </c>
      <c r="I28" s="88">
        <v>0.47126780618576702</v>
      </c>
      <c r="J28" s="87">
        <v>0.29931212210250402</v>
      </c>
    </row>
    <row r="29" spans="1:10" ht="13.5" customHeight="1" thickBot="1" x14ac:dyDescent="0.3">
      <c r="A29" s="97" t="s">
        <v>1198</v>
      </c>
      <c r="B29" s="85">
        <v>0.99751434012623796</v>
      </c>
      <c r="C29" s="84">
        <v>0.989306474585396</v>
      </c>
      <c r="D29" s="83">
        <v>1.0138333527802501</v>
      </c>
      <c r="E29" s="85">
        <v>1.07350305893202</v>
      </c>
      <c r="F29" s="84">
        <v>0.90984609305934105</v>
      </c>
      <c r="G29" s="83">
        <v>0.85645685932487203</v>
      </c>
      <c r="H29" s="85">
        <v>1.0882288658353301</v>
      </c>
      <c r="I29" s="84">
        <v>1.06516852310925</v>
      </c>
      <c r="J29" s="83">
        <v>0.846703554400701</v>
      </c>
    </row>
    <row r="33" spans="1:10" ht="13.5" customHeight="1" x14ac:dyDescent="0.25">
      <c r="A33" s="96" t="s">
        <v>1197</v>
      </c>
    </row>
    <row r="35" spans="1:10" ht="13.5" customHeight="1" thickBot="1" x14ac:dyDescent="0.3">
      <c r="A35" s="95" t="s">
        <v>1196</v>
      </c>
    </row>
    <row r="36" spans="1:10" ht="13.5" customHeight="1" thickBot="1" x14ac:dyDescent="0.3">
      <c r="A36" s="94" t="s">
        <v>1195</v>
      </c>
      <c r="B36" s="93" t="s">
        <v>1194</v>
      </c>
      <c r="C36" s="92" t="s">
        <v>1193</v>
      </c>
      <c r="D36" s="91" t="s">
        <v>1192</v>
      </c>
      <c r="E36" s="93" t="s">
        <v>1191</v>
      </c>
      <c r="F36" s="92" t="s">
        <v>1190</v>
      </c>
      <c r="G36" s="91" t="s">
        <v>1189</v>
      </c>
      <c r="H36" s="93" t="s">
        <v>1188</v>
      </c>
      <c r="I36" s="92" t="s">
        <v>1187</v>
      </c>
      <c r="J36" s="91" t="s">
        <v>1186</v>
      </c>
    </row>
    <row r="37" spans="1:10" ht="13.5" customHeight="1" x14ac:dyDescent="0.25">
      <c r="A37" s="90" t="s">
        <v>1185</v>
      </c>
      <c r="B37" s="89">
        <v>0.53431092463950003</v>
      </c>
      <c r="C37" s="88">
        <v>0.96825741312185798</v>
      </c>
      <c r="D37" s="87">
        <v>1.4974316622386401</v>
      </c>
      <c r="E37" s="89">
        <v>0.495916835934679</v>
      </c>
      <c r="F37" s="88">
        <v>0.18521196936122999</v>
      </c>
      <c r="G37" s="87">
        <v>8.7479341651023904E-2</v>
      </c>
      <c r="H37" s="89">
        <v>8.9765657515004094E-2</v>
      </c>
      <c r="I37" s="88">
        <v>0.115158837079455</v>
      </c>
      <c r="J37" s="87">
        <v>0</v>
      </c>
    </row>
    <row r="38" spans="1:10" ht="13.5" customHeight="1" x14ac:dyDescent="0.25">
      <c r="A38" s="90" t="s">
        <v>1184</v>
      </c>
      <c r="B38" s="89">
        <v>0.52814513040420197</v>
      </c>
      <c r="C38" s="88">
        <v>1.11492487584045</v>
      </c>
      <c r="D38" s="87">
        <v>1.3569299937553501</v>
      </c>
      <c r="E38" s="89">
        <v>1.74613044776129</v>
      </c>
      <c r="F38" s="88">
        <v>1.5207078718759199</v>
      </c>
      <c r="G38" s="87">
        <v>1.3300885294901701</v>
      </c>
      <c r="H38" s="89">
        <v>0.32763045739371899</v>
      </c>
      <c r="I38" s="88">
        <v>0.51758816914057404</v>
      </c>
      <c r="J38" s="87">
        <v>9.4436292346045503E-2</v>
      </c>
    </row>
    <row r="39" spans="1:10" ht="13.5" customHeight="1" x14ac:dyDescent="0.25">
      <c r="A39" s="90" t="s">
        <v>1183</v>
      </c>
      <c r="B39" s="89">
        <v>0.47481983814737999</v>
      </c>
      <c r="C39" s="88">
        <v>1.1956900921914699</v>
      </c>
      <c r="D39" s="87">
        <v>1.32949006966115</v>
      </c>
      <c r="E39" s="89">
        <v>0.87303480217070595</v>
      </c>
      <c r="F39" s="88">
        <v>0.64101345961657796</v>
      </c>
      <c r="G39" s="87">
        <v>1.22046456149476</v>
      </c>
      <c r="H39" s="89">
        <v>0.100804859187423</v>
      </c>
      <c r="I39" s="88">
        <v>0.11859908053860201</v>
      </c>
      <c r="J39" s="87">
        <v>8.5410314449344896E-2</v>
      </c>
    </row>
    <row r="40" spans="1:10" ht="13.5" customHeight="1" x14ac:dyDescent="0.25">
      <c r="A40" s="90" t="s">
        <v>1182</v>
      </c>
      <c r="B40" s="89">
        <v>0.65942960908928405</v>
      </c>
      <c r="C40" s="88">
        <v>0.95866541063766997</v>
      </c>
      <c r="D40" s="87">
        <v>1.3819049802730501</v>
      </c>
      <c r="E40" s="89">
        <v>1.1021514673247099</v>
      </c>
      <c r="F40" s="88">
        <v>3.6270176986706701</v>
      </c>
      <c r="G40" s="87">
        <v>4.0431473556871396</v>
      </c>
      <c r="H40" s="89">
        <v>1.3971563474203901</v>
      </c>
      <c r="I40" s="88">
        <v>1.8674362050167601</v>
      </c>
      <c r="J40" s="87">
        <v>0.347378918865202</v>
      </c>
    </row>
    <row r="41" spans="1:10" ht="13.5" customHeight="1" x14ac:dyDescent="0.25">
      <c r="A41" s="90" t="s">
        <v>1181</v>
      </c>
      <c r="B41" s="89">
        <v>0.58687363226912004</v>
      </c>
      <c r="C41" s="88">
        <v>1.2196494204589701</v>
      </c>
      <c r="D41" s="87">
        <v>1.19347694727191</v>
      </c>
      <c r="E41" s="89">
        <v>2.3863451026756102</v>
      </c>
      <c r="F41" s="88">
        <v>1.7545184707911901</v>
      </c>
      <c r="G41" s="87">
        <v>1.32998942632922</v>
      </c>
      <c r="H41" s="89">
        <v>0.76160587467147001</v>
      </c>
      <c r="I41" s="88">
        <v>1.1026450348232999</v>
      </c>
      <c r="J41" s="87">
        <v>2.1749609051912502E-2</v>
      </c>
    </row>
    <row r="42" spans="1:10" ht="13.5" customHeight="1" x14ac:dyDescent="0.25">
      <c r="A42" s="90" t="s">
        <v>1180</v>
      </c>
      <c r="B42" s="89">
        <v>0.544747874314636</v>
      </c>
      <c r="C42" s="88">
        <v>1.12716750543535</v>
      </c>
      <c r="D42" s="87">
        <v>1.3280846202500201</v>
      </c>
      <c r="E42" s="89">
        <v>0.83047324317248905</v>
      </c>
      <c r="F42" s="88">
        <v>0.71669878224797401</v>
      </c>
      <c r="G42" s="87">
        <v>0.57171079913440703</v>
      </c>
      <c r="H42" s="89">
        <v>0.171089226149159</v>
      </c>
      <c r="I42" s="88">
        <v>0.19274463305805001</v>
      </c>
      <c r="J42" s="87">
        <v>3.9099902793059103E-2</v>
      </c>
    </row>
    <row r="43" spans="1:10" ht="13.5" customHeight="1" x14ac:dyDescent="0.25">
      <c r="A43" s="90" t="s">
        <v>1179</v>
      </c>
      <c r="B43" s="89">
        <v>0.61351399114270899</v>
      </c>
      <c r="C43" s="88">
        <v>1.33757369288081</v>
      </c>
      <c r="D43" s="87">
        <v>1.0489123159764799</v>
      </c>
      <c r="E43" s="89">
        <v>1.2400459456945101</v>
      </c>
      <c r="F43" s="88">
        <v>1.0825944481813901</v>
      </c>
      <c r="G43" s="87">
        <v>0.65393518037323695</v>
      </c>
      <c r="H43" s="89">
        <v>0.16328464505766699</v>
      </c>
      <c r="I43" s="88">
        <v>0.206712203809721</v>
      </c>
      <c r="J43" s="87">
        <v>2.7771736424617201E-3</v>
      </c>
    </row>
    <row r="44" spans="1:10" ht="13.5" customHeight="1" x14ac:dyDescent="0.25">
      <c r="A44" s="90" t="s">
        <v>1178</v>
      </c>
      <c r="B44" s="89">
        <v>0.73850327812274197</v>
      </c>
      <c r="C44" s="88">
        <v>1.2415816453049</v>
      </c>
      <c r="D44" s="87">
        <v>1.0199150765723499</v>
      </c>
      <c r="E44" s="89">
        <v>1.98645844036979</v>
      </c>
      <c r="F44" s="88">
        <v>0.69260158586899201</v>
      </c>
      <c r="G44" s="87">
        <v>0.301836523087888</v>
      </c>
      <c r="H44" s="89">
        <v>0.56897901029153997</v>
      </c>
      <c r="I44" s="88">
        <v>0.74750960210944595</v>
      </c>
      <c r="J44" s="87">
        <v>0.34783018712321101</v>
      </c>
    </row>
    <row r="45" spans="1:10" ht="13.5" customHeight="1" x14ac:dyDescent="0.25">
      <c r="A45" s="90" t="s">
        <v>1177</v>
      </c>
      <c r="B45" s="89">
        <v>0.82684435443892701</v>
      </c>
      <c r="C45" s="88">
        <v>1.2775672809101399</v>
      </c>
      <c r="D45" s="87">
        <v>0.89558836465093405</v>
      </c>
      <c r="E45" s="89">
        <v>2.60598965370417</v>
      </c>
      <c r="F45" s="88">
        <v>0.58137521035205597</v>
      </c>
      <c r="G45" s="87">
        <v>8.0154651625922405E-2</v>
      </c>
      <c r="H45" s="89">
        <v>0.56164785046311705</v>
      </c>
      <c r="I45" s="88">
        <v>0.88093416774970701</v>
      </c>
      <c r="J45" s="87">
        <v>1.44613865881343E-2</v>
      </c>
    </row>
    <row r="46" spans="1:10" ht="13.5" customHeight="1" x14ac:dyDescent="0.25">
      <c r="A46" s="90" t="s">
        <v>1176</v>
      </c>
      <c r="B46" s="89">
        <v>0.66023259938921897</v>
      </c>
      <c r="C46" s="88">
        <v>1.3037302870317</v>
      </c>
      <c r="D46" s="87">
        <v>1.03603711357908</v>
      </c>
      <c r="E46" s="89">
        <v>3.42754298310606</v>
      </c>
      <c r="F46" s="88">
        <v>1.66463773316696</v>
      </c>
      <c r="G46" s="87">
        <v>0.58636111486897902</v>
      </c>
      <c r="H46" s="89">
        <v>1.4367204676476799</v>
      </c>
      <c r="I46" s="88">
        <v>1.94927507768956</v>
      </c>
      <c r="J46" s="87">
        <v>0.175141023423876</v>
      </c>
    </row>
    <row r="47" spans="1:10" ht="13.5" customHeight="1" x14ac:dyDescent="0.25">
      <c r="A47" s="90" t="s">
        <v>1175</v>
      </c>
      <c r="B47" s="89">
        <v>0.85884204412459997</v>
      </c>
      <c r="C47" s="88">
        <v>1.1226401812282001</v>
      </c>
      <c r="D47" s="87">
        <v>1.0185177746472001</v>
      </c>
      <c r="E47" s="89">
        <v>4.2317145484902197</v>
      </c>
      <c r="F47" s="88">
        <v>2.5025765098168899</v>
      </c>
      <c r="G47" s="87">
        <v>2.69428406593918</v>
      </c>
      <c r="H47" s="89">
        <v>2.2463128570961701</v>
      </c>
      <c r="I47" s="88">
        <v>2.8280786338272002</v>
      </c>
      <c r="J47" s="87">
        <v>0.55916440044414295</v>
      </c>
    </row>
    <row r="48" spans="1:10" ht="13.5" customHeight="1" thickBot="1" x14ac:dyDescent="0.3">
      <c r="A48" s="86" t="s">
        <v>1174</v>
      </c>
      <c r="B48" s="85">
        <v>0.930209660611932</v>
      </c>
      <c r="C48" s="84">
        <v>1.1212806898096099</v>
      </c>
      <c r="D48" s="83">
        <v>0.94850964957846196</v>
      </c>
      <c r="E48" s="85">
        <v>0.444798932055262</v>
      </c>
      <c r="F48" s="84">
        <v>0.35893641815181099</v>
      </c>
      <c r="G48" s="83">
        <v>0.18154760437050901</v>
      </c>
      <c r="H48" s="85">
        <v>0.173359933850121</v>
      </c>
      <c r="I48" s="84">
        <v>0.20255701288783201</v>
      </c>
      <c r="J48" s="83">
        <v>5.0084088229364103E-2</v>
      </c>
    </row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  <row r="169" customFormat="1" ht="13.5" customHeight="1" x14ac:dyDescent="0.25"/>
    <row r="170" customFormat="1" ht="13.5" customHeight="1" x14ac:dyDescent="0.25"/>
    <row r="171" customFormat="1" ht="13.5" customHeight="1" x14ac:dyDescent="0.25"/>
    <row r="172" customFormat="1" ht="13.5" customHeight="1" x14ac:dyDescent="0.25"/>
    <row r="173" customFormat="1" ht="13.5" customHeight="1" x14ac:dyDescent="0.25"/>
    <row r="174" customFormat="1" ht="13.5" customHeight="1" x14ac:dyDescent="0.25"/>
    <row r="175" customFormat="1" ht="13.5" customHeight="1" x14ac:dyDescent="0.25"/>
    <row r="176" customFormat="1" ht="13.5" customHeight="1" x14ac:dyDescent="0.25"/>
    <row r="177" customFormat="1" ht="13.5" customHeight="1" x14ac:dyDescent="0.25"/>
    <row r="178" customFormat="1" ht="13.5" customHeight="1" x14ac:dyDescent="0.25"/>
    <row r="179" customFormat="1" ht="13.5" customHeight="1" x14ac:dyDescent="0.25"/>
    <row r="180" customFormat="1" ht="13.5" customHeight="1" x14ac:dyDescent="0.25"/>
    <row r="181" customFormat="1" ht="13.5" customHeight="1" x14ac:dyDescent="0.25"/>
    <row r="182" customFormat="1" ht="13.5" customHeight="1" x14ac:dyDescent="0.25"/>
    <row r="183" customFormat="1" ht="13.5" customHeight="1" x14ac:dyDescent="0.25"/>
    <row r="184" customFormat="1" ht="13.5" customHeight="1" x14ac:dyDescent="0.25"/>
    <row r="185" customFormat="1" ht="13.5" customHeight="1" x14ac:dyDescent="0.25"/>
    <row r="186" customFormat="1" ht="13.5" customHeight="1" x14ac:dyDescent="0.25"/>
    <row r="187" customFormat="1" ht="13.5" customHeight="1" x14ac:dyDescent="0.25"/>
    <row r="188" customFormat="1" ht="13.5" customHeight="1" x14ac:dyDescent="0.25"/>
    <row r="189" customFormat="1" ht="13.5" customHeight="1" x14ac:dyDescent="0.25"/>
    <row r="190" customFormat="1" ht="13.5" customHeight="1" x14ac:dyDescent="0.25"/>
    <row r="191" customFormat="1" ht="13.5" customHeight="1" x14ac:dyDescent="0.25"/>
    <row r="192" customFormat="1" ht="13.5" customHeight="1" x14ac:dyDescent="0.25"/>
    <row r="193" customFormat="1" ht="13.5" customHeight="1" x14ac:dyDescent="0.25"/>
    <row r="194" customFormat="1" ht="13.5" customHeight="1" x14ac:dyDescent="0.25"/>
    <row r="195" customFormat="1" ht="13.5" customHeight="1" x14ac:dyDescent="0.25"/>
    <row r="196" customFormat="1" ht="13.5" customHeight="1" x14ac:dyDescent="0.25"/>
    <row r="197" customFormat="1" ht="13.5" customHeight="1" x14ac:dyDescent="0.25"/>
    <row r="198" customFormat="1" ht="13.5" customHeight="1" x14ac:dyDescent="0.25"/>
    <row r="199" customFormat="1" ht="13.5" customHeight="1" x14ac:dyDescent="0.25"/>
    <row r="200" customFormat="1" ht="13.5" customHeight="1" x14ac:dyDescent="0.25"/>
    <row r="201" customFormat="1" ht="13.5" customHeight="1" x14ac:dyDescent="0.25"/>
    <row r="202" customFormat="1" ht="13.5" customHeight="1" x14ac:dyDescent="0.25"/>
    <row r="203" customFormat="1" ht="13.5" customHeight="1" x14ac:dyDescent="0.25"/>
    <row r="204" customFormat="1" ht="13.5" customHeight="1" x14ac:dyDescent="0.25"/>
    <row r="205" customFormat="1" ht="13.5" customHeight="1" x14ac:dyDescent="0.25"/>
    <row r="206" customFormat="1" ht="13.5" customHeight="1" x14ac:dyDescent="0.25"/>
    <row r="207" customFormat="1" ht="13.5" customHeight="1" x14ac:dyDescent="0.25"/>
    <row r="208" customFormat="1" ht="13.5" customHeight="1" x14ac:dyDescent="0.25"/>
    <row r="209" customFormat="1" ht="13.5" customHeight="1" x14ac:dyDescent="0.25"/>
    <row r="210" customFormat="1" ht="13.5" customHeight="1" x14ac:dyDescent="0.25"/>
    <row r="211" customFormat="1" ht="13.5" customHeight="1" x14ac:dyDescent="0.25"/>
    <row r="212" customFormat="1" ht="13.5" customHeight="1" x14ac:dyDescent="0.25"/>
    <row r="213" customFormat="1" ht="13.5" customHeight="1" x14ac:dyDescent="0.25"/>
    <row r="214" customFormat="1" ht="13.5" customHeight="1" x14ac:dyDescent="0.25"/>
    <row r="215" customFormat="1" ht="13.5" customHeight="1" x14ac:dyDescent="0.25"/>
    <row r="216" customFormat="1" ht="13.5" customHeight="1" x14ac:dyDescent="0.25"/>
    <row r="217" customFormat="1" ht="13.5" customHeight="1" x14ac:dyDescent="0.25"/>
    <row r="218" customFormat="1" ht="13.5" customHeight="1" x14ac:dyDescent="0.25"/>
    <row r="219" customFormat="1" ht="13.5" customHeight="1" x14ac:dyDescent="0.25"/>
    <row r="220" customFormat="1" ht="13.5" customHeight="1" x14ac:dyDescent="0.25"/>
    <row r="221" customFormat="1" ht="13.5" customHeight="1" x14ac:dyDescent="0.25"/>
    <row r="222" customFormat="1" ht="13.5" customHeight="1" x14ac:dyDescent="0.25"/>
    <row r="223" customFormat="1" ht="13.5" customHeight="1" x14ac:dyDescent="0.25"/>
    <row r="224" customFormat="1" ht="13.5" customHeight="1" x14ac:dyDescent="0.25"/>
    <row r="225" customFormat="1" ht="13.5" customHeight="1" x14ac:dyDescent="0.25"/>
    <row r="226" customFormat="1" ht="13.5" customHeight="1" x14ac:dyDescent="0.25"/>
    <row r="227" customFormat="1" ht="13.5" customHeight="1" x14ac:dyDescent="0.25"/>
    <row r="228" customFormat="1" ht="13.5" customHeight="1" x14ac:dyDescent="0.25"/>
    <row r="229" customFormat="1" ht="13.5" customHeight="1" x14ac:dyDescent="0.25"/>
    <row r="230" customFormat="1" ht="13.5" customHeight="1" x14ac:dyDescent="0.25"/>
    <row r="231" customFormat="1" ht="13.5" customHeight="1" x14ac:dyDescent="0.25"/>
    <row r="232" customFormat="1" ht="13.5" customHeight="1" x14ac:dyDescent="0.25"/>
    <row r="233" customFormat="1" ht="13.5" customHeight="1" x14ac:dyDescent="0.25"/>
    <row r="234" customFormat="1" ht="13.5" customHeight="1" x14ac:dyDescent="0.25"/>
    <row r="235" customFormat="1" ht="13.5" customHeight="1" x14ac:dyDescent="0.25"/>
    <row r="236" customFormat="1" ht="13.5" customHeight="1" x14ac:dyDescent="0.25"/>
    <row r="237" customFormat="1" ht="13.5" customHeight="1" x14ac:dyDescent="0.25"/>
    <row r="238" customFormat="1" ht="13.5" customHeight="1" x14ac:dyDescent="0.25"/>
    <row r="239" customFormat="1" ht="13.5" customHeight="1" x14ac:dyDescent="0.25"/>
    <row r="240" customFormat="1" ht="13.5" customHeight="1" x14ac:dyDescent="0.25"/>
    <row r="241" customFormat="1" ht="13.5" customHeight="1" x14ac:dyDescent="0.25"/>
    <row r="242" customFormat="1" ht="13.5" customHeight="1" x14ac:dyDescent="0.25"/>
    <row r="243" customFormat="1" ht="13.5" customHeight="1" x14ac:dyDescent="0.25"/>
    <row r="244" customFormat="1" ht="13.5" customHeight="1" x14ac:dyDescent="0.25"/>
    <row r="245" customFormat="1" ht="13.5" customHeight="1" x14ac:dyDescent="0.25"/>
    <row r="246" customFormat="1" ht="13.5" customHeight="1" x14ac:dyDescent="0.25"/>
    <row r="247" customFormat="1" ht="13.5" customHeight="1" x14ac:dyDescent="0.25"/>
    <row r="248" customFormat="1" ht="13.5" customHeight="1" x14ac:dyDescent="0.25"/>
    <row r="249" customFormat="1" ht="13.5" customHeight="1" x14ac:dyDescent="0.25"/>
    <row r="250" customFormat="1" ht="13.5" customHeight="1" x14ac:dyDescent="0.25"/>
    <row r="251" customFormat="1" ht="13.5" customHeight="1" x14ac:dyDescent="0.25"/>
    <row r="252" customFormat="1" ht="13.5" customHeight="1" x14ac:dyDescent="0.25"/>
    <row r="253" customFormat="1" ht="13.5" customHeight="1" x14ac:dyDescent="0.25"/>
    <row r="254" customFormat="1" ht="13.5" customHeight="1" x14ac:dyDescent="0.25"/>
    <row r="255" customFormat="1" ht="13.5" customHeight="1" x14ac:dyDescent="0.25"/>
    <row r="256" customFormat="1" ht="13.5" customHeight="1" x14ac:dyDescent="0.25"/>
    <row r="257" customFormat="1" ht="13.5" customHeight="1" x14ac:dyDescent="0.25"/>
    <row r="258" customFormat="1" ht="13.5" customHeight="1" x14ac:dyDescent="0.25"/>
    <row r="259" customFormat="1" ht="13.5" customHeight="1" x14ac:dyDescent="0.25"/>
    <row r="260" customFormat="1" ht="13.5" customHeight="1" x14ac:dyDescent="0.25"/>
    <row r="261" customFormat="1" ht="13.5" customHeight="1" x14ac:dyDescent="0.25"/>
    <row r="262" customFormat="1" ht="13.5" customHeight="1" x14ac:dyDescent="0.25"/>
    <row r="263" customFormat="1" ht="13.5" customHeight="1" x14ac:dyDescent="0.25"/>
    <row r="264" customFormat="1" ht="13.5" customHeight="1" x14ac:dyDescent="0.25"/>
    <row r="265" customFormat="1" ht="13.5" customHeight="1" x14ac:dyDescent="0.25"/>
    <row r="266" customFormat="1" ht="13.5" customHeight="1" x14ac:dyDescent="0.25"/>
    <row r="267" customFormat="1" ht="13.5" customHeight="1" x14ac:dyDescent="0.25"/>
    <row r="268" customFormat="1" ht="13.5" customHeight="1" x14ac:dyDescent="0.25"/>
    <row r="269" customFormat="1" ht="13.5" customHeight="1" x14ac:dyDescent="0.25"/>
    <row r="270" customFormat="1" ht="13.5" customHeight="1" x14ac:dyDescent="0.25"/>
    <row r="271" customFormat="1" ht="13.5" customHeight="1" x14ac:dyDescent="0.25"/>
    <row r="272" customFormat="1" ht="13.5" customHeight="1" x14ac:dyDescent="0.25"/>
    <row r="273" customFormat="1" ht="13.5" customHeight="1" x14ac:dyDescent="0.25"/>
    <row r="274" customFormat="1" ht="13.5" customHeight="1" x14ac:dyDescent="0.25"/>
    <row r="275" customFormat="1" ht="13.5" customHeight="1" x14ac:dyDescent="0.25"/>
    <row r="276" customFormat="1" ht="13.5" customHeight="1" x14ac:dyDescent="0.25"/>
    <row r="277" customFormat="1" ht="13.5" customHeight="1" x14ac:dyDescent="0.25"/>
    <row r="278" customFormat="1" ht="13.5" customHeight="1" x14ac:dyDescent="0.25"/>
    <row r="279" customFormat="1" ht="13.5" customHeight="1" x14ac:dyDescent="0.25"/>
    <row r="280" customFormat="1" ht="13.5" customHeight="1" x14ac:dyDescent="0.25"/>
    <row r="281" customFormat="1" ht="13.5" customHeight="1" x14ac:dyDescent="0.25"/>
    <row r="282" customFormat="1" ht="13.5" customHeight="1" x14ac:dyDescent="0.25"/>
    <row r="283" customFormat="1" ht="13.5" customHeight="1" x14ac:dyDescent="0.25"/>
    <row r="284" customFormat="1" ht="13.5" customHeight="1" x14ac:dyDescent="0.25"/>
    <row r="285" customFormat="1" ht="13.5" customHeight="1" x14ac:dyDescent="0.25"/>
    <row r="286" customFormat="1" ht="13.5" customHeight="1" x14ac:dyDescent="0.25"/>
    <row r="287" customFormat="1" ht="13.5" customHeight="1" x14ac:dyDescent="0.25"/>
    <row r="288" customFormat="1" ht="13.5" customHeight="1" x14ac:dyDescent="0.25"/>
    <row r="289" customFormat="1" ht="13.5" customHeight="1" x14ac:dyDescent="0.25"/>
    <row r="290" customFormat="1" ht="13.5" customHeight="1" x14ac:dyDescent="0.25"/>
    <row r="291" customFormat="1" ht="13.5" customHeight="1" x14ac:dyDescent="0.25"/>
    <row r="292" customFormat="1" ht="13.5" customHeight="1" x14ac:dyDescent="0.25"/>
    <row r="293" customFormat="1" ht="13.5" customHeight="1" x14ac:dyDescent="0.25"/>
    <row r="294" customFormat="1" ht="13.5" customHeight="1" x14ac:dyDescent="0.25"/>
    <row r="295" customFormat="1" ht="13.5" customHeight="1" x14ac:dyDescent="0.25"/>
    <row r="296" customFormat="1" ht="13.5" customHeight="1" x14ac:dyDescent="0.25"/>
    <row r="297" customFormat="1" ht="13.5" customHeight="1" x14ac:dyDescent="0.25"/>
    <row r="298" customFormat="1" ht="13.5" customHeight="1" x14ac:dyDescent="0.25"/>
    <row r="299" customFormat="1" ht="13.5" customHeight="1" x14ac:dyDescent="0.25"/>
    <row r="300" customFormat="1" ht="13.5" customHeight="1" x14ac:dyDescent="0.25"/>
    <row r="301" customFormat="1" ht="13.5" customHeight="1" x14ac:dyDescent="0.25"/>
    <row r="302" customFormat="1" ht="13.5" customHeight="1" x14ac:dyDescent="0.25"/>
    <row r="303" customFormat="1" ht="13.5" customHeight="1" x14ac:dyDescent="0.25"/>
    <row r="304" customFormat="1" ht="13.5" customHeight="1" x14ac:dyDescent="0.25"/>
    <row r="305" customFormat="1" ht="13.5" customHeight="1" x14ac:dyDescent="0.25"/>
    <row r="306" customFormat="1" ht="13.5" customHeight="1" x14ac:dyDescent="0.25"/>
    <row r="307" customFormat="1" ht="13.5" customHeight="1" x14ac:dyDescent="0.25"/>
    <row r="308" customFormat="1" ht="13.5" customHeight="1" x14ac:dyDescent="0.25"/>
    <row r="309" customFormat="1" ht="13.5" customHeight="1" x14ac:dyDescent="0.25"/>
    <row r="310" customFormat="1" ht="13.5" customHeight="1" x14ac:dyDescent="0.25"/>
    <row r="311" customFormat="1" ht="13.5" customHeight="1" x14ac:dyDescent="0.25"/>
    <row r="312" customFormat="1" ht="13.5" customHeight="1" x14ac:dyDescent="0.25"/>
    <row r="313" customFormat="1" ht="13.5" customHeight="1" x14ac:dyDescent="0.25"/>
    <row r="314" customFormat="1" ht="13.5" customHeight="1" x14ac:dyDescent="0.25"/>
    <row r="315" customFormat="1" ht="13.5" customHeight="1" x14ac:dyDescent="0.25"/>
    <row r="316" customFormat="1" ht="13.5" customHeight="1" x14ac:dyDescent="0.25"/>
    <row r="317" customFormat="1" ht="13.5" customHeight="1" x14ac:dyDescent="0.25"/>
    <row r="318" customFormat="1" ht="13.5" customHeight="1" x14ac:dyDescent="0.25"/>
    <row r="319" customFormat="1" ht="13.5" customHeight="1" x14ac:dyDescent="0.25"/>
    <row r="320" customFormat="1" ht="13.5" customHeight="1" x14ac:dyDescent="0.25"/>
    <row r="321" customFormat="1" ht="13.5" customHeight="1" x14ac:dyDescent="0.25"/>
    <row r="322" customFormat="1" ht="13.5" customHeight="1" x14ac:dyDescent="0.25"/>
    <row r="323" customFormat="1" ht="13.5" customHeight="1" x14ac:dyDescent="0.25"/>
    <row r="324" customFormat="1" ht="13.5" customHeight="1" x14ac:dyDescent="0.25"/>
    <row r="325" customFormat="1" ht="13.5" customHeight="1" x14ac:dyDescent="0.25"/>
    <row r="326" customFormat="1" ht="13.5" customHeight="1" x14ac:dyDescent="0.25"/>
    <row r="327" customFormat="1" ht="13.5" customHeight="1" x14ac:dyDescent="0.25"/>
    <row r="328" customFormat="1" ht="13.5" customHeight="1" x14ac:dyDescent="0.25"/>
    <row r="329" customFormat="1" ht="13.5" customHeight="1" x14ac:dyDescent="0.25"/>
    <row r="330" customFormat="1" ht="13.5" customHeight="1" x14ac:dyDescent="0.25"/>
    <row r="331" customFormat="1" ht="13.5" customHeight="1" x14ac:dyDescent="0.25"/>
    <row r="332" customFormat="1" ht="13.5" customHeight="1" x14ac:dyDescent="0.25"/>
    <row r="333" customFormat="1" ht="13.5" customHeight="1" x14ac:dyDescent="0.25"/>
    <row r="334" customFormat="1" ht="13.5" customHeight="1" x14ac:dyDescent="0.25"/>
    <row r="335" customFormat="1" ht="13.5" customHeight="1" x14ac:dyDescent="0.25"/>
    <row r="336" customFormat="1" ht="13.5" customHeight="1" x14ac:dyDescent="0.25"/>
    <row r="337" customFormat="1" ht="13.5" customHeight="1" x14ac:dyDescent="0.25"/>
    <row r="338" customFormat="1" ht="13.5" customHeight="1" x14ac:dyDescent="0.25"/>
    <row r="339" customFormat="1" ht="13.5" customHeight="1" x14ac:dyDescent="0.25"/>
    <row r="340" customFormat="1" ht="13.5" customHeight="1" x14ac:dyDescent="0.25"/>
    <row r="341" customFormat="1" ht="13.5" customHeight="1" x14ac:dyDescent="0.25"/>
    <row r="342" customFormat="1" ht="13.5" customHeight="1" x14ac:dyDescent="0.25"/>
    <row r="343" customFormat="1" ht="13.5" customHeight="1" x14ac:dyDescent="0.25"/>
    <row r="344" customFormat="1" ht="13.5" customHeight="1" x14ac:dyDescent="0.25"/>
    <row r="345" customFormat="1" ht="13.5" customHeight="1" x14ac:dyDescent="0.25"/>
    <row r="346" customFormat="1" ht="13.5" customHeight="1" x14ac:dyDescent="0.25"/>
    <row r="347" customFormat="1" ht="13.5" customHeight="1" x14ac:dyDescent="0.25"/>
    <row r="348" customFormat="1" ht="13.5" customHeight="1" x14ac:dyDescent="0.25"/>
    <row r="349" customFormat="1" ht="13.5" customHeight="1" x14ac:dyDescent="0.25"/>
    <row r="350" customFormat="1" ht="13.5" customHeight="1" x14ac:dyDescent="0.25"/>
    <row r="351" customFormat="1" ht="13.5" customHeight="1" x14ac:dyDescent="0.25"/>
    <row r="352" customFormat="1" ht="13.5" customHeight="1" x14ac:dyDescent="0.25"/>
    <row r="353" customFormat="1" ht="13.5" customHeight="1" x14ac:dyDescent="0.25"/>
    <row r="354" customFormat="1" ht="13.5" customHeight="1" x14ac:dyDescent="0.25"/>
    <row r="355" customFormat="1" ht="13.5" customHeight="1" x14ac:dyDescent="0.25"/>
    <row r="356" customFormat="1" ht="13.5" customHeight="1" x14ac:dyDescent="0.25"/>
    <row r="357" customFormat="1" ht="13.5" customHeight="1" x14ac:dyDescent="0.25"/>
    <row r="358" customFormat="1" ht="13.5" customHeight="1" x14ac:dyDescent="0.25"/>
    <row r="359" customFormat="1" ht="13.5" customHeight="1" x14ac:dyDescent="0.25"/>
    <row r="360" customFormat="1" ht="13.5" customHeight="1" x14ac:dyDescent="0.25"/>
    <row r="361" customFormat="1" ht="13.5" customHeight="1" x14ac:dyDescent="0.25"/>
    <row r="362" customFormat="1" ht="13.5" customHeight="1" x14ac:dyDescent="0.25"/>
    <row r="363" customFormat="1" ht="13.5" customHeight="1" x14ac:dyDescent="0.25"/>
    <row r="364" customFormat="1" ht="13.5" customHeight="1" x14ac:dyDescent="0.25"/>
    <row r="365" customFormat="1" ht="13.5" customHeight="1" x14ac:dyDescent="0.25"/>
    <row r="366" customFormat="1" ht="13.5" customHeight="1" x14ac:dyDescent="0.25"/>
    <row r="367" customFormat="1" ht="13.5" customHeight="1" x14ac:dyDescent="0.25"/>
    <row r="368" customFormat="1" ht="13.5" customHeight="1" x14ac:dyDescent="0.25"/>
    <row r="369" customFormat="1" ht="13.5" customHeight="1" x14ac:dyDescent="0.25"/>
    <row r="370" customFormat="1" ht="13.5" customHeight="1" x14ac:dyDescent="0.25"/>
    <row r="371" customFormat="1" ht="13.5" customHeight="1" x14ac:dyDescent="0.25"/>
    <row r="372" customFormat="1" ht="13.5" customHeight="1" x14ac:dyDescent="0.25"/>
    <row r="373" customFormat="1" ht="13.5" customHeight="1" x14ac:dyDescent="0.25"/>
    <row r="374" customFormat="1" ht="13.5" customHeight="1" x14ac:dyDescent="0.25"/>
    <row r="375" customFormat="1" ht="13.5" customHeight="1" x14ac:dyDescent="0.25"/>
    <row r="376" customFormat="1" ht="13.5" customHeight="1" x14ac:dyDescent="0.25"/>
    <row r="377" customFormat="1" ht="13.5" customHeight="1" x14ac:dyDescent="0.25"/>
    <row r="378" customFormat="1" ht="13.5" customHeight="1" x14ac:dyDescent="0.25"/>
    <row r="379" customFormat="1" ht="13.5" customHeight="1" x14ac:dyDescent="0.25"/>
    <row r="380" customFormat="1" ht="13.5" customHeight="1" x14ac:dyDescent="0.25"/>
    <row r="381" customFormat="1" ht="13.5" customHeight="1" x14ac:dyDescent="0.25"/>
    <row r="382" customFormat="1" ht="13.5" customHeight="1" x14ac:dyDescent="0.25"/>
    <row r="383" customFormat="1" ht="13.5" customHeight="1" x14ac:dyDescent="0.25"/>
    <row r="384" customFormat="1" ht="13.5" customHeight="1" x14ac:dyDescent="0.25"/>
    <row r="385" customFormat="1" ht="13.5" customHeight="1" x14ac:dyDescent="0.25"/>
    <row r="386" customFormat="1" ht="13.5" customHeight="1" x14ac:dyDescent="0.25"/>
    <row r="387" customFormat="1" ht="13.5" customHeight="1" x14ac:dyDescent="0.25"/>
    <row r="388" customFormat="1" ht="13.5" customHeight="1" x14ac:dyDescent="0.25"/>
    <row r="389" customFormat="1" ht="13.5" customHeight="1" x14ac:dyDescent="0.25"/>
    <row r="390" customFormat="1" ht="13.5" customHeight="1" x14ac:dyDescent="0.25"/>
    <row r="391" customFormat="1" ht="13.5" customHeight="1" x14ac:dyDescent="0.25"/>
    <row r="392" customFormat="1" ht="13.5" customHeight="1" x14ac:dyDescent="0.25"/>
    <row r="393" customFormat="1" ht="13.5" customHeight="1" x14ac:dyDescent="0.25"/>
    <row r="394" customFormat="1" ht="13.5" customHeight="1" x14ac:dyDescent="0.25"/>
    <row r="395" customFormat="1" ht="13.5" customHeight="1" x14ac:dyDescent="0.25"/>
    <row r="396" customFormat="1" ht="13.5" customHeight="1" x14ac:dyDescent="0.25"/>
    <row r="397" customFormat="1" ht="13.5" customHeight="1" x14ac:dyDescent="0.25"/>
    <row r="398" customFormat="1" ht="13.5" customHeight="1" x14ac:dyDescent="0.25"/>
    <row r="399" customFormat="1" ht="13.5" customHeight="1" x14ac:dyDescent="0.25"/>
    <row r="400" customFormat="1" ht="13.5" customHeight="1" x14ac:dyDescent="0.25"/>
    <row r="401" customFormat="1" ht="13.5" customHeight="1" x14ac:dyDescent="0.25"/>
    <row r="402" customFormat="1" ht="13.5" customHeight="1" x14ac:dyDescent="0.25"/>
    <row r="403" customFormat="1" ht="13.5" customHeight="1" x14ac:dyDescent="0.25"/>
    <row r="404" customFormat="1" ht="13.5" customHeight="1" x14ac:dyDescent="0.25"/>
    <row r="405" customFormat="1" ht="13.5" customHeight="1" x14ac:dyDescent="0.25"/>
    <row r="406" customFormat="1" ht="13.5" customHeight="1" x14ac:dyDescent="0.25"/>
    <row r="407" customFormat="1" ht="13.5" customHeight="1" x14ac:dyDescent="0.25"/>
    <row r="408" customFormat="1" ht="13.5" customHeight="1" x14ac:dyDescent="0.25"/>
    <row r="409" customFormat="1" ht="13.5" customHeight="1" x14ac:dyDescent="0.25"/>
    <row r="410" customFormat="1" ht="13.5" customHeight="1" x14ac:dyDescent="0.25"/>
    <row r="411" customFormat="1" ht="13.5" customHeight="1" x14ac:dyDescent="0.25"/>
    <row r="412" customFormat="1" ht="13.5" customHeight="1" x14ac:dyDescent="0.25"/>
    <row r="413" customFormat="1" ht="13.5" customHeight="1" x14ac:dyDescent="0.25"/>
    <row r="414" customFormat="1" ht="13.5" customHeight="1" x14ac:dyDescent="0.25"/>
    <row r="415" customFormat="1" ht="13.5" customHeight="1" x14ac:dyDescent="0.25"/>
    <row r="416" customFormat="1" ht="13.5" customHeight="1" x14ac:dyDescent="0.25"/>
    <row r="417" customFormat="1" ht="13.5" customHeight="1" x14ac:dyDescent="0.25"/>
    <row r="418" customFormat="1" ht="13.5" customHeight="1" x14ac:dyDescent="0.25"/>
    <row r="419" customFormat="1" ht="13.5" customHeight="1" x14ac:dyDescent="0.25"/>
    <row r="420" customFormat="1" ht="13.5" customHeight="1" x14ac:dyDescent="0.25"/>
    <row r="421" customFormat="1" ht="13.5" customHeight="1" x14ac:dyDescent="0.25"/>
    <row r="422" customFormat="1" ht="13.5" customHeight="1" x14ac:dyDescent="0.25"/>
    <row r="423" customFormat="1" ht="13.5" customHeight="1" x14ac:dyDescent="0.25"/>
    <row r="424" customFormat="1" ht="13.5" customHeight="1" x14ac:dyDescent="0.25"/>
    <row r="425" customFormat="1" ht="13.5" customHeight="1" x14ac:dyDescent="0.25"/>
    <row r="426" customFormat="1" ht="13.5" customHeight="1" x14ac:dyDescent="0.25"/>
    <row r="427" customFormat="1" ht="13.5" customHeight="1" x14ac:dyDescent="0.25"/>
    <row r="428" customFormat="1" ht="13.5" customHeight="1" x14ac:dyDescent="0.25"/>
    <row r="429" customFormat="1" ht="13.5" customHeight="1" x14ac:dyDescent="0.25"/>
    <row r="430" customFormat="1" ht="13.5" customHeight="1" x14ac:dyDescent="0.25"/>
    <row r="431" customFormat="1" ht="13.5" customHeight="1" x14ac:dyDescent="0.25"/>
    <row r="432" customFormat="1" ht="13.5" customHeight="1" x14ac:dyDescent="0.25"/>
    <row r="433" customFormat="1" ht="13.5" customHeight="1" x14ac:dyDescent="0.25"/>
    <row r="434" customFormat="1" ht="13.5" customHeight="1" x14ac:dyDescent="0.25"/>
    <row r="435" customFormat="1" ht="13.5" customHeight="1" x14ac:dyDescent="0.25"/>
    <row r="436" customFormat="1" ht="13.5" customHeight="1" x14ac:dyDescent="0.25"/>
    <row r="437" customFormat="1" ht="13.5" customHeight="1" x14ac:dyDescent="0.25"/>
    <row r="438" customFormat="1" ht="13.5" customHeight="1" x14ac:dyDescent="0.25"/>
    <row r="439" customFormat="1" ht="13.5" customHeight="1" x14ac:dyDescent="0.25"/>
    <row r="440" customFormat="1" ht="13.5" customHeight="1" x14ac:dyDescent="0.25"/>
    <row r="441" customFormat="1" ht="13.5" customHeight="1" x14ac:dyDescent="0.25"/>
    <row r="442" customFormat="1" ht="13.5" customHeight="1" x14ac:dyDescent="0.25"/>
    <row r="443" customFormat="1" ht="13.5" customHeight="1" x14ac:dyDescent="0.25"/>
    <row r="444" customFormat="1" ht="13.5" customHeight="1" x14ac:dyDescent="0.25"/>
    <row r="445" customFormat="1" ht="13.5" customHeight="1" x14ac:dyDescent="0.25"/>
    <row r="446" customFormat="1" ht="13.5" customHeight="1" x14ac:dyDescent="0.25"/>
    <row r="447" customFormat="1" ht="13.5" customHeight="1" x14ac:dyDescent="0.25"/>
    <row r="448" customFormat="1" ht="13.5" customHeight="1" x14ac:dyDescent="0.25"/>
    <row r="449" customFormat="1" ht="13.5" customHeight="1" x14ac:dyDescent="0.25"/>
    <row r="450" customFormat="1" ht="13.5" customHeight="1" x14ac:dyDescent="0.25"/>
    <row r="451" customFormat="1" ht="13.5" customHeight="1" x14ac:dyDescent="0.25"/>
    <row r="452" customFormat="1" ht="13.5" customHeight="1" x14ac:dyDescent="0.25"/>
    <row r="453" customFormat="1" ht="13.5" customHeight="1" x14ac:dyDescent="0.25"/>
    <row r="454" customFormat="1" ht="13.5" customHeight="1" x14ac:dyDescent="0.25"/>
    <row r="455" customFormat="1" ht="13.5" customHeight="1" x14ac:dyDescent="0.25"/>
    <row r="456" customFormat="1" ht="13.5" customHeight="1" x14ac:dyDescent="0.25"/>
    <row r="457" customFormat="1" ht="13.5" customHeight="1" x14ac:dyDescent="0.25"/>
    <row r="458" customFormat="1" ht="13.5" customHeight="1" x14ac:dyDescent="0.25"/>
    <row r="459" customFormat="1" ht="13.5" customHeight="1" x14ac:dyDescent="0.25"/>
    <row r="460" customFormat="1" ht="13.5" customHeight="1" x14ac:dyDescent="0.25"/>
    <row r="461" customFormat="1" ht="13.5" customHeight="1" x14ac:dyDescent="0.25"/>
    <row r="462" customFormat="1" ht="13.5" customHeight="1" x14ac:dyDescent="0.25"/>
    <row r="463" customFormat="1" ht="13.5" customHeight="1" x14ac:dyDescent="0.25"/>
    <row r="464" customFormat="1" ht="13.5" customHeight="1" x14ac:dyDescent="0.25"/>
    <row r="465" customFormat="1" ht="13.5" customHeight="1" x14ac:dyDescent="0.25"/>
    <row r="466" customFormat="1" ht="13.5" customHeight="1" x14ac:dyDescent="0.25"/>
    <row r="467" customFormat="1" ht="13.5" customHeight="1" x14ac:dyDescent="0.25"/>
    <row r="468" customFormat="1" ht="13.5" customHeight="1" x14ac:dyDescent="0.25"/>
    <row r="469" customFormat="1" ht="13.5" customHeight="1" x14ac:dyDescent="0.25"/>
    <row r="470" customFormat="1" ht="13.5" customHeight="1" x14ac:dyDescent="0.25"/>
    <row r="471" customFormat="1" ht="13.5" customHeight="1" x14ac:dyDescent="0.25"/>
    <row r="472" customFormat="1" ht="13.5" customHeight="1" x14ac:dyDescent="0.25"/>
    <row r="473" customFormat="1" ht="13.5" customHeight="1" x14ac:dyDescent="0.25"/>
    <row r="474" customFormat="1" ht="13.5" customHeight="1" x14ac:dyDescent="0.25"/>
    <row r="475" customFormat="1" ht="13.5" customHeight="1" x14ac:dyDescent="0.25"/>
    <row r="476" customFormat="1" ht="13.5" customHeight="1" x14ac:dyDescent="0.25"/>
    <row r="477" customFormat="1" ht="13.5" customHeight="1" x14ac:dyDescent="0.25"/>
    <row r="478" customFormat="1" ht="13.5" customHeight="1" x14ac:dyDescent="0.25"/>
    <row r="479" customFormat="1" ht="13.5" customHeight="1" x14ac:dyDescent="0.25"/>
    <row r="480" customFormat="1" ht="13.5" customHeight="1" x14ac:dyDescent="0.25"/>
    <row r="481" customFormat="1" ht="13.5" customHeight="1" x14ac:dyDescent="0.25"/>
    <row r="482" customFormat="1" ht="13.5" customHeight="1" x14ac:dyDescent="0.25"/>
    <row r="483" customFormat="1" ht="13.5" customHeight="1" x14ac:dyDescent="0.25"/>
    <row r="484" customFormat="1" ht="13.5" customHeight="1" x14ac:dyDescent="0.25"/>
    <row r="485" customFormat="1" ht="13.5" customHeight="1" x14ac:dyDescent="0.25"/>
    <row r="486" customFormat="1" ht="13.5" customHeight="1" x14ac:dyDescent="0.25"/>
    <row r="487" customFormat="1" ht="13.5" customHeight="1" x14ac:dyDescent="0.25"/>
    <row r="488" customFormat="1" ht="13.5" customHeight="1" x14ac:dyDescent="0.25"/>
    <row r="489" customFormat="1" ht="13.5" customHeight="1" x14ac:dyDescent="0.25"/>
    <row r="490" customFormat="1" ht="13.5" customHeight="1" x14ac:dyDescent="0.25"/>
    <row r="491" customFormat="1" ht="13.5" customHeight="1" x14ac:dyDescent="0.25"/>
    <row r="492" customFormat="1" ht="13.5" customHeight="1" x14ac:dyDescent="0.25"/>
    <row r="493" customFormat="1" ht="13.5" customHeight="1" x14ac:dyDescent="0.25"/>
    <row r="494" customFormat="1" ht="13.5" customHeight="1" x14ac:dyDescent="0.25"/>
    <row r="495" customFormat="1" ht="13.5" customHeight="1" x14ac:dyDescent="0.25"/>
    <row r="496" customFormat="1" ht="13.5" customHeight="1" x14ac:dyDescent="0.25"/>
    <row r="497" customFormat="1" ht="13.5" customHeight="1" x14ac:dyDescent="0.25"/>
    <row r="498" customFormat="1" ht="13.5" customHeight="1" x14ac:dyDescent="0.25"/>
    <row r="499" customFormat="1" ht="13.5" customHeight="1" x14ac:dyDescent="0.25"/>
    <row r="500" customFormat="1" ht="13.5" customHeight="1" x14ac:dyDescent="0.25"/>
    <row r="501" customFormat="1" ht="13.5" customHeight="1" x14ac:dyDescent="0.25"/>
    <row r="502" customFormat="1" ht="13.5" customHeight="1" x14ac:dyDescent="0.25"/>
    <row r="503" customFormat="1" ht="13.5" customHeight="1" x14ac:dyDescent="0.25"/>
    <row r="504" customFormat="1" ht="13.5" customHeight="1" x14ac:dyDescent="0.25"/>
    <row r="505" customFormat="1" ht="13.5" customHeight="1" x14ac:dyDescent="0.25"/>
    <row r="506" customFormat="1" ht="13.5" customHeight="1" x14ac:dyDescent="0.25"/>
    <row r="507" customFormat="1" ht="13.5" customHeight="1" x14ac:dyDescent="0.25"/>
    <row r="508" customFormat="1" ht="13.5" customHeight="1" x14ac:dyDescent="0.25"/>
    <row r="509" customFormat="1" ht="13.5" customHeight="1" x14ac:dyDescent="0.25"/>
    <row r="510" customFormat="1" ht="13.5" customHeight="1" x14ac:dyDescent="0.25"/>
    <row r="511" customFormat="1" ht="13.5" customHeight="1" x14ac:dyDescent="0.25"/>
    <row r="512" customFormat="1" ht="13.5" customHeight="1" x14ac:dyDescent="0.25"/>
    <row r="513" customFormat="1" ht="13.5" customHeight="1" x14ac:dyDescent="0.25"/>
    <row r="514" customFormat="1" ht="13.5" customHeight="1" x14ac:dyDescent="0.25"/>
    <row r="515" customFormat="1" ht="13.5" customHeight="1" x14ac:dyDescent="0.25"/>
    <row r="516" customFormat="1" ht="13.5" customHeight="1" x14ac:dyDescent="0.25"/>
    <row r="517" customFormat="1" ht="13.5" customHeight="1" x14ac:dyDescent="0.25"/>
    <row r="518" customFormat="1" ht="13.5" customHeight="1" x14ac:dyDescent="0.25"/>
    <row r="519" customFormat="1" ht="13.5" customHeight="1" x14ac:dyDescent="0.25"/>
    <row r="520" customFormat="1" ht="13.5" customHeight="1" x14ac:dyDescent="0.25"/>
    <row r="521" customFormat="1" ht="13.5" customHeight="1" x14ac:dyDescent="0.25"/>
    <row r="522" customFormat="1" ht="13.5" customHeight="1" x14ac:dyDescent="0.25"/>
    <row r="523" customFormat="1" ht="13.5" customHeight="1" x14ac:dyDescent="0.25"/>
    <row r="524" customFormat="1" ht="13.5" customHeight="1" x14ac:dyDescent="0.25"/>
    <row r="525" customFormat="1" ht="13.5" customHeight="1" x14ac:dyDescent="0.25"/>
    <row r="526" customFormat="1" ht="13.5" customHeight="1" x14ac:dyDescent="0.25"/>
    <row r="527" customFormat="1" ht="13.5" customHeight="1" x14ac:dyDescent="0.25"/>
    <row r="528" customFormat="1" ht="13.5" customHeight="1" x14ac:dyDescent="0.25"/>
    <row r="529" customFormat="1" ht="13.5" customHeight="1" x14ac:dyDescent="0.25"/>
    <row r="530" customFormat="1" ht="13.5" customHeight="1" x14ac:dyDescent="0.25"/>
    <row r="531" customFormat="1" ht="13.5" customHeight="1" x14ac:dyDescent="0.25"/>
    <row r="532" customFormat="1" ht="13.5" customHeight="1" x14ac:dyDescent="0.25"/>
    <row r="533" customFormat="1" ht="13.5" customHeight="1" x14ac:dyDescent="0.25"/>
    <row r="534" customFormat="1" ht="13.5" customHeight="1" x14ac:dyDescent="0.25"/>
    <row r="535" customFormat="1" ht="13.5" customHeight="1" x14ac:dyDescent="0.25"/>
    <row r="536" customFormat="1" ht="13.5" customHeight="1" x14ac:dyDescent="0.25"/>
    <row r="537" customFormat="1" ht="13.5" customHeight="1" x14ac:dyDescent="0.25"/>
    <row r="538" customFormat="1" ht="13.5" customHeight="1" x14ac:dyDescent="0.25"/>
    <row r="539" customFormat="1" ht="13.5" customHeight="1" x14ac:dyDescent="0.25"/>
    <row r="540" customFormat="1" ht="13.5" customHeight="1" x14ac:dyDescent="0.25"/>
    <row r="541" customFormat="1" ht="13.5" customHeight="1" x14ac:dyDescent="0.25"/>
    <row r="542" customFormat="1" ht="13.5" customHeight="1" x14ac:dyDescent="0.25"/>
    <row r="543" customFormat="1" ht="13.5" customHeight="1" x14ac:dyDescent="0.25"/>
    <row r="544" customFormat="1" ht="13.5" customHeight="1" x14ac:dyDescent="0.25"/>
    <row r="545" customFormat="1" ht="13.5" customHeight="1" x14ac:dyDescent="0.25"/>
    <row r="546" customFormat="1" ht="13.5" customHeight="1" x14ac:dyDescent="0.25"/>
    <row r="547" customFormat="1" ht="13.5" customHeight="1" x14ac:dyDescent="0.25"/>
    <row r="548" customFormat="1" ht="13.5" customHeight="1" x14ac:dyDescent="0.25"/>
    <row r="549" customFormat="1" ht="13.5" customHeight="1" x14ac:dyDescent="0.25"/>
    <row r="550" customFormat="1" ht="13.5" customHeight="1" x14ac:dyDescent="0.25"/>
    <row r="551" customFormat="1" ht="13.5" customHeight="1" x14ac:dyDescent="0.25"/>
    <row r="552" customFormat="1" ht="13.5" customHeight="1" x14ac:dyDescent="0.25"/>
    <row r="553" customFormat="1" ht="13.5" customHeight="1" x14ac:dyDescent="0.25"/>
    <row r="554" customFormat="1" ht="13.5" customHeight="1" x14ac:dyDescent="0.25"/>
    <row r="555" customFormat="1" ht="13.5" customHeight="1" x14ac:dyDescent="0.25"/>
    <row r="556" customFormat="1" ht="13.5" customHeight="1" x14ac:dyDescent="0.25"/>
    <row r="557" customFormat="1" ht="13.5" customHeight="1" x14ac:dyDescent="0.25"/>
    <row r="558" customFormat="1" ht="13.5" customHeight="1" x14ac:dyDescent="0.25"/>
    <row r="559" customFormat="1" ht="13.5" customHeight="1" x14ac:dyDescent="0.25"/>
    <row r="560" customFormat="1" ht="13.5" customHeight="1" x14ac:dyDescent="0.25"/>
    <row r="561" customFormat="1" ht="13.5" customHeight="1" x14ac:dyDescent="0.25"/>
    <row r="562" customFormat="1" ht="13.5" customHeight="1" x14ac:dyDescent="0.25"/>
    <row r="563" customFormat="1" ht="13.5" customHeight="1" x14ac:dyDescent="0.25"/>
    <row r="564" customFormat="1" ht="13.5" customHeight="1" x14ac:dyDescent="0.25"/>
    <row r="565" customFormat="1" ht="13.5" customHeight="1" x14ac:dyDescent="0.25"/>
    <row r="566" customFormat="1" ht="13.5" customHeight="1" x14ac:dyDescent="0.25"/>
    <row r="567" customFormat="1" ht="13.5" customHeight="1" x14ac:dyDescent="0.25"/>
    <row r="568" customFormat="1" ht="13.5" customHeight="1" x14ac:dyDescent="0.25"/>
    <row r="569" customFormat="1" ht="13.5" customHeight="1" x14ac:dyDescent="0.25"/>
    <row r="570" customFormat="1" ht="13.5" customHeight="1" x14ac:dyDescent="0.25"/>
    <row r="571" customFormat="1" ht="13.5" customHeight="1" x14ac:dyDescent="0.25"/>
    <row r="572" customFormat="1" ht="13.5" customHeight="1" x14ac:dyDescent="0.25"/>
    <row r="573" customFormat="1" ht="13.5" customHeight="1" x14ac:dyDescent="0.25"/>
    <row r="574" customFormat="1" ht="13.5" customHeight="1" x14ac:dyDescent="0.25"/>
    <row r="575" customFormat="1" ht="13.5" customHeight="1" x14ac:dyDescent="0.25"/>
    <row r="576" customFormat="1" ht="13.5" customHeight="1" x14ac:dyDescent="0.25"/>
    <row r="577" customFormat="1" ht="13.5" customHeight="1" x14ac:dyDescent="0.25"/>
    <row r="578" customFormat="1" ht="13.5" customHeight="1" x14ac:dyDescent="0.25"/>
    <row r="579" customFormat="1" ht="13.5" customHeight="1" x14ac:dyDescent="0.25"/>
    <row r="580" customFormat="1" ht="13.5" customHeight="1" x14ac:dyDescent="0.25"/>
    <row r="581" customFormat="1" ht="13.5" customHeight="1" x14ac:dyDescent="0.25"/>
    <row r="582" customFormat="1" ht="13.5" customHeight="1" x14ac:dyDescent="0.25"/>
    <row r="583" customFormat="1" ht="13.5" customHeight="1" x14ac:dyDescent="0.25"/>
    <row r="584" customFormat="1" ht="13.5" customHeight="1" x14ac:dyDescent="0.25"/>
    <row r="585" customFormat="1" ht="13.5" customHeight="1" x14ac:dyDescent="0.25"/>
    <row r="586" customFormat="1" ht="13.5" customHeight="1" x14ac:dyDescent="0.25"/>
    <row r="587" customFormat="1" ht="13.5" customHeight="1" x14ac:dyDescent="0.25"/>
    <row r="588" customFormat="1" ht="13.5" customHeight="1" x14ac:dyDescent="0.25"/>
    <row r="589" customFormat="1" ht="13.5" customHeight="1" x14ac:dyDescent="0.25"/>
    <row r="590" customFormat="1" ht="13.5" customHeight="1" x14ac:dyDescent="0.25"/>
    <row r="591" customFormat="1" ht="13.5" customHeight="1" x14ac:dyDescent="0.25"/>
    <row r="592" customFormat="1" ht="13.5" customHeight="1" x14ac:dyDescent="0.25"/>
    <row r="593" customFormat="1" ht="13.5" customHeight="1" x14ac:dyDescent="0.25"/>
    <row r="594" customFormat="1" ht="13.5" customHeight="1" x14ac:dyDescent="0.25"/>
    <row r="595" customFormat="1" ht="13.5" customHeight="1" x14ac:dyDescent="0.25"/>
    <row r="596" customFormat="1" ht="13.5" customHeight="1" x14ac:dyDescent="0.25"/>
    <row r="597" customFormat="1" ht="13.5" customHeight="1" x14ac:dyDescent="0.25"/>
    <row r="598" customFormat="1" ht="13.5" customHeight="1" x14ac:dyDescent="0.25"/>
    <row r="599" customFormat="1" ht="13.5" customHeight="1" x14ac:dyDescent="0.25"/>
    <row r="600" customFormat="1" ht="13.5" customHeight="1" x14ac:dyDescent="0.25"/>
    <row r="601" customFormat="1" ht="13.5" customHeight="1" x14ac:dyDescent="0.25"/>
    <row r="602" customFormat="1" ht="13.5" customHeight="1" x14ac:dyDescent="0.25"/>
    <row r="603" customFormat="1" ht="13.5" customHeight="1" x14ac:dyDescent="0.25"/>
    <row r="604" customFormat="1" ht="13.5" customHeight="1" x14ac:dyDescent="0.25"/>
    <row r="605" customFormat="1" ht="13.5" customHeight="1" x14ac:dyDescent="0.25"/>
    <row r="606" customFormat="1" ht="13.5" customHeight="1" x14ac:dyDescent="0.25"/>
    <row r="607" customFormat="1" ht="13.5" customHeight="1" x14ac:dyDescent="0.25"/>
    <row r="608" customFormat="1" ht="13.5" customHeight="1" x14ac:dyDescent="0.25"/>
    <row r="609" customFormat="1" ht="13.5" customHeight="1" x14ac:dyDescent="0.25"/>
    <row r="610" customFormat="1" ht="13.5" customHeight="1" x14ac:dyDescent="0.25"/>
    <row r="611" customFormat="1" ht="13.5" customHeight="1" x14ac:dyDescent="0.25"/>
    <row r="612" customFormat="1" ht="13.5" customHeight="1" x14ac:dyDescent="0.25"/>
    <row r="613" customFormat="1" ht="13.5" customHeight="1" x14ac:dyDescent="0.25"/>
    <row r="614" customFormat="1" ht="13.5" customHeight="1" x14ac:dyDescent="0.25"/>
    <row r="615" customFormat="1" ht="13.5" customHeight="1" x14ac:dyDescent="0.25"/>
    <row r="616" customFormat="1" ht="13.5" customHeight="1" x14ac:dyDescent="0.25"/>
    <row r="617" customFormat="1" ht="13.5" customHeight="1" x14ac:dyDescent="0.25"/>
    <row r="618" customFormat="1" ht="13.5" customHeight="1" x14ac:dyDescent="0.25"/>
    <row r="619" customFormat="1" ht="13.5" customHeight="1" x14ac:dyDescent="0.25"/>
    <row r="620" customFormat="1" ht="13.5" customHeight="1" x14ac:dyDescent="0.25"/>
    <row r="621" customFormat="1" ht="13.5" customHeight="1" x14ac:dyDescent="0.25"/>
    <row r="622" customFormat="1" ht="13.5" customHeight="1" x14ac:dyDescent="0.25"/>
    <row r="623" customFormat="1" ht="13.5" customHeight="1" x14ac:dyDescent="0.25"/>
    <row r="624" customFormat="1" ht="13.5" customHeight="1" x14ac:dyDescent="0.25"/>
    <row r="625" customFormat="1" ht="13.5" customHeight="1" x14ac:dyDescent="0.25"/>
    <row r="626" customFormat="1" ht="13.5" customHeight="1" x14ac:dyDescent="0.25"/>
    <row r="627" customFormat="1" ht="13.5" customHeight="1" x14ac:dyDescent="0.25"/>
    <row r="628" customFormat="1" ht="13.5" customHeight="1" x14ac:dyDescent="0.25"/>
    <row r="629" customFormat="1" ht="13.5" customHeight="1" x14ac:dyDescent="0.25"/>
    <row r="630" customFormat="1" ht="13.5" customHeight="1" x14ac:dyDescent="0.25"/>
    <row r="631" customFormat="1" ht="13.5" customHeight="1" x14ac:dyDescent="0.25"/>
    <row r="632" customFormat="1" ht="13.5" customHeight="1" x14ac:dyDescent="0.25"/>
    <row r="633" customFormat="1" ht="13.5" customHeight="1" x14ac:dyDescent="0.25"/>
    <row r="634" customFormat="1" ht="13.5" customHeight="1" x14ac:dyDescent="0.25"/>
    <row r="635" customFormat="1" ht="13.5" customHeight="1" x14ac:dyDescent="0.25"/>
    <row r="636" customFormat="1" ht="13.5" customHeight="1" x14ac:dyDescent="0.25"/>
    <row r="637" customFormat="1" ht="13.5" customHeight="1" x14ac:dyDescent="0.25"/>
    <row r="638" customFormat="1" ht="13.5" customHeight="1" x14ac:dyDescent="0.25"/>
    <row r="639" customFormat="1" ht="13.5" customHeight="1" x14ac:dyDescent="0.25"/>
    <row r="640" customFormat="1" ht="13.5" customHeight="1" x14ac:dyDescent="0.25"/>
    <row r="641" customFormat="1" ht="13.5" customHeight="1" x14ac:dyDescent="0.25"/>
    <row r="642" customFormat="1" ht="13.5" customHeight="1" x14ac:dyDescent="0.25"/>
    <row r="643" customFormat="1" ht="13.5" customHeight="1" x14ac:dyDescent="0.25"/>
    <row r="644" customFormat="1" ht="13.5" customHeight="1" x14ac:dyDescent="0.25"/>
    <row r="645" customFormat="1" ht="13.5" customHeight="1" x14ac:dyDescent="0.25"/>
    <row r="646" customFormat="1" ht="13.5" customHeight="1" x14ac:dyDescent="0.25"/>
    <row r="647" customFormat="1" ht="13.5" customHeight="1" x14ac:dyDescent="0.25"/>
    <row r="648" customFormat="1" ht="13.5" customHeight="1" x14ac:dyDescent="0.25"/>
    <row r="649" customFormat="1" ht="13.5" customHeight="1" x14ac:dyDescent="0.25"/>
    <row r="650" customFormat="1" ht="13.5" customHeight="1" x14ac:dyDescent="0.25"/>
    <row r="651" customFormat="1" ht="13.5" customHeight="1" x14ac:dyDescent="0.25"/>
    <row r="652" customFormat="1" ht="13.5" customHeight="1" x14ac:dyDescent="0.25"/>
    <row r="653" customFormat="1" ht="13.5" customHeight="1" x14ac:dyDescent="0.25"/>
    <row r="654" customFormat="1" ht="13.5" customHeight="1" x14ac:dyDescent="0.25"/>
    <row r="655" customFormat="1" ht="13.5" customHeight="1" x14ac:dyDescent="0.25"/>
    <row r="656" customFormat="1" ht="13.5" customHeight="1" x14ac:dyDescent="0.25"/>
    <row r="657" customFormat="1" ht="13.5" customHeight="1" x14ac:dyDescent="0.25"/>
    <row r="658" customFormat="1" ht="13.5" customHeight="1" x14ac:dyDescent="0.25"/>
    <row r="659" customFormat="1" ht="13.5" customHeight="1" x14ac:dyDescent="0.25"/>
    <row r="660" customFormat="1" ht="13.5" customHeight="1" x14ac:dyDescent="0.25"/>
    <row r="661" customFormat="1" ht="13.5" customHeight="1" x14ac:dyDescent="0.25"/>
    <row r="662" customFormat="1" ht="13.5" customHeight="1" x14ac:dyDescent="0.25"/>
    <row r="663" customFormat="1" ht="13.5" customHeight="1" x14ac:dyDescent="0.25"/>
    <row r="664" customFormat="1" ht="13.5" customHeight="1" x14ac:dyDescent="0.25"/>
    <row r="665" customFormat="1" ht="13.5" customHeight="1" x14ac:dyDescent="0.25"/>
    <row r="666" customFormat="1" ht="13.5" customHeight="1" x14ac:dyDescent="0.25"/>
    <row r="667" customFormat="1" ht="13.5" customHeight="1" x14ac:dyDescent="0.25"/>
    <row r="668" customFormat="1" ht="13.5" customHeight="1" x14ac:dyDescent="0.25"/>
    <row r="669" customFormat="1" ht="13.5" customHeight="1" x14ac:dyDescent="0.25"/>
    <row r="670" customFormat="1" ht="13.5" customHeight="1" x14ac:dyDescent="0.25"/>
    <row r="671" customFormat="1" ht="13.5" customHeight="1" x14ac:dyDescent="0.25"/>
    <row r="672" customFormat="1" ht="13.5" customHeight="1" x14ac:dyDescent="0.25"/>
    <row r="673" customFormat="1" ht="13.5" customHeight="1" x14ac:dyDescent="0.25"/>
    <row r="674" customFormat="1" ht="13.5" customHeight="1" x14ac:dyDescent="0.25"/>
    <row r="675" customFormat="1" ht="13.5" customHeight="1" x14ac:dyDescent="0.25"/>
    <row r="676" customFormat="1" ht="13.5" customHeight="1" x14ac:dyDescent="0.25"/>
    <row r="677" customFormat="1" ht="13.5" customHeight="1" x14ac:dyDescent="0.25"/>
    <row r="678" customFormat="1" ht="13.5" customHeight="1" x14ac:dyDescent="0.25"/>
    <row r="679" customFormat="1" ht="13.5" customHeight="1" x14ac:dyDescent="0.25"/>
    <row r="680" customFormat="1" ht="13.5" customHeight="1" x14ac:dyDescent="0.25"/>
    <row r="681" customFormat="1" ht="13.5" customHeight="1" x14ac:dyDescent="0.25"/>
    <row r="682" customFormat="1" ht="13.5" customHeight="1" x14ac:dyDescent="0.25"/>
    <row r="683" customFormat="1" ht="13.5" customHeight="1" x14ac:dyDescent="0.25"/>
    <row r="684" customFormat="1" ht="13.5" customHeight="1" x14ac:dyDescent="0.25"/>
    <row r="685" customFormat="1" ht="13.5" customHeight="1" x14ac:dyDescent="0.25"/>
    <row r="686" customFormat="1" ht="13.5" customHeight="1" x14ac:dyDescent="0.25"/>
    <row r="687" customFormat="1" ht="13.5" customHeight="1" x14ac:dyDescent="0.25"/>
    <row r="688" customFormat="1" ht="13.5" customHeight="1" x14ac:dyDescent="0.25"/>
    <row r="689" customFormat="1" ht="13.5" customHeight="1" x14ac:dyDescent="0.25"/>
    <row r="690" customFormat="1" ht="13.5" customHeight="1" x14ac:dyDescent="0.25"/>
    <row r="691" customFormat="1" ht="13.5" customHeight="1" x14ac:dyDescent="0.25"/>
    <row r="692" customFormat="1" ht="13.5" customHeight="1" x14ac:dyDescent="0.25"/>
    <row r="693" customFormat="1" ht="13.5" customHeight="1" x14ac:dyDescent="0.25"/>
    <row r="694" customFormat="1" ht="13.5" customHeight="1" x14ac:dyDescent="0.25"/>
    <row r="695" customFormat="1" ht="13.5" customHeight="1" x14ac:dyDescent="0.25"/>
    <row r="696" customFormat="1" ht="13.5" customHeight="1" x14ac:dyDescent="0.25"/>
    <row r="697" customFormat="1" ht="13.5" customHeight="1" x14ac:dyDescent="0.25"/>
    <row r="698" customFormat="1" ht="13.5" customHeight="1" x14ac:dyDescent="0.25"/>
    <row r="699" customFormat="1" ht="13.5" customHeight="1" x14ac:dyDescent="0.25"/>
    <row r="700" customFormat="1" ht="13.5" customHeight="1" x14ac:dyDescent="0.25"/>
    <row r="701" customFormat="1" ht="13.5" customHeight="1" x14ac:dyDescent="0.25"/>
    <row r="702" customFormat="1" ht="13.5" customHeight="1" x14ac:dyDescent="0.25"/>
    <row r="703" customFormat="1" ht="13.5" customHeight="1" x14ac:dyDescent="0.25"/>
    <row r="704" customFormat="1" ht="13.5" customHeight="1" x14ac:dyDescent="0.25"/>
    <row r="705" customFormat="1" ht="13.5" customHeight="1" x14ac:dyDescent="0.25"/>
    <row r="706" customFormat="1" ht="13.5" customHeight="1" x14ac:dyDescent="0.25"/>
    <row r="707" customFormat="1" ht="13.5" customHeight="1" x14ac:dyDescent="0.25"/>
    <row r="708" customFormat="1" ht="13.5" customHeight="1" x14ac:dyDescent="0.25"/>
    <row r="709" customFormat="1" ht="13.5" customHeight="1" x14ac:dyDescent="0.25"/>
    <row r="710" customFormat="1" ht="13.5" customHeight="1" x14ac:dyDescent="0.25"/>
    <row r="711" customFormat="1" ht="13.5" customHeight="1" x14ac:dyDescent="0.25"/>
    <row r="712" customFormat="1" ht="13.5" customHeight="1" x14ac:dyDescent="0.25"/>
    <row r="713" customFormat="1" ht="13.5" customHeight="1" x14ac:dyDescent="0.25"/>
    <row r="714" customFormat="1" ht="13.5" customHeight="1" x14ac:dyDescent="0.25"/>
    <row r="715" customFormat="1" ht="13.5" customHeight="1" x14ac:dyDescent="0.25"/>
    <row r="716" customFormat="1" ht="13.5" customHeight="1" x14ac:dyDescent="0.25"/>
    <row r="717" customFormat="1" ht="13.5" customHeight="1" x14ac:dyDescent="0.25"/>
    <row r="718" customFormat="1" ht="13.5" customHeight="1" x14ac:dyDescent="0.25"/>
    <row r="719" customFormat="1" ht="13.5" customHeight="1" x14ac:dyDescent="0.25"/>
    <row r="720" customFormat="1" ht="13.5" customHeight="1" x14ac:dyDescent="0.25"/>
    <row r="721" customFormat="1" ht="13.5" customHeight="1" x14ac:dyDescent="0.25"/>
    <row r="722" customFormat="1" ht="13.5" customHeight="1" x14ac:dyDescent="0.25"/>
    <row r="723" customFormat="1" ht="13.5" customHeight="1" x14ac:dyDescent="0.25"/>
    <row r="724" customFormat="1" ht="13.5" customHeight="1" x14ac:dyDescent="0.25"/>
    <row r="725" customFormat="1" ht="13.5" customHeight="1" x14ac:dyDescent="0.25"/>
    <row r="726" customFormat="1" ht="13.5" customHeight="1" x14ac:dyDescent="0.25"/>
    <row r="727" customFormat="1" ht="13.5" customHeight="1" x14ac:dyDescent="0.25"/>
    <row r="728" customFormat="1" ht="13.5" customHeight="1" x14ac:dyDescent="0.25"/>
    <row r="729" customFormat="1" ht="13.5" customHeight="1" x14ac:dyDescent="0.25"/>
    <row r="730" customFormat="1" ht="13.5" customHeight="1" x14ac:dyDescent="0.25"/>
    <row r="731" customFormat="1" ht="13.5" customHeight="1" x14ac:dyDescent="0.25"/>
    <row r="732" customFormat="1" ht="13.5" customHeight="1" x14ac:dyDescent="0.25"/>
    <row r="733" customFormat="1" ht="13.5" customHeight="1" x14ac:dyDescent="0.25"/>
    <row r="734" customFormat="1" ht="13.5" customHeight="1" x14ac:dyDescent="0.25"/>
    <row r="735" customFormat="1" ht="13.5" customHeight="1" x14ac:dyDescent="0.25"/>
    <row r="736" customFormat="1" ht="13.5" customHeight="1" x14ac:dyDescent="0.25"/>
    <row r="737" customFormat="1" ht="13.5" customHeight="1" x14ac:dyDescent="0.25"/>
    <row r="738" customFormat="1" ht="13.5" customHeight="1" x14ac:dyDescent="0.25"/>
    <row r="739" customFormat="1" ht="13.5" customHeight="1" x14ac:dyDescent="0.25"/>
    <row r="740" customFormat="1" ht="13.5" customHeight="1" x14ac:dyDescent="0.25"/>
    <row r="741" customFormat="1" ht="13.5" customHeight="1" x14ac:dyDescent="0.25"/>
    <row r="742" customFormat="1" ht="13.5" customHeight="1" x14ac:dyDescent="0.25"/>
    <row r="743" customFormat="1" ht="13.5" customHeight="1" x14ac:dyDescent="0.25"/>
    <row r="744" customFormat="1" ht="13.5" customHeight="1" x14ac:dyDescent="0.25"/>
    <row r="745" customFormat="1" ht="13.5" customHeight="1" x14ac:dyDescent="0.25"/>
    <row r="746" customFormat="1" ht="13.5" customHeight="1" x14ac:dyDescent="0.25"/>
    <row r="747" customFormat="1" ht="13.5" customHeight="1" x14ac:dyDescent="0.25"/>
    <row r="748" customFormat="1" ht="13.5" customHeight="1" x14ac:dyDescent="0.25"/>
    <row r="749" customFormat="1" ht="13.5" customHeight="1" x14ac:dyDescent="0.25"/>
    <row r="750" customFormat="1" ht="13.5" customHeight="1" x14ac:dyDescent="0.25"/>
    <row r="751" customFormat="1" ht="13.5" customHeight="1" x14ac:dyDescent="0.25"/>
    <row r="752" customFormat="1" ht="13.5" customHeight="1" x14ac:dyDescent="0.25"/>
    <row r="753" customFormat="1" ht="13.5" customHeight="1" x14ac:dyDescent="0.25"/>
    <row r="754" customFormat="1" ht="13.5" customHeight="1" x14ac:dyDescent="0.25"/>
    <row r="755" customFormat="1" ht="13.5" customHeight="1" x14ac:dyDescent="0.25"/>
    <row r="756" customFormat="1" ht="13.5" customHeight="1" x14ac:dyDescent="0.25"/>
    <row r="757" customFormat="1" ht="13.5" customHeight="1" x14ac:dyDescent="0.25"/>
    <row r="758" customFormat="1" ht="13.5" customHeight="1" x14ac:dyDescent="0.25"/>
    <row r="759" customFormat="1" ht="13.5" customHeight="1" x14ac:dyDescent="0.25"/>
    <row r="760" customFormat="1" ht="13.5" customHeight="1" x14ac:dyDescent="0.25"/>
    <row r="761" customFormat="1" ht="13.5" customHeight="1" x14ac:dyDescent="0.25"/>
    <row r="762" customFormat="1" ht="13.5" customHeight="1" x14ac:dyDescent="0.25"/>
    <row r="763" customFormat="1" ht="13.5" customHeight="1" x14ac:dyDescent="0.25"/>
    <row r="764" customFormat="1" ht="13.5" customHeight="1" x14ac:dyDescent="0.25"/>
    <row r="765" customFormat="1" ht="13.5" customHeight="1" x14ac:dyDescent="0.25"/>
    <row r="766" customFormat="1" ht="13.5" customHeight="1" x14ac:dyDescent="0.25"/>
    <row r="767" customFormat="1" ht="13.5" customHeight="1" x14ac:dyDescent="0.25"/>
    <row r="768" customFormat="1" ht="13.5" customHeight="1" x14ac:dyDescent="0.25"/>
    <row r="769" customFormat="1" ht="13.5" customHeight="1" x14ac:dyDescent="0.25"/>
    <row r="770" customFormat="1" ht="13.5" customHeight="1" x14ac:dyDescent="0.25"/>
    <row r="771" customFormat="1" ht="13.5" customHeight="1" x14ac:dyDescent="0.25"/>
    <row r="772" customFormat="1" ht="13.5" customHeight="1" x14ac:dyDescent="0.25"/>
    <row r="773" customFormat="1" ht="13.5" customHeight="1" x14ac:dyDescent="0.25"/>
    <row r="774" customFormat="1" ht="13.5" customHeight="1" x14ac:dyDescent="0.25"/>
    <row r="775" customFormat="1" ht="13.5" customHeight="1" x14ac:dyDescent="0.25"/>
    <row r="776" customFormat="1" ht="13.5" customHeight="1" x14ac:dyDescent="0.25"/>
    <row r="777" customFormat="1" ht="13.5" customHeight="1" x14ac:dyDescent="0.25"/>
    <row r="778" customFormat="1" ht="13.5" customHeight="1" x14ac:dyDescent="0.25"/>
    <row r="779" customFormat="1" ht="13.5" customHeight="1" x14ac:dyDescent="0.25"/>
    <row r="780" customFormat="1" ht="13.5" customHeight="1" x14ac:dyDescent="0.25"/>
    <row r="781" customFormat="1" ht="13.5" customHeight="1" x14ac:dyDescent="0.25"/>
    <row r="782" customFormat="1" ht="13.5" customHeight="1" x14ac:dyDescent="0.25"/>
    <row r="783" customFormat="1" ht="13.5" customHeight="1" x14ac:dyDescent="0.25"/>
    <row r="784" customFormat="1" ht="13.5" customHeight="1" x14ac:dyDescent="0.25"/>
    <row r="785" customFormat="1" ht="13.5" customHeight="1" x14ac:dyDescent="0.25"/>
    <row r="786" customFormat="1" ht="13.5" customHeight="1" x14ac:dyDescent="0.25"/>
    <row r="787" customFormat="1" ht="13.5" customHeight="1" x14ac:dyDescent="0.25"/>
    <row r="788" customFormat="1" ht="13.5" customHeight="1" x14ac:dyDescent="0.25"/>
    <row r="789" customFormat="1" ht="13.5" customHeight="1" x14ac:dyDescent="0.25"/>
    <row r="790" customFormat="1" ht="13.5" customHeight="1" x14ac:dyDescent="0.25"/>
    <row r="791" customFormat="1" ht="13.5" customHeight="1" x14ac:dyDescent="0.25"/>
    <row r="792" customFormat="1" ht="13.5" customHeight="1" x14ac:dyDescent="0.25"/>
    <row r="793" customFormat="1" ht="13.5" customHeight="1" x14ac:dyDescent="0.25"/>
    <row r="794" customFormat="1" ht="13.5" customHeight="1" x14ac:dyDescent="0.25"/>
    <row r="795" customFormat="1" ht="13.5" customHeight="1" x14ac:dyDescent="0.25"/>
    <row r="796" customFormat="1" ht="13.5" customHeight="1" x14ac:dyDescent="0.25"/>
    <row r="797" customFormat="1" ht="13.5" customHeight="1" x14ac:dyDescent="0.25"/>
    <row r="798" customFormat="1" ht="13.5" customHeight="1" x14ac:dyDescent="0.25"/>
    <row r="799" customFormat="1" ht="13.5" customHeight="1" x14ac:dyDescent="0.25"/>
    <row r="800" customFormat="1" ht="13.5" customHeight="1" x14ac:dyDescent="0.25"/>
    <row r="801" customFormat="1" ht="13.5" customHeight="1" x14ac:dyDescent="0.25"/>
    <row r="802" customFormat="1" ht="13.5" customHeight="1" x14ac:dyDescent="0.25"/>
    <row r="803" customFormat="1" ht="13.5" customHeight="1" x14ac:dyDescent="0.25"/>
    <row r="804" customFormat="1" ht="13.5" customHeight="1" x14ac:dyDescent="0.25"/>
    <row r="805" customFormat="1" ht="13.5" customHeight="1" x14ac:dyDescent="0.25"/>
    <row r="806" customFormat="1" ht="13.5" customHeight="1" x14ac:dyDescent="0.25"/>
    <row r="807" customFormat="1" ht="13.5" customHeight="1" x14ac:dyDescent="0.25"/>
    <row r="808" customFormat="1" ht="13.5" customHeight="1" x14ac:dyDescent="0.25"/>
    <row r="809" customFormat="1" ht="13.5" customHeight="1" x14ac:dyDescent="0.25"/>
    <row r="810" customFormat="1" ht="13.5" customHeight="1" x14ac:dyDescent="0.25"/>
    <row r="811" customFormat="1" ht="13.5" customHeight="1" x14ac:dyDescent="0.25"/>
    <row r="812" customFormat="1" ht="13.5" customHeight="1" x14ac:dyDescent="0.25"/>
    <row r="813" customFormat="1" ht="13.5" customHeight="1" x14ac:dyDescent="0.25"/>
    <row r="814" customFormat="1" ht="13.5" customHeight="1" x14ac:dyDescent="0.25"/>
    <row r="815" customFormat="1" ht="13.5" customHeight="1" x14ac:dyDescent="0.25"/>
    <row r="816" customFormat="1" ht="13.5" customHeight="1" x14ac:dyDescent="0.25"/>
    <row r="817" customFormat="1" ht="13.5" customHeight="1" x14ac:dyDescent="0.25"/>
    <row r="818" customFormat="1" ht="13.5" customHeight="1" x14ac:dyDescent="0.25"/>
    <row r="819" customFormat="1" ht="13.5" customHeight="1" x14ac:dyDescent="0.25"/>
    <row r="820" customFormat="1" ht="13.5" customHeight="1" x14ac:dyDescent="0.25"/>
    <row r="821" customFormat="1" ht="13.5" customHeight="1" x14ac:dyDescent="0.25"/>
    <row r="822" customFormat="1" ht="13.5" customHeight="1" x14ac:dyDescent="0.25"/>
    <row r="823" customFormat="1" ht="13.5" customHeight="1" x14ac:dyDescent="0.25"/>
    <row r="824" customFormat="1" ht="13.5" customHeight="1" x14ac:dyDescent="0.25"/>
    <row r="825" customFormat="1" ht="13.5" customHeight="1" x14ac:dyDescent="0.25"/>
    <row r="826" customFormat="1" ht="13.5" customHeight="1" x14ac:dyDescent="0.25"/>
    <row r="827" customFormat="1" ht="13.5" customHeight="1" x14ac:dyDescent="0.25"/>
    <row r="828" customFormat="1" ht="13.5" customHeight="1" x14ac:dyDescent="0.25"/>
    <row r="829" customFormat="1" ht="13.5" customHeight="1" x14ac:dyDescent="0.25"/>
    <row r="830" customFormat="1" ht="13.5" customHeight="1" x14ac:dyDescent="0.25"/>
    <row r="831" customFormat="1" ht="13.5" customHeight="1" x14ac:dyDescent="0.25"/>
    <row r="832" customFormat="1" ht="13.5" customHeight="1" x14ac:dyDescent="0.25"/>
    <row r="833" customFormat="1" ht="13.5" customHeight="1" x14ac:dyDescent="0.25"/>
    <row r="834" customFormat="1" ht="13.5" customHeight="1" x14ac:dyDescent="0.25"/>
    <row r="835" customFormat="1" ht="13.5" customHeight="1" x14ac:dyDescent="0.25"/>
    <row r="836" customFormat="1" ht="13.5" customHeight="1" x14ac:dyDescent="0.25"/>
    <row r="837" customFormat="1" ht="13.5" customHeight="1" x14ac:dyDescent="0.25"/>
    <row r="838" customFormat="1" ht="13.5" customHeight="1" x14ac:dyDescent="0.25"/>
    <row r="839" customFormat="1" ht="13.5" customHeight="1" x14ac:dyDescent="0.25"/>
    <row r="840" customFormat="1" ht="13.5" customHeight="1" x14ac:dyDescent="0.25"/>
    <row r="841" customFormat="1" ht="13.5" customHeight="1" x14ac:dyDescent="0.25"/>
    <row r="842" customFormat="1" ht="13.5" customHeight="1" x14ac:dyDescent="0.25"/>
    <row r="843" customFormat="1" ht="13.5" customHeight="1" x14ac:dyDescent="0.25"/>
    <row r="844" customFormat="1" ht="13.5" customHeight="1" x14ac:dyDescent="0.25"/>
    <row r="845" customFormat="1" ht="13.5" customHeight="1" x14ac:dyDescent="0.25"/>
    <row r="846" customFormat="1" ht="13.5" customHeight="1" x14ac:dyDescent="0.25"/>
    <row r="847" customFormat="1" ht="13.5" customHeight="1" x14ac:dyDescent="0.25"/>
    <row r="848" customFormat="1" ht="13.5" customHeight="1" x14ac:dyDescent="0.25"/>
    <row r="849" customFormat="1" ht="13.5" customHeight="1" x14ac:dyDescent="0.25"/>
    <row r="850" customFormat="1" ht="13.5" customHeight="1" x14ac:dyDescent="0.25"/>
    <row r="851" customFormat="1" ht="13.5" customHeight="1" x14ac:dyDescent="0.25"/>
    <row r="852" customFormat="1" ht="13.5" customHeight="1" x14ac:dyDescent="0.25"/>
    <row r="853" customFormat="1" ht="13.5" customHeight="1" x14ac:dyDescent="0.25"/>
    <row r="854" customFormat="1" ht="13.5" customHeight="1" x14ac:dyDescent="0.25"/>
    <row r="855" customFormat="1" ht="13.5" customHeight="1" x14ac:dyDescent="0.25"/>
    <row r="856" customFormat="1" ht="13.5" customHeight="1" x14ac:dyDescent="0.25"/>
    <row r="857" customFormat="1" ht="13.5" customHeight="1" x14ac:dyDescent="0.25"/>
    <row r="858" customFormat="1" ht="13.5" customHeight="1" x14ac:dyDescent="0.25"/>
    <row r="859" customFormat="1" ht="13.5" customHeight="1" x14ac:dyDescent="0.25"/>
    <row r="860" customFormat="1" ht="13.5" customHeight="1" x14ac:dyDescent="0.25"/>
    <row r="861" customFormat="1" ht="13.5" customHeight="1" x14ac:dyDescent="0.25"/>
    <row r="862" customFormat="1" ht="13.5" customHeight="1" x14ac:dyDescent="0.25"/>
    <row r="863" customFormat="1" ht="13.5" customHeight="1" x14ac:dyDescent="0.25"/>
    <row r="864" customFormat="1" ht="13.5" customHeight="1" x14ac:dyDescent="0.25"/>
    <row r="865" customFormat="1" ht="13.5" customHeight="1" x14ac:dyDescent="0.25"/>
    <row r="866" customFormat="1" ht="13.5" customHeight="1" x14ac:dyDescent="0.25"/>
    <row r="867" customFormat="1" ht="13.5" customHeight="1" x14ac:dyDescent="0.25"/>
    <row r="868" customFormat="1" ht="13.5" customHeight="1" x14ac:dyDescent="0.25"/>
    <row r="869" customFormat="1" ht="13.5" customHeight="1" x14ac:dyDescent="0.25"/>
    <row r="870" customFormat="1" ht="13.5" customHeight="1" x14ac:dyDescent="0.25"/>
    <row r="871" customFormat="1" ht="13.5" customHeight="1" x14ac:dyDescent="0.25"/>
    <row r="872" customFormat="1" ht="13.5" customHeight="1" x14ac:dyDescent="0.25"/>
    <row r="873" customFormat="1" ht="13.5" customHeight="1" x14ac:dyDescent="0.25"/>
    <row r="874" customFormat="1" ht="13.5" customHeight="1" x14ac:dyDescent="0.25"/>
    <row r="875" customFormat="1" ht="13.5" customHeight="1" x14ac:dyDescent="0.25"/>
    <row r="876" customFormat="1" ht="13.5" customHeight="1" x14ac:dyDescent="0.25"/>
    <row r="877" customFormat="1" ht="13.5" customHeight="1" x14ac:dyDescent="0.25"/>
    <row r="878" customFormat="1" ht="13.5" customHeight="1" x14ac:dyDescent="0.25"/>
    <row r="879" customFormat="1" ht="13.5" customHeight="1" x14ac:dyDescent="0.25"/>
    <row r="880" customFormat="1" ht="13.5" customHeight="1" x14ac:dyDescent="0.25"/>
    <row r="881" customFormat="1" ht="13.5" customHeight="1" x14ac:dyDescent="0.25"/>
    <row r="882" customFormat="1" ht="13.5" customHeight="1" x14ac:dyDescent="0.25"/>
    <row r="883" customFormat="1" ht="13.5" customHeight="1" x14ac:dyDescent="0.25"/>
    <row r="884" customFormat="1" ht="13.5" customHeight="1" x14ac:dyDescent="0.25"/>
    <row r="885" customFormat="1" ht="13.5" customHeight="1" x14ac:dyDescent="0.25"/>
    <row r="886" customFormat="1" ht="13.5" customHeight="1" x14ac:dyDescent="0.25"/>
    <row r="887" customFormat="1" ht="13.5" customHeight="1" x14ac:dyDescent="0.25"/>
    <row r="888" customFormat="1" ht="13.5" customHeight="1" x14ac:dyDescent="0.25"/>
    <row r="889" customFormat="1" ht="13.5" customHeight="1" x14ac:dyDescent="0.25"/>
    <row r="890" customFormat="1" ht="13.5" customHeight="1" x14ac:dyDescent="0.25"/>
    <row r="891" customFormat="1" ht="13.5" customHeight="1" x14ac:dyDescent="0.25"/>
    <row r="892" customFormat="1" ht="13.5" customHeight="1" x14ac:dyDescent="0.25"/>
    <row r="893" customFormat="1" ht="13.5" customHeight="1" x14ac:dyDescent="0.25"/>
    <row r="894" customFormat="1" ht="13.5" customHeight="1" x14ac:dyDescent="0.25"/>
    <row r="895" customFormat="1" ht="13.5" customHeight="1" x14ac:dyDescent="0.25"/>
    <row r="896" customFormat="1" ht="13.5" customHeight="1" x14ac:dyDescent="0.25"/>
    <row r="897" customFormat="1" ht="13.5" customHeight="1" x14ac:dyDescent="0.25"/>
    <row r="898" customFormat="1" ht="13.5" customHeight="1" x14ac:dyDescent="0.25"/>
    <row r="899" customFormat="1" ht="13.5" customHeight="1" x14ac:dyDescent="0.25"/>
    <row r="900" customFormat="1" ht="13.5" customHeight="1" x14ac:dyDescent="0.25"/>
    <row r="901" customFormat="1" ht="13.5" customHeight="1" x14ac:dyDescent="0.25"/>
    <row r="902" customFormat="1" ht="13.5" customHeight="1" x14ac:dyDescent="0.25"/>
    <row r="903" customFormat="1" ht="13.5" customHeight="1" x14ac:dyDescent="0.25"/>
    <row r="904" customFormat="1" ht="13.5" customHeight="1" x14ac:dyDescent="0.25"/>
    <row r="905" customFormat="1" ht="13.5" customHeight="1" x14ac:dyDescent="0.25"/>
    <row r="906" customFormat="1" ht="13.5" customHeight="1" x14ac:dyDescent="0.25"/>
    <row r="907" customFormat="1" ht="13.5" customHeight="1" x14ac:dyDescent="0.25"/>
    <row r="908" customFormat="1" ht="13.5" customHeight="1" x14ac:dyDescent="0.25"/>
    <row r="909" customFormat="1" ht="13.5" customHeight="1" x14ac:dyDescent="0.25"/>
    <row r="910" customFormat="1" ht="13.5" customHeight="1" x14ac:dyDescent="0.25"/>
    <row r="911" customFormat="1" ht="13.5" customHeight="1" x14ac:dyDescent="0.25"/>
    <row r="912" customFormat="1" ht="13.5" customHeight="1" x14ac:dyDescent="0.25"/>
    <row r="913" customFormat="1" ht="13.5" customHeight="1" x14ac:dyDescent="0.25"/>
    <row r="914" customFormat="1" ht="13.5" customHeight="1" x14ac:dyDescent="0.25"/>
    <row r="915" customFormat="1" ht="13.5" customHeight="1" x14ac:dyDescent="0.25"/>
    <row r="916" customFormat="1" ht="13.5" customHeight="1" x14ac:dyDescent="0.25"/>
    <row r="917" customFormat="1" ht="13.5" customHeight="1" x14ac:dyDescent="0.25"/>
    <row r="918" customFormat="1" ht="13.5" customHeight="1" x14ac:dyDescent="0.25"/>
    <row r="919" customFormat="1" ht="13.5" customHeight="1" x14ac:dyDescent="0.25"/>
    <row r="920" customFormat="1" ht="13.5" customHeight="1" x14ac:dyDescent="0.25"/>
    <row r="921" customFormat="1" ht="13.5" customHeight="1" x14ac:dyDescent="0.25"/>
    <row r="922" customFormat="1" ht="13.5" customHeight="1" x14ac:dyDescent="0.25"/>
    <row r="923" customFormat="1" ht="13.5" customHeight="1" x14ac:dyDescent="0.25"/>
    <row r="924" customFormat="1" ht="13.5" customHeight="1" x14ac:dyDescent="0.25"/>
    <row r="925" customFormat="1" ht="13.5" customHeight="1" x14ac:dyDescent="0.25"/>
    <row r="926" customFormat="1" ht="13.5" customHeight="1" x14ac:dyDescent="0.25"/>
    <row r="927" customFormat="1" ht="13.5" customHeight="1" x14ac:dyDescent="0.25"/>
    <row r="928" customFormat="1" ht="13.5" customHeight="1" x14ac:dyDescent="0.25"/>
    <row r="929" customFormat="1" ht="13.5" customHeight="1" x14ac:dyDescent="0.25"/>
    <row r="930" customFormat="1" ht="13.5" customHeight="1" x14ac:dyDescent="0.25"/>
    <row r="931" customFormat="1" ht="13.5" customHeight="1" x14ac:dyDescent="0.25"/>
    <row r="932" customFormat="1" ht="13.5" customHeight="1" x14ac:dyDescent="0.25"/>
    <row r="933" customFormat="1" ht="13.5" customHeight="1" x14ac:dyDescent="0.25"/>
    <row r="934" customFormat="1" ht="13.5" customHeight="1" x14ac:dyDescent="0.25"/>
    <row r="935" customFormat="1" ht="13.5" customHeight="1" x14ac:dyDescent="0.25"/>
    <row r="936" customFormat="1" ht="13.5" customHeight="1" x14ac:dyDescent="0.25"/>
    <row r="937" customFormat="1" ht="13.5" customHeight="1" x14ac:dyDescent="0.25"/>
    <row r="938" customFormat="1" ht="13.5" customHeight="1" x14ac:dyDescent="0.25"/>
    <row r="939" customFormat="1" ht="13.5" customHeight="1" x14ac:dyDescent="0.25"/>
    <row r="940" customFormat="1" ht="13.5" customHeight="1" x14ac:dyDescent="0.25"/>
    <row r="941" customFormat="1" ht="13.5" customHeight="1" x14ac:dyDescent="0.25"/>
    <row r="942" customFormat="1" ht="13.5" customHeight="1" x14ac:dyDescent="0.25"/>
    <row r="943" customFormat="1" ht="13.5" customHeight="1" x14ac:dyDescent="0.25"/>
    <row r="944" customFormat="1" ht="13.5" customHeight="1" x14ac:dyDescent="0.25"/>
    <row r="945" customFormat="1" ht="13.5" customHeight="1" x14ac:dyDescent="0.25"/>
    <row r="946" customFormat="1" ht="13.5" customHeight="1" x14ac:dyDescent="0.25"/>
    <row r="947" customFormat="1" ht="13.5" customHeight="1" x14ac:dyDescent="0.25"/>
    <row r="948" customFormat="1" ht="13.5" customHeight="1" x14ac:dyDescent="0.25"/>
    <row r="949" customFormat="1" ht="13.5" customHeight="1" x14ac:dyDescent="0.25"/>
    <row r="950" customFormat="1" ht="13.5" customHeight="1" x14ac:dyDescent="0.25"/>
    <row r="951" customFormat="1" ht="13.5" customHeight="1" x14ac:dyDescent="0.25"/>
    <row r="952" customFormat="1" ht="13.5" customHeight="1" x14ac:dyDescent="0.25"/>
    <row r="953" customFormat="1" ht="13.5" customHeight="1" x14ac:dyDescent="0.25"/>
    <row r="954" customFormat="1" ht="13.5" customHeight="1" x14ac:dyDescent="0.25"/>
    <row r="955" customFormat="1" ht="13.5" customHeight="1" x14ac:dyDescent="0.25"/>
    <row r="956" customFormat="1" ht="13.5" customHeight="1" x14ac:dyDescent="0.25"/>
    <row r="957" customFormat="1" ht="13.5" customHeight="1" x14ac:dyDescent="0.25"/>
    <row r="958" customFormat="1" ht="13.5" customHeight="1" x14ac:dyDescent="0.25"/>
    <row r="959" customFormat="1" ht="13.5" customHeight="1" x14ac:dyDescent="0.25"/>
    <row r="960" customFormat="1" ht="13.5" customHeight="1" x14ac:dyDescent="0.25"/>
    <row r="961" customFormat="1" ht="13.5" customHeight="1" x14ac:dyDescent="0.25"/>
    <row r="962" customFormat="1" ht="13.5" customHeight="1" x14ac:dyDescent="0.25"/>
    <row r="963" customFormat="1" ht="13.5" customHeight="1" x14ac:dyDescent="0.25"/>
    <row r="964" customFormat="1" ht="13.5" customHeight="1" x14ac:dyDescent="0.25"/>
    <row r="965" customFormat="1" ht="13.5" customHeight="1" x14ac:dyDescent="0.25"/>
    <row r="966" customFormat="1" ht="13.5" customHeight="1" x14ac:dyDescent="0.25"/>
    <row r="967" customFormat="1" ht="13.5" customHeight="1" x14ac:dyDescent="0.25"/>
    <row r="968" customFormat="1" ht="13.5" customHeight="1" x14ac:dyDescent="0.25"/>
    <row r="969" customFormat="1" ht="13.5" customHeight="1" x14ac:dyDescent="0.25"/>
    <row r="970" customFormat="1" ht="13.5" customHeight="1" x14ac:dyDescent="0.25"/>
    <row r="971" customFormat="1" ht="13.5" customHeight="1" x14ac:dyDescent="0.25"/>
    <row r="972" customFormat="1" ht="13.5" customHeight="1" x14ac:dyDescent="0.25"/>
    <row r="973" customFormat="1" ht="13.5" customHeight="1" x14ac:dyDescent="0.25"/>
    <row r="974" customFormat="1" ht="13.5" customHeight="1" x14ac:dyDescent="0.25"/>
    <row r="975" customFormat="1" ht="13.5" customHeight="1" x14ac:dyDescent="0.25"/>
    <row r="976" customFormat="1" ht="13.5" customHeight="1" x14ac:dyDescent="0.25"/>
    <row r="977" customFormat="1" ht="13.5" customHeight="1" x14ac:dyDescent="0.25"/>
    <row r="978" customFormat="1" ht="13.5" customHeight="1" x14ac:dyDescent="0.25"/>
    <row r="979" customFormat="1" ht="13.5" customHeight="1" x14ac:dyDescent="0.25"/>
    <row r="980" customFormat="1" ht="13.5" customHeight="1" x14ac:dyDescent="0.25"/>
    <row r="981" customFormat="1" ht="13.5" customHeight="1" x14ac:dyDescent="0.25"/>
    <row r="982" customFormat="1" ht="13.5" customHeight="1" x14ac:dyDescent="0.25"/>
    <row r="983" customFormat="1" ht="13.5" customHeight="1" x14ac:dyDescent="0.25"/>
    <row r="984" customFormat="1" ht="13.5" customHeight="1" x14ac:dyDescent="0.25"/>
    <row r="985" customFormat="1" ht="13.5" customHeight="1" x14ac:dyDescent="0.25"/>
    <row r="986" customFormat="1" ht="13.5" customHeight="1" x14ac:dyDescent="0.25"/>
    <row r="987" customFormat="1" ht="13.5" customHeight="1" x14ac:dyDescent="0.25"/>
    <row r="988" customFormat="1" ht="13.5" customHeight="1" x14ac:dyDescent="0.25"/>
    <row r="989" customFormat="1" ht="13.5" customHeight="1" x14ac:dyDescent="0.25"/>
    <row r="990" customFormat="1" ht="13.5" customHeight="1" x14ac:dyDescent="0.25"/>
    <row r="991" customFormat="1" ht="13.5" customHeight="1" x14ac:dyDescent="0.25"/>
    <row r="992" customFormat="1" ht="13.5" customHeight="1" x14ac:dyDescent="0.25"/>
    <row r="993" customFormat="1" ht="13.5" customHeight="1" x14ac:dyDescent="0.25"/>
    <row r="994" customFormat="1" ht="13.5" customHeight="1" x14ac:dyDescent="0.25"/>
    <row r="995" customFormat="1" ht="13.5" customHeight="1" x14ac:dyDescent="0.25"/>
    <row r="996" customFormat="1" ht="13.5" customHeight="1" x14ac:dyDescent="0.25"/>
    <row r="997" customFormat="1" ht="13.5" customHeight="1" x14ac:dyDescent="0.25"/>
    <row r="998" customFormat="1" ht="13.5" customHeight="1" x14ac:dyDescent="0.25"/>
    <row r="999" customFormat="1" ht="13.5" customHeight="1" x14ac:dyDescent="0.25"/>
    <row r="1000" customFormat="1" ht="13.5" customHeight="1" x14ac:dyDescent="0.25"/>
  </sheetData>
  <pageMargins left="0.78749999999999998" right="0.78749999999999998" top="1.05277777777778" bottom="1.05277777777778" header="0" footer="0"/>
  <pageSetup paperSize="9" firstPageNumber="0" orientation="portrait" horizontalDpi="300" verticalDpi="300"/>
  <headerFooter>
    <oddHeader>&amp;C&amp;A</oddHeader>
    <oddFooter>&amp;CPáxina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7"/>
  <sheetViews>
    <sheetView tabSelected="1" topLeftCell="A217" zoomScale="110" zoomScaleNormal="110" workbookViewId="0">
      <selection activeCell="I242" sqref="I242"/>
    </sheetView>
  </sheetViews>
  <sheetFormatPr baseColWidth="10" defaultColWidth="11.5703125" defaultRowHeight="15" x14ac:dyDescent="0.25"/>
  <cols>
    <col min="1" max="1" width="8.7109375" customWidth="1"/>
    <col min="2" max="2" width="114.85546875" customWidth="1"/>
    <col min="3" max="6" width="8.7109375" customWidth="1"/>
  </cols>
  <sheetData>
    <row r="1" spans="1:6" x14ac:dyDescent="0.25">
      <c r="A1" s="64" t="s">
        <v>133</v>
      </c>
      <c r="B1" s="64" t="s">
        <v>134</v>
      </c>
      <c r="C1" s="64" t="s">
        <v>135</v>
      </c>
      <c r="D1" s="64" t="s">
        <v>136</v>
      </c>
      <c r="E1" s="64" t="s">
        <v>137</v>
      </c>
      <c r="F1" s="64" t="s">
        <v>138</v>
      </c>
    </row>
    <row r="2" spans="1:6" x14ac:dyDescent="0.25">
      <c r="A2" t="s">
        <v>139</v>
      </c>
      <c r="B2" t="s">
        <v>140</v>
      </c>
      <c r="C2">
        <v>-1.19818529353444E-2</v>
      </c>
      <c r="D2">
        <v>-2.9546107024930199E-2</v>
      </c>
      <c r="E2">
        <v>-0.301032902688049</v>
      </c>
      <c r="F2">
        <v>-0.67797485490867304</v>
      </c>
    </row>
    <row r="3" spans="1:6" x14ac:dyDescent="0.25">
      <c r="A3" t="s">
        <v>141</v>
      </c>
      <c r="B3" t="s">
        <v>142</v>
      </c>
      <c r="C3">
        <v>1.4777066734192301E-2</v>
      </c>
      <c r="D3">
        <v>4.4279806524933497E-2</v>
      </c>
      <c r="E3">
        <v>0.258434085569271</v>
      </c>
      <c r="F3">
        <v>0.27912389219702899</v>
      </c>
    </row>
    <row r="4" spans="1:6" x14ac:dyDescent="0.25">
      <c r="A4" t="s">
        <v>143</v>
      </c>
      <c r="B4" t="s">
        <v>144</v>
      </c>
      <c r="C4">
        <v>4.9357890721266296E-3</v>
      </c>
      <c r="D4">
        <v>1.4790314997072E-2</v>
      </c>
      <c r="E4">
        <v>8.6321900408968893E-2</v>
      </c>
      <c r="F4">
        <v>9.3232081351795601E-2</v>
      </c>
    </row>
    <row r="5" spans="1:6" x14ac:dyDescent="0.25">
      <c r="A5" t="s">
        <v>145</v>
      </c>
      <c r="B5" t="s">
        <v>146</v>
      </c>
      <c r="C5">
        <v>0</v>
      </c>
      <c r="D5">
        <v>1.6178477481300399E-5</v>
      </c>
      <c r="E5">
        <v>5.1376981063188201E-4</v>
      </c>
      <c r="F5">
        <v>2.9661408965604903E-4</v>
      </c>
    </row>
    <row r="6" spans="1:6" x14ac:dyDescent="0.25">
      <c r="A6" t="s">
        <v>147</v>
      </c>
      <c r="B6" t="s">
        <v>148</v>
      </c>
      <c r="C6">
        <v>1.20334880938325E-3</v>
      </c>
      <c r="D6">
        <v>3.8025047865590703E-2</v>
      </c>
      <c r="E6">
        <v>0.18317356988223099</v>
      </c>
      <c r="F6">
        <v>5.66166075952583E-2</v>
      </c>
    </row>
    <row r="7" spans="1:6" x14ac:dyDescent="0.25">
      <c r="A7" t="s">
        <v>149</v>
      </c>
      <c r="B7" t="s">
        <v>150</v>
      </c>
      <c r="C7">
        <v>0</v>
      </c>
      <c r="D7">
        <v>4.8320976253812698E-3</v>
      </c>
      <c r="E7">
        <v>2.30811076052163E-3</v>
      </c>
      <c r="F7">
        <v>1.280434488561E-3</v>
      </c>
    </row>
    <row r="8" spans="1:6" x14ac:dyDescent="0.25">
      <c r="A8" t="s">
        <v>151</v>
      </c>
      <c r="B8" t="s">
        <v>152</v>
      </c>
      <c r="C8">
        <v>0</v>
      </c>
      <c r="D8">
        <v>4.8857711255972699E-2</v>
      </c>
      <c r="E8">
        <v>0.32495755441853202</v>
      </c>
      <c r="F8">
        <v>0.39378722223569901</v>
      </c>
    </row>
    <row r="9" spans="1:6" x14ac:dyDescent="0.25">
      <c r="A9" t="s">
        <v>153</v>
      </c>
      <c r="B9" t="s">
        <v>154</v>
      </c>
      <c r="C9">
        <v>0</v>
      </c>
      <c r="D9">
        <v>-0.22009136348956901</v>
      </c>
      <c r="E9">
        <v>-0.38708582060213398</v>
      </c>
      <c r="F9">
        <v>-0.39169610406745298</v>
      </c>
    </row>
    <row r="10" spans="1:6" x14ac:dyDescent="0.25">
      <c r="A10" t="s">
        <v>155</v>
      </c>
      <c r="B10" t="s">
        <v>156</v>
      </c>
      <c r="C10">
        <v>0</v>
      </c>
      <c r="D10">
        <v>0</v>
      </c>
      <c r="E10">
        <v>4.46985825190696E-2</v>
      </c>
      <c r="F10">
        <v>0.19913516392689701</v>
      </c>
    </row>
    <row r="11" spans="1:6" x14ac:dyDescent="0.25">
      <c r="A11" t="s">
        <v>157</v>
      </c>
      <c r="B11" t="s">
        <v>158</v>
      </c>
      <c r="C11">
        <v>0.62200774547263105</v>
      </c>
      <c r="D11">
        <v>0.42340963427891098</v>
      </c>
      <c r="E11">
        <v>0.34238723808306498</v>
      </c>
      <c r="F11">
        <v>0.192560940140556</v>
      </c>
    </row>
    <row r="12" spans="1:6" x14ac:dyDescent="0.25">
      <c r="A12" t="s">
        <v>159</v>
      </c>
      <c r="B12" t="s">
        <v>160</v>
      </c>
      <c r="C12">
        <v>0</v>
      </c>
      <c r="D12">
        <v>4.83220350864518E-3</v>
      </c>
      <c r="E12">
        <v>2.30811076052163E-3</v>
      </c>
      <c r="F12">
        <v>1.28043448856211E-3</v>
      </c>
    </row>
    <row r="13" spans="1:6" x14ac:dyDescent="0.25">
      <c r="A13" t="s">
        <v>161</v>
      </c>
      <c r="B13" t="s">
        <v>162</v>
      </c>
      <c r="C13">
        <v>0</v>
      </c>
      <c r="D13">
        <v>0.22009136348956901</v>
      </c>
      <c r="E13">
        <v>0.38708582060213398</v>
      </c>
      <c r="F13">
        <v>0.39169610406745298</v>
      </c>
    </row>
    <row r="14" spans="1:6" x14ac:dyDescent="0.25">
      <c r="A14" t="s">
        <v>163</v>
      </c>
      <c r="B14" t="s">
        <v>164</v>
      </c>
      <c r="C14">
        <v>1.7932718856492201E-17</v>
      </c>
      <c r="D14">
        <v>5.9321761500411897E-4</v>
      </c>
      <c r="E14">
        <v>4.4434408784702599E-4</v>
      </c>
      <c r="F14">
        <v>2.0323150271399701E-4</v>
      </c>
    </row>
    <row r="15" spans="1:6" x14ac:dyDescent="0.25">
      <c r="A15" t="s">
        <v>165</v>
      </c>
      <c r="B15" t="s">
        <v>166</v>
      </c>
      <c r="C15">
        <v>0</v>
      </c>
      <c r="D15">
        <v>6.2314430918445803E-2</v>
      </c>
      <c r="E15">
        <v>0.45699228043364998</v>
      </c>
      <c r="F15">
        <v>0.71149951963868296</v>
      </c>
    </row>
    <row r="16" spans="1:6" x14ac:dyDescent="0.25">
      <c r="A16" t="s">
        <v>167</v>
      </c>
      <c r="B16" t="s">
        <v>168</v>
      </c>
      <c r="C16">
        <v>0</v>
      </c>
      <c r="D16">
        <v>6.2314430918445803E-2</v>
      </c>
      <c r="E16">
        <v>0.45699228043364998</v>
      </c>
      <c r="F16">
        <v>0.71149951963868396</v>
      </c>
    </row>
    <row r="17" spans="1:6" x14ac:dyDescent="0.25">
      <c r="A17" t="s">
        <v>169</v>
      </c>
      <c r="B17" t="s">
        <v>170</v>
      </c>
      <c r="C17">
        <v>0</v>
      </c>
      <c r="D17">
        <v>1.34567196624731E-2</v>
      </c>
      <c r="E17">
        <v>0.13203472601511801</v>
      </c>
      <c r="F17">
        <v>0.31771229740298501</v>
      </c>
    </row>
    <row r="18" spans="1:6" x14ac:dyDescent="0.25">
      <c r="A18" t="s">
        <v>171</v>
      </c>
      <c r="B18" t="s">
        <v>172</v>
      </c>
      <c r="C18">
        <v>0</v>
      </c>
      <c r="D18">
        <v>-0.22009136348956901</v>
      </c>
      <c r="E18">
        <v>-0.38708582060213398</v>
      </c>
      <c r="F18">
        <v>-0.39169610406745298</v>
      </c>
    </row>
    <row r="19" spans="1:6" x14ac:dyDescent="0.25">
      <c r="A19" t="s">
        <v>173</v>
      </c>
      <c r="B19" t="s">
        <v>174</v>
      </c>
      <c r="C19">
        <v>0</v>
      </c>
      <c r="D19">
        <v>0.22009136348956901</v>
      </c>
      <c r="E19">
        <v>0.38708582060213398</v>
      </c>
      <c r="F19">
        <v>0.39169610406745298</v>
      </c>
    </row>
    <row r="20" spans="1:6" x14ac:dyDescent="0.25">
      <c r="A20" t="s">
        <v>175</v>
      </c>
      <c r="B20" t="s">
        <v>176</v>
      </c>
      <c r="C20">
        <v>1.89302013789079</v>
      </c>
      <c r="D20">
        <v>0.71566107161042103</v>
      </c>
      <c r="E20">
        <v>0.125513149570815</v>
      </c>
      <c r="F20">
        <v>0.11000318621314301</v>
      </c>
    </row>
    <row r="21" spans="1:6" x14ac:dyDescent="0.25">
      <c r="A21" t="s">
        <v>177</v>
      </c>
      <c r="B21" t="s">
        <v>178</v>
      </c>
      <c r="C21">
        <v>0.44414977119678101</v>
      </c>
      <c r="D21">
        <v>0.18451735345533901</v>
      </c>
      <c r="E21">
        <v>0.18204317740916301</v>
      </c>
      <c r="F21">
        <v>5.5754742728013E-2</v>
      </c>
    </row>
    <row r="22" spans="1:6" x14ac:dyDescent="0.25">
      <c r="A22" t="s">
        <v>179</v>
      </c>
      <c r="B22" t="s">
        <v>180</v>
      </c>
      <c r="C22">
        <v>0</v>
      </c>
      <c r="D22">
        <v>6.2314430918445803E-2</v>
      </c>
      <c r="E22">
        <v>0.45699228043364998</v>
      </c>
      <c r="F22">
        <v>0.71149951963868296</v>
      </c>
    </row>
    <row r="23" spans="1:6" x14ac:dyDescent="0.25">
      <c r="A23" t="s">
        <v>181</v>
      </c>
      <c r="B23" t="s">
        <v>182</v>
      </c>
      <c r="C23">
        <v>1.8616282604619699E-27</v>
      </c>
      <c r="D23">
        <v>4.3508137527025299E-3</v>
      </c>
      <c r="E23">
        <v>2.8750016427959201E-3</v>
      </c>
      <c r="F23">
        <v>5.9546313257154602E-18</v>
      </c>
    </row>
    <row r="24" spans="1:6" x14ac:dyDescent="0.25">
      <c r="A24" t="s">
        <v>183</v>
      </c>
      <c r="B24" t="s">
        <v>184</v>
      </c>
      <c r="C24">
        <v>0.46699034857511401</v>
      </c>
      <c r="D24">
        <v>0.38331585075237501</v>
      </c>
      <c r="E24">
        <v>0.38514143291011499</v>
      </c>
      <c r="F24">
        <v>0.39037023485979599</v>
      </c>
    </row>
    <row r="25" spans="1:6" x14ac:dyDescent="0.25">
      <c r="A25" t="s">
        <v>185</v>
      </c>
      <c r="B25" t="s">
        <v>186</v>
      </c>
      <c r="C25">
        <v>0</v>
      </c>
      <c r="D25">
        <v>2.5922862859354499E-3</v>
      </c>
      <c r="E25">
        <v>1.2023870314619299E-3</v>
      </c>
      <c r="F25">
        <v>-8.5287238816905099E-17</v>
      </c>
    </row>
    <row r="26" spans="1:6" x14ac:dyDescent="0.25">
      <c r="A26" t="s">
        <v>187</v>
      </c>
      <c r="B26" t="s">
        <v>188</v>
      </c>
      <c r="C26">
        <v>0</v>
      </c>
      <c r="D26">
        <v>3.1912103266370701E-3</v>
      </c>
      <c r="E26">
        <v>2.6739737449480599E-3</v>
      </c>
      <c r="F26">
        <v>3.0678925874801999E-4</v>
      </c>
    </row>
    <row r="27" spans="1:6" x14ac:dyDescent="0.25">
      <c r="A27" t="s">
        <v>189</v>
      </c>
      <c r="B27" t="s">
        <v>190</v>
      </c>
      <c r="C27">
        <v>0.93788702771964705</v>
      </c>
      <c r="D27">
        <v>6.9108023046379596</v>
      </c>
      <c r="E27">
        <v>4.2085712967369098</v>
      </c>
      <c r="F27">
        <v>1.6207762469709399</v>
      </c>
    </row>
    <row r="28" spans="1:6" x14ac:dyDescent="0.25">
      <c r="A28" t="s">
        <v>191</v>
      </c>
      <c r="B28" t="s">
        <v>192</v>
      </c>
      <c r="C28">
        <v>2.0463330356808398</v>
      </c>
      <c r="D28">
        <v>0.97469463309418303</v>
      </c>
      <c r="E28">
        <v>0.51428504174690304</v>
      </c>
      <c r="F28">
        <v>0.50288272624609998</v>
      </c>
    </row>
    <row r="29" spans="1:6" x14ac:dyDescent="0.25">
      <c r="A29" t="s">
        <v>193</v>
      </c>
      <c r="B29" t="s">
        <v>194</v>
      </c>
      <c r="C29">
        <v>2.0463330356808398</v>
      </c>
      <c r="D29">
        <v>0.97469463309418303</v>
      </c>
      <c r="E29">
        <v>0.51428504174690304</v>
      </c>
      <c r="F29">
        <v>0.50288272624609998</v>
      </c>
    </row>
    <row r="30" spans="1:6" x14ac:dyDescent="0.25">
      <c r="A30" t="s">
        <v>195</v>
      </c>
      <c r="B30" t="s">
        <v>196</v>
      </c>
      <c r="C30">
        <v>0</v>
      </c>
      <c r="D30">
        <v>7.5365569083326502E-3</v>
      </c>
      <c r="E30">
        <v>6.1527217100371002E-3</v>
      </c>
      <c r="F30">
        <v>2.64424969789119E-5</v>
      </c>
    </row>
    <row r="31" spans="1:6" x14ac:dyDescent="0.25">
      <c r="A31" t="s">
        <v>197</v>
      </c>
      <c r="B31" t="s">
        <v>198</v>
      </c>
      <c r="C31">
        <v>2.9774431680736801E-2</v>
      </c>
      <c r="D31">
        <v>5.3754576077751803E-2</v>
      </c>
      <c r="E31">
        <v>0.193998383595998</v>
      </c>
      <c r="F31">
        <v>0.42610203145034498</v>
      </c>
    </row>
    <row r="32" spans="1:6" x14ac:dyDescent="0.25">
      <c r="A32" t="s">
        <v>199</v>
      </c>
      <c r="B32" t="s">
        <v>200</v>
      </c>
      <c r="C32">
        <v>3.29155187543549</v>
      </c>
      <c r="D32">
        <v>1.21607317484418</v>
      </c>
      <c r="E32">
        <v>1.7825215813612901E-3</v>
      </c>
      <c r="F32">
        <v>1.92460638843352E-6</v>
      </c>
    </row>
    <row r="33" spans="1:6" x14ac:dyDescent="0.25">
      <c r="A33" t="s">
        <v>201</v>
      </c>
      <c r="B33" t="s">
        <v>202</v>
      </c>
      <c r="C33">
        <v>3.29155187543549</v>
      </c>
      <c r="D33">
        <v>1.21607317484418</v>
      </c>
      <c r="E33">
        <v>1.7825215813612901E-3</v>
      </c>
      <c r="F33">
        <v>1.92460638843352E-6</v>
      </c>
    </row>
    <row r="34" spans="1:6" x14ac:dyDescent="0.25">
      <c r="A34" t="s">
        <v>203</v>
      </c>
      <c r="B34" t="s">
        <v>204</v>
      </c>
      <c r="C34">
        <v>0</v>
      </c>
      <c r="D34">
        <v>2.8483373190891701E-4</v>
      </c>
      <c r="E34">
        <v>2.32533596890812E-4</v>
      </c>
      <c r="F34">
        <v>9.9935755638909697E-7</v>
      </c>
    </row>
    <row r="35" spans="1:6" x14ac:dyDescent="0.25">
      <c r="A35" t="s">
        <v>205</v>
      </c>
      <c r="B35" t="s">
        <v>206</v>
      </c>
      <c r="C35">
        <v>-1.8696431025638101E-15</v>
      </c>
      <c r="D35">
        <v>-1.03545478526529E-14</v>
      </c>
      <c r="E35">
        <v>2.2007277581606098E-3</v>
      </c>
      <c r="F35">
        <v>1.4752299720929801E-5</v>
      </c>
    </row>
    <row r="36" spans="1:6" x14ac:dyDescent="0.25">
      <c r="A36" t="s">
        <v>207</v>
      </c>
      <c r="B36" t="s">
        <v>208</v>
      </c>
      <c r="C36">
        <v>1.20334880938512E-3</v>
      </c>
      <c r="D36">
        <v>3.0894956012638801E-3</v>
      </c>
      <c r="E36">
        <v>-6.2441606384965597E-15</v>
      </c>
      <c r="F36">
        <v>2.43293392523068E-16</v>
      </c>
    </row>
    <row r="37" spans="1:6" x14ac:dyDescent="0.25">
      <c r="A37" t="s">
        <v>209</v>
      </c>
      <c r="B37" t="s">
        <v>210</v>
      </c>
      <c r="C37">
        <v>0</v>
      </c>
      <c r="D37">
        <v>0</v>
      </c>
      <c r="E37">
        <v>6.3836374439872695E-2</v>
      </c>
      <c r="F37">
        <v>9.4087547615592196E-2</v>
      </c>
    </row>
    <row r="38" spans="1:6" x14ac:dyDescent="0.25">
      <c r="A38" t="s">
        <v>211</v>
      </c>
      <c r="B38" t="s">
        <v>212</v>
      </c>
      <c r="C38">
        <v>1.20334880938325E-3</v>
      </c>
      <c r="D38">
        <v>3.0894956012511299E-3</v>
      </c>
      <c r="E38">
        <v>2.2007277581690601E-3</v>
      </c>
      <c r="F38">
        <v>9.4550861966818808E-6</v>
      </c>
    </row>
    <row r="39" spans="1:6" x14ac:dyDescent="0.25">
      <c r="A39" t="s">
        <v>213</v>
      </c>
      <c r="B39" t="s">
        <v>214</v>
      </c>
      <c r="C39">
        <v>0.75400052767322501</v>
      </c>
      <c r="D39">
        <v>0.394996850885029</v>
      </c>
      <c r="E39">
        <v>0.23690433643936301</v>
      </c>
      <c r="F39">
        <v>0.44514047507611099</v>
      </c>
    </row>
    <row r="40" spans="1:6" x14ac:dyDescent="0.25">
      <c r="A40" t="s">
        <v>215</v>
      </c>
      <c r="B40" t="s">
        <v>216</v>
      </c>
      <c r="C40">
        <v>0</v>
      </c>
      <c r="D40">
        <v>2.5922862859354499E-3</v>
      </c>
      <c r="E40">
        <v>1.2023870314619299E-3</v>
      </c>
      <c r="F40">
        <v>-8.5287238816905E-17</v>
      </c>
    </row>
    <row r="41" spans="1:6" x14ac:dyDescent="0.25">
      <c r="A41" t="s">
        <v>217</v>
      </c>
      <c r="B41" t="s">
        <v>218</v>
      </c>
      <c r="C41">
        <v>0</v>
      </c>
      <c r="D41">
        <v>1.31510352752319E-3</v>
      </c>
      <c r="E41">
        <v>6.7154336627810896E-2</v>
      </c>
      <c r="F41">
        <v>9.43841627481143E-2</v>
      </c>
    </row>
    <row r="42" spans="1:6" x14ac:dyDescent="0.25">
      <c r="A42" t="s">
        <v>219</v>
      </c>
      <c r="B42" t="s">
        <v>220</v>
      </c>
      <c r="C42">
        <v>0</v>
      </c>
      <c r="D42">
        <v>1.31510352752319E-3</v>
      </c>
      <c r="E42">
        <v>6.7154336627810896E-2</v>
      </c>
      <c r="F42">
        <v>9.43841627481143E-2</v>
      </c>
    </row>
    <row r="43" spans="1:6" x14ac:dyDescent="0.25">
      <c r="A43" t="s">
        <v>221</v>
      </c>
      <c r="B43" t="s">
        <v>222</v>
      </c>
      <c r="C43">
        <v>0</v>
      </c>
      <c r="D43">
        <v>5.932176150038E-4</v>
      </c>
      <c r="E43">
        <v>4.4434408784702599E-4</v>
      </c>
      <c r="F43">
        <v>2.03231502711197E-4</v>
      </c>
    </row>
    <row r="44" spans="1:6" x14ac:dyDescent="0.25">
      <c r="A44" t="s">
        <v>223</v>
      </c>
      <c r="B44" t="s">
        <v>224</v>
      </c>
      <c r="C44">
        <v>-2.8011493539984501E-30</v>
      </c>
      <c r="D44">
        <v>7.0955567786406201E-3</v>
      </c>
      <c r="E44">
        <v>0</v>
      </c>
      <c r="F44">
        <v>0</v>
      </c>
    </row>
    <row r="45" spans="1:6" x14ac:dyDescent="0.25">
      <c r="A45" t="s">
        <v>225</v>
      </c>
      <c r="B45" t="s">
        <v>226</v>
      </c>
      <c r="C45">
        <v>9.0007552010094097E-2</v>
      </c>
      <c r="D45">
        <v>4.0170086441927003E-2</v>
      </c>
      <c r="E45">
        <v>3.7852425369362401E-3</v>
      </c>
      <c r="F45">
        <v>2.0523222454439001E-3</v>
      </c>
    </row>
    <row r="46" spans="1:6" x14ac:dyDescent="0.25">
      <c r="A46" t="s">
        <v>227</v>
      </c>
      <c r="B46" t="s">
        <v>228</v>
      </c>
      <c r="C46">
        <v>2.5723457020668999E-2</v>
      </c>
      <c r="D46">
        <v>3.8723302380439403E-2</v>
      </c>
      <c r="E46">
        <v>0.124084499825396</v>
      </c>
      <c r="F46">
        <v>0.19326371651412899</v>
      </c>
    </row>
    <row r="47" spans="1:6" x14ac:dyDescent="0.25">
      <c r="A47" t="s">
        <v>229</v>
      </c>
      <c r="B47" t="s">
        <v>230</v>
      </c>
      <c r="C47">
        <v>1.94426691512549E-3</v>
      </c>
      <c r="D47">
        <v>2.9268397168465102E-3</v>
      </c>
      <c r="E47">
        <v>9.3787311517485004E-3</v>
      </c>
      <c r="F47">
        <v>1.46075331014291E-2</v>
      </c>
    </row>
    <row r="48" spans="1:6" x14ac:dyDescent="0.25">
      <c r="A48" t="s">
        <v>231</v>
      </c>
      <c r="B48" t="s">
        <v>232</v>
      </c>
      <c r="C48">
        <v>1.6137305415292E-3</v>
      </c>
      <c r="D48">
        <v>2.4292604088935301E-3</v>
      </c>
      <c r="E48">
        <v>7.78429380381196E-3</v>
      </c>
      <c r="F48">
        <v>1.21241698445779E-2</v>
      </c>
    </row>
    <row r="49" spans="1:6" x14ac:dyDescent="0.25">
      <c r="A49" t="s">
        <v>233</v>
      </c>
      <c r="B49" t="s">
        <v>234</v>
      </c>
      <c r="C49">
        <v>3.1100387273631598</v>
      </c>
      <c r="D49">
        <v>1.5875902258478201</v>
      </c>
      <c r="E49">
        <v>0.42772690103801603</v>
      </c>
      <c r="F49">
        <v>0.80921946572891101</v>
      </c>
    </row>
    <row r="50" spans="1:6" x14ac:dyDescent="0.25">
      <c r="A50" t="s">
        <v>235</v>
      </c>
      <c r="B50" t="s">
        <v>236</v>
      </c>
      <c r="C50">
        <v>0.44414977119678101</v>
      </c>
      <c r="D50">
        <v>0.17012284057570101</v>
      </c>
      <c r="E50">
        <v>0.18187780570913301</v>
      </c>
      <c r="F50">
        <v>5.5754742661999798E-2</v>
      </c>
    </row>
    <row r="51" spans="1:6" x14ac:dyDescent="0.25">
      <c r="A51" t="s">
        <v>237</v>
      </c>
      <c r="B51" t="s">
        <v>238</v>
      </c>
      <c r="C51">
        <v>0</v>
      </c>
      <c r="D51">
        <v>1.43945128796386E-2</v>
      </c>
      <c r="E51">
        <v>1.6537170003040101E-4</v>
      </c>
      <c r="F51">
        <v>6.6013196599632994E-11</v>
      </c>
    </row>
    <row r="52" spans="1:6" x14ac:dyDescent="0.25">
      <c r="A52" t="s">
        <v>239</v>
      </c>
      <c r="B52" t="s">
        <v>240</v>
      </c>
      <c r="C52">
        <v>0.68085608371713502</v>
      </c>
      <c r="D52">
        <v>0.28671679478722401</v>
      </c>
      <c r="E52">
        <v>0.45613969648439301</v>
      </c>
      <c r="F52">
        <v>0.70454397175493799</v>
      </c>
    </row>
    <row r="53" spans="1:6" x14ac:dyDescent="0.25">
      <c r="A53" t="s">
        <v>241</v>
      </c>
      <c r="B53" t="s">
        <v>242</v>
      </c>
      <c r="C53">
        <v>0</v>
      </c>
      <c r="D53">
        <v>1.86089939132567E-2</v>
      </c>
      <c r="E53">
        <v>0</v>
      </c>
      <c r="F53">
        <v>5.9013547463325298E-3</v>
      </c>
    </row>
    <row r="54" spans="1:6" x14ac:dyDescent="0.25">
      <c r="A54" t="s">
        <v>243</v>
      </c>
      <c r="B54" t="s">
        <v>244</v>
      </c>
      <c r="C54">
        <v>1.32699940041402</v>
      </c>
      <c r="D54">
        <v>1.1975618974973501</v>
      </c>
      <c r="E54">
        <v>0.299929790068313</v>
      </c>
      <c r="F54">
        <v>0</v>
      </c>
    </row>
    <row r="55" spans="1:6" x14ac:dyDescent="0.25">
      <c r="A55" t="s">
        <v>245</v>
      </c>
      <c r="B55" t="s">
        <v>246</v>
      </c>
      <c r="C55">
        <v>0.46699034857511401</v>
      </c>
      <c r="D55">
        <v>0.35016439327204502</v>
      </c>
      <c r="E55">
        <v>0.32711060365559103</v>
      </c>
      <c r="F55">
        <v>0.201190615789343</v>
      </c>
    </row>
    <row r="56" spans="1:6" x14ac:dyDescent="0.25">
      <c r="A56" t="s">
        <v>247</v>
      </c>
      <c r="B56" t="s">
        <v>248</v>
      </c>
      <c r="C56">
        <v>0</v>
      </c>
      <c r="D56">
        <v>3.3151457480329903E-2</v>
      </c>
      <c r="E56">
        <v>5.80308292545237E-2</v>
      </c>
      <c r="F56">
        <v>0.189179619070452</v>
      </c>
    </row>
    <row r="57" spans="1:6" x14ac:dyDescent="0.25">
      <c r="A57" t="s">
        <v>249</v>
      </c>
      <c r="B57" t="s">
        <v>250</v>
      </c>
      <c r="C57">
        <v>1.89302013789079</v>
      </c>
      <c r="D57">
        <v>0.66872157026482504</v>
      </c>
      <c r="E57">
        <v>0.11182055776378</v>
      </c>
      <c r="F57">
        <v>8.8205527209081702E-2</v>
      </c>
    </row>
    <row r="58" spans="1:6" x14ac:dyDescent="0.25">
      <c r="A58" t="s">
        <v>251</v>
      </c>
      <c r="B58" t="s">
        <v>252</v>
      </c>
      <c r="C58">
        <v>0</v>
      </c>
      <c r="D58">
        <v>4.6939501345595998E-2</v>
      </c>
      <c r="E58">
        <v>1.36925918070353E-2</v>
      </c>
      <c r="F58">
        <v>2.1797659004061099E-2</v>
      </c>
    </row>
    <row r="59" spans="1:6" x14ac:dyDescent="0.25">
      <c r="A59" t="s">
        <v>253</v>
      </c>
      <c r="B59" t="s">
        <v>254</v>
      </c>
      <c r="C59">
        <v>3.3442742866267298E-2</v>
      </c>
      <c r="D59">
        <v>2.6685621474582099E-2</v>
      </c>
      <c r="E59">
        <v>8.1900079212267295E-3</v>
      </c>
      <c r="F59">
        <v>1.7139481752780801E-3</v>
      </c>
    </row>
    <row r="60" spans="1:6" x14ac:dyDescent="0.25">
      <c r="A60" t="s">
        <v>255</v>
      </c>
      <c r="B60" t="s">
        <v>256</v>
      </c>
      <c r="C60">
        <v>0</v>
      </c>
      <c r="D60">
        <v>1.7405403238479401E-3</v>
      </c>
      <c r="E60">
        <v>4.7943040437119899E-3</v>
      </c>
      <c r="F60">
        <v>1.00302803567911E-3</v>
      </c>
    </row>
    <row r="61" spans="1:6" x14ac:dyDescent="0.25">
      <c r="A61" t="s">
        <v>257</v>
      </c>
      <c r="B61" t="s">
        <v>258</v>
      </c>
      <c r="C61">
        <v>0</v>
      </c>
      <c r="D61">
        <v>0</v>
      </c>
      <c r="E61">
        <v>0</v>
      </c>
      <c r="F61">
        <v>4.6070683634108801E-3</v>
      </c>
    </row>
    <row r="62" spans="1:6" x14ac:dyDescent="0.25">
      <c r="A62" s="81" t="s">
        <v>259</v>
      </c>
      <c r="B62" s="81" t="s">
        <v>260</v>
      </c>
      <c r="C62" s="81">
        <v>2.3741409145703499E-3</v>
      </c>
      <c r="D62" s="81">
        <v>7.1139720450233996E-3</v>
      </c>
      <c r="E62" s="81">
        <v>4.1520070896295301E-2</v>
      </c>
      <c r="F62" s="81">
        <v>4.4845132172850501E-2</v>
      </c>
    </row>
    <row r="63" spans="1:6" x14ac:dyDescent="0.25">
      <c r="A63" t="s">
        <v>261</v>
      </c>
      <c r="B63" t="s">
        <v>262</v>
      </c>
      <c r="C63">
        <v>0.675999724288043</v>
      </c>
      <c r="D63">
        <v>0.52184342301660802</v>
      </c>
      <c r="E63">
        <v>0.17444032353312</v>
      </c>
      <c r="F63">
        <v>2.72098571334961E-2</v>
      </c>
    </row>
    <row r="64" spans="1:6" x14ac:dyDescent="0.25">
      <c r="A64" t="s">
        <v>263</v>
      </c>
      <c r="B64" t="s">
        <v>264</v>
      </c>
      <c r="C64">
        <v>3.1533768941824102E-2</v>
      </c>
      <c r="D64">
        <v>1.40730886723795E-2</v>
      </c>
      <c r="E64">
        <v>1.3264833081196501E-3</v>
      </c>
      <c r="F64">
        <v>7.1902250463089495E-4</v>
      </c>
    </row>
    <row r="65" spans="1:6" x14ac:dyDescent="0.25">
      <c r="A65" t="s">
        <v>265</v>
      </c>
      <c r="B65" t="s">
        <v>266</v>
      </c>
      <c r="C65">
        <v>0</v>
      </c>
      <c r="D65">
        <v>0</v>
      </c>
      <c r="E65">
        <v>7.5242884169052801E-4</v>
      </c>
      <c r="F65">
        <v>4.5464178614404302E-4</v>
      </c>
    </row>
    <row r="66" spans="1:6" x14ac:dyDescent="0.25">
      <c r="A66" t="s">
        <v>267</v>
      </c>
      <c r="B66" t="s">
        <v>268</v>
      </c>
      <c r="C66">
        <v>1.9942049367449598E-2</v>
      </c>
      <c r="D66">
        <v>8.9011209872976293E-3</v>
      </c>
      <c r="E66">
        <v>8.3871152510864495E-4</v>
      </c>
      <c r="F66">
        <v>4.5471197274610199E-4</v>
      </c>
    </row>
    <row r="67" spans="1:6" x14ac:dyDescent="0.25">
      <c r="A67" t="s">
        <v>269</v>
      </c>
      <c r="B67" t="s">
        <v>270</v>
      </c>
      <c r="C67">
        <v>0</v>
      </c>
      <c r="D67">
        <v>2.89687825999767E-3</v>
      </c>
      <c r="E67">
        <v>1.32805475322317E-3</v>
      </c>
      <c r="F67">
        <v>1.81870178231053E-33</v>
      </c>
    </row>
    <row r="68" spans="1:6" x14ac:dyDescent="0.25">
      <c r="A68" t="s">
        <v>271</v>
      </c>
      <c r="B68" t="s">
        <v>272</v>
      </c>
      <c r="C68">
        <v>0</v>
      </c>
      <c r="D68">
        <v>0.71207538711643403</v>
      </c>
      <c r="E68">
        <v>0.70854553262701503</v>
      </c>
      <c r="F68">
        <v>5.7964681301374499E-2</v>
      </c>
    </row>
    <row r="69" spans="1:6" x14ac:dyDescent="0.25">
      <c r="A69" t="s">
        <v>273</v>
      </c>
      <c r="B69" t="s">
        <v>274</v>
      </c>
      <c r="C69">
        <v>-8.4277362641204796</v>
      </c>
      <c r="D69">
        <v>-5.6328126188328902</v>
      </c>
      <c r="E69">
        <v>-2.2729674207022001</v>
      </c>
      <c r="F69">
        <v>-0.15966649200567001</v>
      </c>
    </row>
    <row r="70" spans="1:6" x14ac:dyDescent="0.25">
      <c r="A70" t="s">
        <v>275</v>
      </c>
      <c r="B70" t="s">
        <v>276</v>
      </c>
      <c r="C70">
        <v>0</v>
      </c>
      <c r="D70">
        <v>0.71207538711643403</v>
      </c>
      <c r="E70">
        <v>0.70854553262701503</v>
      </c>
      <c r="F70">
        <v>5.7964681301374499E-2</v>
      </c>
    </row>
    <row r="71" spans="1:6" x14ac:dyDescent="0.25">
      <c r="A71" t="s">
        <v>277</v>
      </c>
      <c r="B71" t="s">
        <v>278</v>
      </c>
      <c r="C71">
        <v>5.8366454982095903E-2</v>
      </c>
      <c r="D71">
        <v>2.6048610725125002E-2</v>
      </c>
      <c r="E71">
        <v>2.4543429624842498E-3</v>
      </c>
      <c r="F71">
        <v>1.3308524815120099E-3</v>
      </c>
    </row>
    <row r="72" spans="1:6" x14ac:dyDescent="0.25">
      <c r="A72" t="s">
        <v>279</v>
      </c>
      <c r="B72" t="s">
        <v>280</v>
      </c>
      <c r="C72">
        <v>0</v>
      </c>
      <c r="D72">
        <v>1.6178477481300399E-5</v>
      </c>
      <c r="E72">
        <v>5.1376981063188201E-4</v>
      </c>
      <c r="F72">
        <v>2.9661408965604903E-4</v>
      </c>
    </row>
    <row r="73" spans="1:6" x14ac:dyDescent="0.25">
      <c r="A73" t="s">
        <v>281</v>
      </c>
      <c r="B73" t="s">
        <v>282</v>
      </c>
      <c r="C73">
        <v>3.29155187543549</v>
      </c>
      <c r="D73">
        <v>1.3107376686390799</v>
      </c>
      <c r="E73">
        <v>0.45870231969342201</v>
      </c>
      <c r="F73">
        <v>0.44123212779543503</v>
      </c>
    </row>
    <row r="74" spans="1:6" x14ac:dyDescent="0.25">
      <c r="A74" t="s">
        <v>283</v>
      </c>
      <c r="B74" t="s">
        <v>284</v>
      </c>
      <c r="C74">
        <v>169.317446623987</v>
      </c>
      <c r="D74">
        <v>168.89431325222799</v>
      </c>
      <c r="E74">
        <v>169.467335825726</v>
      </c>
      <c r="F74">
        <v>178.598976595209</v>
      </c>
    </row>
    <row r="75" spans="1:6" x14ac:dyDescent="0.25">
      <c r="A75" t="s">
        <v>285</v>
      </c>
      <c r="B75" t="s">
        <v>286</v>
      </c>
      <c r="C75">
        <v>0</v>
      </c>
      <c r="D75">
        <v>11.4229596583438</v>
      </c>
      <c r="E75">
        <v>6.17263223339872</v>
      </c>
      <c r="F75">
        <v>2.8355977606149101</v>
      </c>
    </row>
    <row r="76" spans="1:6" x14ac:dyDescent="0.25">
      <c r="A76" t="s">
        <v>287</v>
      </c>
      <c r="B76" t="s">
        <v>288</v>
      </c>
      <c r="C76">
        <v>0</v>
      </c>
      <c r="D76">
        <v>2.89687825999767E-3</v>
      </c>
      <c r="E76">
        <v>1.32805475322317E-3</v>
      </c>
      <c r="F76">
        <v>0</v>
      </c>
    </row>
    <row r="77" spans="1:6" x14ac:dyDescent="0.25">
      <c r="A77" t="s">
        <v>289</v>
      </c>
      <c r="B77" t="s">
        <v>290</v>
      </c>
      <c r="C77">
        <v>0</v>
      </c>
      <c r="D77">
        <v>0</v>
      </c>
      <c r="E77">
        <v>0</v>
      </c>
      <c r="F77">
        <v>5.72188904633158E-3</v>
      </c>
    </row>
    <row r="78" spans="1:6" x14ac:dyDescent="0.25">
      <c r="A78" t="s">
        <v>291</v>
      </c>
      <c r="B78" t="s">
        <v>292</v>
      </c>
      <c r="C78">
        <v>0</v>
      </c>
      <c r="D78">
        <v>0</v>
      </c>
      <c r="E78">
        <v>0</v>
      </c>
      <c r="F78">
        <v>5.72188904633158E-3</v>
      </c>
    </row>
    <row r="79" spans="1:6" x14ac:dyDescent="0.25">
      <c r="A79" t="s">
        <v>293</v>
      </c>
      <c r="B79" t="s">
        <v>294</v>
      </c>
      <c r="C79">
        <v>0</v>
      </c>
      <c r="D79">
        <v>6.2314430918445803E-2</v>
      </c>
      <c r="E79">
        <v>0.45699228043364998</v>
      </c>
      <c r="F79">
        <v>0.71149951963868296</v>
      </c>
    </row>
    <row r="80" spans="1:6" x14ac:dyDescent="0.25">
      <c r="A80" t="s">
        <v>295</v>
      </c>
      <c r="B80" t="s">
        <v>296</v>
      </c>
      <c r="C80">
        <v>0</v>
      </c>
      <c r="D80">
        <v>6.2314430918445803E-2</v>
      </c>
      <c r="E80">
        <v>0.45699228043364998</v>
      </c>
      <c r="F80">
        <v>0.71149951963868296</v>
      </c>
    </row>
    <row r="81" spans="1:6" x14ac:dyDescent="0.25">
      <c r="A81" t="s">
        <v>297</v>
      </c>
      <c r="B81" t="s">
        <v>298</v>
      </c>
      <c r="C81">
        <v>0</v>
      </c>
      <c r="D81">
        <v>3.0852710228817202E-18</v>
      </c>
      <c r="E81">
        <v>4.8914091216241398E-3</v>
      </c>
      <c r="F81">
        <v>3.10172170359004E-3</v>
      </c>
    </row>
    <row r="82" spans="1:6" x14ac:dyDescent="0.25">
      <c r="A82" t="s">
        <v>299</v>
      </c>
      <c r="B82" t="s">
        <v>300</v>
      </c>
      <c r="C82">
        <v>0</v>
      </c>
      <c r="D82">
        <v>0</v>
      </c>
      <c r="E82">
        <v>4.8914091216241597E-3</v>
      </c>
      <c r="F82">
        <v>3.10172170359004E-3</v>
      </c>
    </row>
    <row r="83" spans="1:6" x14ac:dyDescent="0.25">
      <c r="A83" t="s">
        <v>301</v>
      </c>
      <c r="B83" t="s">
        <v>302</v>
      </c>
      <c r="C83">
        <v>0</v>
      </c>
      <c r="D83">
        <v>3.0852710228817202E-18</v>
      </c>
      <c r="E83">
        <v>4.8914091216241398E-3</v>
      </c>
      <c r="F83">
        <v>3.10172170359004E-3</v>
      </c>
    </row>
    <row r="84" spans="1:6" x14ac:dyDescent="0.25">
      <c r="A84" t="s">
        <v>303</v>
      </c>
      <c r="B84" t="s">
        <v>304</v>
      </c>
      <c r="C84">
        <v>-2.0749945573669701E-17</v>
      </c>
      <c r="D84">
        <v>-6.4547657531955904E-3</v>
      </c>
      <c r="E84">
        <v>-6.6713185410182399E-17</v>
      </c>
      <c r="F84">
        <v>-1.07481676259233E-17</v>
      </c>
    </row>
    <row r="85" spans="1:6" x14ac:dyDescent="0.25">
      <c r="A85" t="s">
        <v>305</v>
      </c>
      <c r="B85" t="s">
        <v>306</v>
      </c>
      <c r="C85">
        <v>1.1787115369826999E-29</v>
      </c>
      <c r="D85">
        <v>1.32932911027527E-3</v>
      </c>
      <c r="E85">
        <v>6.4239782037015696E-4</v>
      </c>
      <c r="F85">
        <v>5.6393618432662804E-6</v>
      </c>
    </row>
    <row r="86" spans="1:6" x14ac:dyDescent="0.25">
      <c r="A86" t="s">
        <v>307</v>
      </c>
      <c r="B86" t="s">
        <v>308</v>
      </c>
      <c r="C86">
        <v>1.20334880938325E-3</v>
      </c>
      <c r="D86">
        <v>5.0013049997559901E-4</v>
      </c>
      <c r="E86">
        <v>4.16903186192254E-5</v>
      </c>
      <c r="F86">
        <v>7.6332565848422498E-7</v>
      </c>
    </row>
    <row r="87" spans="1:6" x14ac:dyDescent="0.25">
      <c r="A87" t="s">
        <v>309</v>
      </c>
      <c r="B87" t="s">
        <v>310</v>
      </c>
      <c r="C87">
        <v>1.20334880938325E-3</v>
      </c>
      <c r="D87">
        <v>5.0013049997559901E-4</v>
      </c>
      <c r="E87">
        <v>4.16903186192254E-5</v>
      </c>
      <c r="F87">
        <v>7.6332565848422498E-7</v>
      </c>
    </row>
    <row r="88" spans="1:6" x14ac:dyDescent="0.25">
      <c r="A88" t="s">
        <v>311</v>
      </c>
      <c r="B88" t="s">
        <v>312</v>
      </c>
      <c r="C88">
        <v>1.28796883129681E-3</v>
      </c>
      <c r="D88">
        <v>5.7435436949573404E-4</v>
      </c>
      <c r="E88">
        <v>5.51581783810583E-5</v>
      </c>
      <c r="F88">
        <v>2.93678366412229E-5</v>
      </c>
    </row>
    <row r="89" spans="1:6" x14ac:dyDescent="0.25">
      <c r="A89" t="s">
        <v>313</v>
      </c>
      <c r="B89" t="s">
        <v>314</v>
      </c>
      <c r="C89">
        <v>0</v>
      </c>
      <c r="D89">
        <v>-2.89687825999767E-3</v>
      </c>
      <c r="E89">
        <v>-1.32805475322317E-3</v>
      </c>
      <c r="F89">
        <v>-1.81870178231053E-33</v>
      </c>
    </row>
    <row r="90" spans="1:6" x14ac:dyDescent="0.25">
      <c r="A90" t="s">
        <v>315</v>
      </c>
      <c r="B90" t="s">
        <v>316</v>
      </c>
      <c r="C90">
        <v>2.0463330356808398</v>
      </c>
      <c r="D90">
        <v>0.97469463309418303</v>
      </c>
      <c r="E90">
        <v>0.51428504174690304</v>
      </c>
      <c r="F90">
        <v>0.50288272624609998</v>
      </c>
    </row>
    <row r="91" spans="1:6" x14ac:dyDescent="0.25">
      <c r="A91" t="s">
        <v>317</v>
      </c>
      <c r="B91" t="s">
        <v>318</v>
      </c>
      <c r="C91">
        <v>1.20334880938325E-3</v>
      </c>
      <c r="D91">
        <v>3.8025047865590703E-2</v>
      </c>
      <c r="E91">
        <v>0.18317356988223099</v>
      </c>
      <c r="F91">
        <v>5.66166075952583E-2</v>
      </c>
    </row>
    <row r="92" spans="1:6" x14ac:dyDescent="0.25">
      <c r="A92" t="s">
        <v>319</v>
      </c>
      <c r="B92" t="s">
        <v>320</v>
      </c>
      <c r="C92">
        <v>1.4035502301708001E-2</v>
      </c>
      <c r="D92">
        <v>4.2057263045274899E-2</v>
      </c>
      <c r="E92">
        <v>0.245466409436111</v>
      </c>
      <c r="F92">
        <v>0.26511648962844903</v>
      </c>
    </row>
    <row r="93" spans="1:6" x14ac:dyDescent="0.25">
      <c r="A93" t="s">
        <v>321</v>
      </c>
      <c r="B93" t="s">
        <v>322</v>
      </c>
      <c r="C93">
        <v>1.4035502301708001E-2</v>
      </c>
      <c r="D93">
        <v>4.2057263045274899E-2</v>
      </c>
      <c r="E93">
        <v>0.245466409436111</v>
      </c>
      <c r="F93">
        <v>0.26511648962844903</v>
      </c>
    </row>
    <row r="94" spans="1:6" x14ac:dyDescent="0.25">
      <c r="A94" t="s">
        <v>323</v>
      </c>
      <c r="B94" t="s">
        <v>324</v>
      </c>
      <c r="C94">
        <v>188.937340402622</v>
      </c>
      <c r="D94">
        <v>187.09543403454899</v>
      </c>
      <c r="E94">
        <v>186.438959087624</v>
      </c>
      <c r="F94">
        <v>190.37474791698099</v>
      </c>
    </row>
    <row r="95" spans="1:6" x14ac:dyDescent="0.25">
      <c r="A95" t="s">
        <v>325</v>
      </c>
      <c r="B95" t="s">
        <v>326</v>
      </c>
      <c r="C95">
        <v>0</v>
      </c>
      <c r="D95">
        <v>3.3885470032610603E-2</v>
      </c>
      <c r="E95">
        <v>1.6603854801731099</v>
      </c>
      <c r="F95">
        <v>3.0693424266621401</v>
      </c>
    </row>
    <row r="96" spans="1:6" x14ac:dyDescent="0.25">
      <c r="A96" t="s">
        <v>327</v>
      </c>
      <c r="B96" t="s">
        <v>328</v>
      </c>
      <c r="C96">
        <v>3.9893751268568098</v>
      </c>
      <c r="D96">
        <v>2.1036129082350601</v>
      </c>
      <c r="E96">
        <v>1.9044678843071099</v>
      </c>
      <c r="F96">
        <v>2.0183702284040002</v>
      </c>
    </row>
    <row r="97" spans="1:6" x14ac:dyDescent="0.25">
      <c r="A97" t="s">
        <v>329</v>
      </c>
      <c r="B97" t="s">
        <v>330</v>
      </c>
      <c r="C97">
        <v>-3.9893751268568098</v>
      </c>
      <c r="D97">
        <v>-2.1035342200063498</v>
      </c>
      <c r="E97">
        <v>-1.90440364452507</v>
      </c>
      <c r="F97">
        <v>-1.9911997901888201</v>
      </c>
    </row>
    <row r="98" spans="1:6" x14ac:dyDescent="0.25">
      <c r="A98" t="s">
        <v>331</v>
      </c>
      <c r="B98" t="s">
        <v>332</v>
      </c>
      <c r="C98">
        <v>0</v>
      </c>
      <c r="D98">
        <v>0</v>
      </c>
      <c r="E98">
        <v>3.3924182712483698E-30</v>
      </c>
      <c r="F98">
        <v>-2.71701621324437E-2</v>
      </c>
    </row>
    <row r="99" spans="1:6" x14ac:dyDescent="0.25">
      <c r="A99" t="s">
        <v>333</v>
      </c>
      <c r="B99" t="s">
        <v>334</v>
      </c>
      <c r="C99">
        <v>99.330349961686693</v>
      </c>
      <c r="D99">
        <v>95.2161556700066</v>
      </c>
      <c r="E99">
        <v>96.112043604733799</v>
      </c>
      <c r="F99">
        <v>97.6065390881556</v>
      </c>
    </row>
    <row r="100" spans="1:6" x14ac:dyDescent="0.25">
      <c r="A100" t="s">
        <v>335</v>
      </c>
      <c r="B100" t="s">
        <v>336</v>
      </c>
      <c r="C100">
        <v>0</v>
      </c>
      <c r="D100">
        <v>-3.2874958479149598E-2</v>
      </c>
      <c r="E100">
        <v>-1.59335681126706</v>
      </c>
      <c r="F100">
        <v>-2.97495826391402</v>
      </c>
    </row>
    <row r="101" spans="1:6" x14ac:dyDescent="0.25">
      <c r="A101" t="s">
        <v>337</v>
      </c>
      <c r="B101" t="s">
        <v>338</v>
      </c>
      <c r="C101">
        <v>0</v>
      </c>
      <c r="D101">
        <v>2.89687825999767E-3</v>
      </c>
      <c r="E101">
        <v>1.32805475322317E-3</v>
      </c>
      <c r="F101">
        <v>1.81870178231053E-33</v>
      </c>
    </row>
    <row r="102" spans="1:6" x14ac:dyDescent="0.25">
      <c r="A102" t="s">
        <v>339</v>
      </c>
      <c r="B102" t="s">
        <v>340</v>
      </c>
      <c r="C102">
        <v>0.93788702771964705</v>
      </c>
      <c r="D102">
        <v>6.9108023046379596</v>
      </c>
      <c r="E102">
        <v>4.2085712967369098</v>
      </c>
      <c r="F102">
        <v>1.6207762469709399</v>
      </c>
    </row>
    <row r="103" spans="1:6" x14ac:dyDescent="0.25">
      <c r="A103" t="s">
        <v>341</v>
      </c>
      <c r="B103" t="s">
        <v>342</v>
      </c>
      <c r="C103">
        <v>69.393556605760494</v>
      </c>
      <c r="D103">
        <v>62.855063228751298</v>
      </c>
      <c r="E103">
        <v>63.014627433688197</v>
      </c>
      <c r="F103">
        <v>50.176970647436299</v>
      </c>
    </row>
    <row r="104" spans="1:6" x14ac:dyDescent="0.25">
      <c r="A104" t="s">
        <v>343</v>
      </c>
      <c r="B104" t="s">
        <v>344</v>
      </c>
      <c r="C104">
        <v>3.2306548961297699E-2</v>
      </c>
      <c r="D104">
        <v>1.38124221740018E-2</v>
      </c>
      <c r="E104">
        <v>2.5542471984832999E-5</v>
      </c>
      <c r="F104">
        <v>0</v>
      </c>
    </row>
    <row r="105" spans="1:6" x14ac:dyDescent="0.25">
      <c r="A105" t="s">
        <v>345</v>
      </c>
      <c r="B105" t="s">
        <v>346</v>
      </c>
      <c r="C105">
        <v>1.8616282604619699E-27</v>
      </c>
      <c r="D105">
        <v>4.3508137527025299E-3</v>
      </c>
      <c r="E105">
        <v>2.8750016427959201E-3</v>
      </c>
      <c r="F105">
        <v>5.9546313257154602E-18</v>
      </c>
    </row>
    <row r="106" spans="1:6" x14ac:dyDescent="0.25">
      <c r="A106" t="s">
        <v>347</v>
      </c>
      <c r="B106" t="s">
        <v>348</v>
      </c>
      <c r="C106">
        <v>6.4859223016464904</v>
      </c>
      <c r="D106">
        <v>4.34261849624151</v>
      </c>
      <c r="E106">
        <v>2.3879353739104698</v>
      </c>
      <c r="F106">
        <v>1.0204131669307701</v>
      </c>
    </row>
    <row r="107" spans="1:6" x14ac:dyDescent="0.25">
      <c r="A107" t="s">
        <v>349</v>
      </c>
      <c r="B107" t="s">
        <v>350</v>
      </c>
      <c r="C107">
        <v>2.7442601678918401</v>
      </c>
      <c r="D107">
        <v>1.7070143296770399</v>
      </c>
      <c r="E107">
        <v>0.802101185180353</v>
      </c>
      <c r="F107">
        <v>0.150019416576604</v>
      </c>
    </row>
    <row r="108" spans="1:6" x14ac:dyDescent="0.25">
      <c r="A108" t="s">
        <v>351</v>
      </c>
      <c r="B108" t="s">
        <v>352</v>
      </c>
      <c r="C108">
        <v>3.2306548961297699E-2</v>
      </c>
      <c r="D108">
        <v>1.38124221740018E-2</v>
      </c>
      <c r="E108">
        <v>2.5542471984832999E-5</v>
      </c>
      <c r="F108">
        <v>0</v>
      </c>
    </row>
    <row r="109" spans="1:6" x14ac:dyDescent="0.25">
      <c r="A109" t="s">
        <v>353</v>
      </c>
      <c r="B109" t="s">
        <v>354</v>
      </c>
      <c r="C109">
        <v>0</v>
      </c>
      <c r="D109">
        <v>0.66601601213270101</v>
      </c>
      <c r="E109">
        <v>0.80371929650021401</v>
      </c>
      <c r="F109">
        <v>0.15124017270336401</v>
      </c>
    </row>
    <row r="110" spans="1:6" x14ac:dyDescent="0.25">
      <c r="A110" t="s">
        <v>355</v>
      </c>
      <c r="B110" t="s">
        <v>356</v>
      </c>
      <c r="C110">
        <v>2.06718996357051E-2</v>
      </c>
      <c r="D110">
        <v>9.2258489759720792E-3</v>
      </c>
      <c r="E110">
        <v>8.69607334651208E-4</v>
      </c>
      <c r="F110">
        <v>4.7135377566077301E-4</v>
      </c>
    </row>
    <row r="111" spans="1:6" x14ac:dyDescent="0.25">
      <c r="A111" t="s">
        <v>357</v>
      </c>
      <c r="B111" t="s">
        <v>358</v>
      </c>
      <c r="C111">
        <v>5.9203631853273903E-2</v>
      </c>
      <c r="D111">
        <v>2.64217252359817E-2</v>
      </c>
      <c r="E111">
        <v>2.48965503711047E-3</v>
      </c>
      <c r="F111">
        <v>1.3499415099070601E-3</v>
      </c>
    </row>
    <row r="112" spans="1:6" x14ac:dyDescent="0.25">
      <c r="A112" t="s">
        <v>359</v>
      </c>
      <c r="B112" t="s">
        <v>360</v>
      </c>
      <c r="C112">
        <v>189.503742409534</v>
      </c>
      <c r="D112">
        <v>187.58118588530999</v>
      </c>
      <c r="E112">
        <v>187.38370854160701</v>
      </c>
      <c r="F112">
        <v>191.383106273343</v>
      </c>
    </row>
    <row r="113" spans="1:6" x14ac:dyDescent="0.25">
      <c r="A113" t="s">
        <v>361</v>
      </c>
      <c r="B113" t="s">
        <v>362</v>
      </c>
      <c r="C113">
        <v>9.9248089609521504</v>
      </c>
      <c r="D113">
        <v>9.5109443901849406</v>
      </c>
      <c r="E113">
        <v>8.3643693269087205</v>
      </c>
      <c r="F113">
        <v>4.8375910062684602</v>
      </c>
    </row>
    <row r="114" spans="1:6" x14ac:dyDescent="0.25">
      <c r="A114" t="s">
        <v>363</v>
      </c>
      <c r="B114" t="s">
        <v>364</v>
      </c>
      <c r="C114">
        <v>9.9248089609521504</v>
      </c>
      <c r="D114">
        <v>9.4671999992796998</v>
      </c>
      <c r="E114">
        <v>7.3646428196138398</v>
      </c>
      <c r="F114">
        <v>4.5848238568548396</v>
      </c>
    </row>
    <row r="115" spans="1:6" x14ac:dyDescent="0.25">
      <c r="A115" t="s">
        <v>365</v>
      </c>
      <c r="B115" t="s">
        <v>366</v>
      </c>
      <c r="C115">
        <v>0</v>
      </c>
      <c r="D115">
        <v>4.55784320307656E-2</v>
      </c>
      <c r="E115">
        <v>1.0012237884522199</v>
      </c>
      <c r="F115">
        <v>0.252773584265433</v>
      </c>
    </row>
    <row r="116" spans="1:6" x14ac:dyDescent="0.25">
      <c r="A116" t="s">
        <v>367</v>
      </c>
      <c r="B116" t="s">
        <v>368</v>
      </c>
      <c r="C116">
        <v>0</v>
      </c>
      <c r="D116">
        <v>2.5922862859354499E-3</v>
      </c>
      <c r="E116">
        <v>1.2023870314619299E-3</v>
      </c>
      <c r="F116">
        <v>-8.5287238816905197E-17</v>
      </c>
    </row>
    <row r="117" spans="1:6" x14ac:dyDescent="0.25">
      <c r="A117" t="s">
        <v>369</v>
      </c>
      <c r="B117" t="s">
        <v>370</v>
      </c>
      <c r="C117">
        <v>2.4318649432940602</v>
      </c>
      <c r="D117">
        <v>1.28584007514317</v>
      </c>
      <c r="E117">
        <v>0.96873629838604303</v>
      </c>
      <c r="F117">
        <v>1.0115476199804101</v>
      </c>
    </row>
    <row r="118" spans="1:6" x14ac:dyDescent="0.25">
      <c r="A118" t="s">
        <v>371</v>
      </c>
      <c r="B118" t="s">
        <v>372</v>
      </c>
      <c r="C118">
        <v>4.0649030263316899</v>
      </c>
      <c r="D118">
        <v>2.15126061791248</v>
      </c>
      <c r="E118">
        <v>1.9118409278722901</v>
      </c>
      <c r="F118">
        <v>1.99185624940008</v>
      </c>
    </row>
    <row r="119" spans="1:6" x14ac:dyDescent="0.25">
      <c r="A119" t="s">
        <v>373</v>
      </c>
      <c r="B119" t="s">
        <v>374</v>
      </c>
      <c r="C119">
        <v>-2.4318649432940602</v>
      </c>
      <c r="D119">
        <v>-1.28584007514317</v>
      </c>
      <c r="E119">
        <v>-0.96873629838604303</v>
      </c>
      <c r="F119">
        <v>-0.98437745784796205</v>
      </c>
    </row>
    <row r="120" spans="1:6" x14ac:dyDescent="0.25">
      <c r="A120" t="s">
        <v>375</v>
      </c>
      <c r="B120" t="s">
        <v>376</v>
      </c>
      <c r="C120">
        <v>5.89537989636932E-3</v>
      </c>
      <c r="D120">
        <v>1.76654320849896E-2</v>
      </c>
      <c r="E120">
        <v>0.103104234090408</v>
      </c>
      <c r="F120">
        <v>0.111357786882315</v>
      </c>
    </row>
    <row r="121" spans="1:6" x14ac:dyDescent="0.25">
      <c r="A121" t="s">
        <v>377</v>
      </c>
      <c r="B121" t="s">
        <v>378</v>
      </c>
      <c r="C121">
        <v>5.6971154263792602E-2</v>
      </c>
      <c r="D121">
        <v>2.5427128244786101E-2</v>
      </c>
      <c r="E121">
        <v>2.3969314701952201E-3</v>
      </c>
      <c r="F121">
        <v>1.29903729890448E-3</v>
      </c>
    </row>
    <row r="122" spans="1:6" x14ac:dyDescent="0.25">
      <c r="A122" t="s">
        <v>379</v>
      </c>
      <c r="B122" t="s">
        <v>380</v>
      </c>
      <c r="C122">
        <v>0</v>
      </c>
      <c r="D122">
        <v>1.2933612358935599E-3</v>
      </c>
      <c r="E122">
        <v>5.9892241232489297E-4</v>
      </c>
      <c r="F122">
        <v>0</v>
      </c>
    </row>
    <row r="123" spans="1:6" x14ac:dyDescent="0.25">
      <c r="A123" t="s">
        <v>381</v>
      </c>
      <c r="B123" t="s">
        <v>382</v>
      </c>
      <c r="C123">
        <v>29.638199848987998</v>
      </c>
      <c r="D123">
        <v>30.1429444906478</v>
      </c>
      <c r="E123">
        <v>32.245716014564103</v>
      </c>
      <c r="F123">
        <v>47.628848286138997</v>
      </c>
    </row>
    <row r="124" spans="1:6" x14ac:dyDescent="0.25">
      <c r="A124" t="s">
        <v>383</v>
      </c>
      <c r="B124" t="s">
        <v>384</v>
      </c>
      <c r="C124">
        <v>70.361800151012005</v>
      </c>
      <c r="D124">
        <v>69.857055509352193</v>
      </c>
      <c r="E124">
        <v>67.754283985435904</v>
      </c>
      <c r="F124">
        <v>52.371151713861003</v>
      </c>
    </row>
    <row r="125" spans="1:6" x14ac:dyDescent="0.25">
      <c r="A125" t="s">
        <v>385</v>
      </c>
      <c r="B125" t="s">
        <v>386</v>
      </c>
      <c r="C125">
        <v>0</v>
      </c>
      <c r="D125">
        <v>1.6178477481300399E-5</v>
      </c>
      <c r="E125">
        <v>5.1376981063188201E-4</v>
      </c>
      <c r="F125">
        <v>2.9661408965604903E-4</v>
      </c>
    </row>
    <row r="126" spans="1:6" x14ac:dyDescent="0.25">
      <c r="A126" t="s">
        <v>387</v>
      </c>
      <c r="B126" t="s">
        <v>388</v>
      </c>
      <c r="C126">
        <v>0</v>
      </c>
      <c r="D126">
        <v>1.6178477481300399E-5</v>
      </c>
      <c r="E126">
        <v>5.1376981063188201E-4</v>
      </c>
      <c r="F126">
        <v>2.9661408965604903E-4</v>
      </c>
    </row>
    <row r="127" spans="1:6" x14ac:dyDescent="0.25">
      <c r="A127" t="s">
        <v>389</v>
      </c>
      <c r="B127" t="s">
        <v>390</v>
      </c>
      <c r="C127">
        <v>0</v>
      </c>
      <c r="D127">
        <v>1.6178477481300399E-5</v>
      </c>
      <c r="E127">
        <v>5.1376981063188201E-4</v>
      </c>
      <c r="F127">
        <v>2.9661408965604903E-4</v>
      </c>
    </row>
    <row r="128" spans="1:6" x14ac:dyDescent="0.25">
      <c r="A128" t="s">
        <v>391</v>
      </c>
      <c r="B128" t="s">
        <v>392</v>
      </c>
      <c r="C128">
        <v>1.3008484426661001E-2</v>
      </c>
      <c r="D128">
        <v>5.8063063744371703E-3</v>
      </c>
      <c r="E128">
        <v>5.4736430069229295E-4</v>
      </c>
      <c r="F128">
        <v>2.9661513253191E-4</v>
      </c>
    </row>
    <row r="129" spans="1:6" x14ac:dyDescent="0.25">
      <c r="A129" t="s">
        <v>393</v>
      </c>
      <c r="B129" t="s">
        <v>394</v>
      </c>
      <c r="C129">
        <v>0</v>
      </c>
      <c r="D129">
        <v>4.83220350864518E-3</v>
      </c>
      <c r="E129">
        <v>2.30811076052163E-3</v>
      </c>
      <c r="F129">
        <v>1.28043448856101E-3</v>
      </c>
    </row>
    <row r="130" spans="1:6" x14ac:dyDescent="0.25">
      <c r="A130" t="s">
        <v>395</v>
      </c>
      <c r="B130" t="s">
        <v>396</v>
      </c>
      <c r="C130">
        <v>0</v>
      </c>
      <c r="D130">
        <v>4.83220350864518E-3</v>
      </c>
      <c r="E130">
        <v>2.30811076052163E-3</v>
      </c>
      <c r="F130">
        <v>1.28043448856101E-3</v>
      </c>
    </row>
    <row r="131" spans="1:6" x14ac:dyDescent="0.25">
      <c r="A131" t="s">
        <v>397</v>
      </c>
      <c r="B131" t="s">
        <v>398</v>
      </c>
      <c r="C131">
        <v>0</v>
      </c>
      <c r="D131">
        <v>0.71207538711643403</v>
      </c>
      <c r="E131">
        <v>0.70854553262701503</v>
      </c>
      <c r="F131">
        <v>5.7964681301374499E-2</v>
      </c>
    </row>
    <row r="132" spans="1:6" x14ac:dyDescent="0.25">
      <c r="A132" t="s">
        <v>399</v>
      </c>
      <c r="B132" t="s">
        <v>400</v>
      </c>
      <c r="C132">
        <v>0</v>
      </c>
      <c r="D132">
        <v>1.8095949029067601E-3</v>
      </c>
      <c r="E132">
        <v>0.17917169188673801</v>
      </c>
      <c r="F132">
        <v>5.7444649820862198E-2</v>
      </c>
    </row>
    <row r="133" spans="1:6" x14ac:dyDescent="0.25">
      <c r="A133" t="s">
        <v>401</v>
      </c>
      <c r="B133" t="s">
        <v>402</v>
      </c>
      <c r="C133">
        <v>0</v>
      </c>
      <c r="D133">
        <v>6.0184522536153699E-4</v>
      </c>
      <c r="E133">
        <v>5.1493630539822702E-4</v>
      </c>
      <c r="F133">
        <v>2.9809749821015601E-4</v>
      </c>
    </row>
    <row r="134" spans="1:6" x14ac:dyDescent="0.25">
      <c r="A134" t="s">
        <v>403</v>
      </c>
      <c r="B134" t="s">
        <v>404</v>
      </c>
      <c r="C134">
        <v>0.17003558060653501</v>
      </c>
      <c r="D134">
        <v>0.24359152618793101</v>
      </c>
      <c r="E134">
        <v>0.67999631841518604</v>
      </c>
      <c r="F134">
        <v>0.61288343375144705</v>
      </c>
    </row>
    <row r="135" spans="1:6" x14ac:dyDescent="0.25">
      <c r="A135" t="s">
        <v>405</v>
      </c>
      <c r="B135" t="s">
        <v>406</v>
      </c>
      <c r="C135">
        <v>0</v>
      </c>
      <c r="D135">
        <v>1.6178477481300399E-5</v>
      </c>
      <c r="E135">
        <v>5.1376981063188201E-4</v>
      </c>
      <c r="F135">
        <v>2.9661408965604903E-4</v>
      </c>
    </row>
    <row r="136" spans="1:6" x14ac:dyDescent="0.25">
      <c r="A136" t="s">
        <v>407</v>
      </c>
      <c r="B136" t="s">
        <v>408</v>
      </c>
      <c r="C136">
        <v>0</v>
      </c>
      <c r="D136">
        <v>1.6178477481300399E-5</v>
      </c>
      <c r="E136">
        <v>5.1376981063188201E-4</v>
      </c>
      <c r="F136">
        <v>2.9661408965604903E-4</v>
      </c>
    </row>
    <row r="137" spans="1:6" x14ac:dyDescent="0.25">
      <c r="A137" t="s">
        <v>409</v>
      </c>
      <c r="B137" t="s">
        <v>410</v>
      </c>
      <c r="C137">
        <v>1.0354265365185199E-18</v>
      </c>
      <c r="D137">
        <v>1.2933612358935599E-3</v>
      </c>
      <c r="E137">
        <v>5.9892241232489297E-4</v>
      </c>
      <c r="F137">
        <v>-5.5116141492686199E-17</v>
      </c>
    </row>
    <row r="138" spans="1:6" x14ac:dyDescent="0.25">
      <c r="A138" t="s">
        <v>411</v>
      </c>
      <c r="B138" t="s">
        <v>412</v>
      </c>
      <c r="C138">
        <v>3.3442742866267298E-2</v>
      </c>
      <c r="D138">
        <v>2.8734739882602101E-2</v>
      </c>
      <c r="E138">
        <v>1.29843119649387E-2</v>
      </c>
      <c r="F138">
        <v>3.0503124592164499E-3</v>
      </c>
    </row>
    <row r="139" spans="1:6" x14ac:dyDescent="0.25">
      <c r="A139" t="s">
        <v>413</v>
      </c>
      <c r="B139" t="s">
        <v>414</v>
      </c>
      <c r="C139">
        <v>0.79601840659219003</v>
      </c>
      <c r="D139">
        <v>0.49894519352368799</v>
      </c>
      <c r="E139">
        <v>0.90658130186186603</v>
      </c>
      <c r="F139">
        <v>1.2013254498043799</v>
      </c>
    </row>
    <row r="140" spans="1:6" x14ac:dyDescent="0.25">
      <c r="A140" t="s">
        <v>415</v>
      </c>
      <c r="B140" t="s">
        <v>416</v>
      </c>
      <c r="C140">
        <v>0</v>
      </c>
      <c r="D140">
        <v>2.2903391269460598E-2</v>
      </c>
      <c r="E140">
        <v>6.5981121846763996E-2</v>
      </c>
      <c r="F140">
        <v>3.7306584524839898E-2</v>
      </c>
    </row>
    <row r="141" spans="1:6" x14ac:dyDescent="0.25">
      <c r="A141" t="s">
        <v>417</v>
      </c>
      <c r="B141" t="s">
        <v>418</v>
      </c>
      <c r="C141">
        <v>0</v>
      </c>
      <c r="D141">
        <v>2.60846476341675E-3</v>
      </c>
      <c r="E141">
        <v>1.71615684209381E-3</v>
      </c>
      <c r="F141">
        <v>2.9661408965596403E-4</v>
      </c>
    </row>
    <row r="142" spans="1:6" x14ac:dyDescent="0.25">
      <c r="A142" t="s">
        <v>419</v>
      </c>
      <c r="B142" t="s">
        <v>420</v>
      </c>
      <c r="C142">
        <v>0</v>
      </c>
      <c r="D142">
        <v>6.3066215238017902E-3</v>
      </c>
      <c r="E142">
        <v>0.18500261918376601</v>
      </c>
      <c r="F142">
        <v>7.2723680897238394E-2</v>
      </c>
    </row>
    <row r="143" spans="1:6" x14ac:dyDescent="0.25">
      <c r="A143" t="s">
        <v>421</v>
      </c>
      <c r="B143" t="s">
        <v>422</v>
      </c>
      <c r="C143">
        <v>-0.67937713287847501</v>
      </c>
      <c r="D143">
        <v>-0.55293226331419698</v>
      </c>
      <c r="E143">
        <v>-0.879352343272637</v>
      </c>
      <c r="F143">
        <v>-0.59896098030134304</v>
      </c>
    </row>
    <row r="144" spans="1:6" x14ac:dyDescent="0.25">
      <c r="A144" t="s">
        <v>423</v>
      </c>
      <c r="B144" t="s">
        <v>424</v>
      </c>
      <c r="C144">
        <v>0</v>
      </c>
      <c r="D144">
        <v>7.0955567786407303E-3</v>
      </c>
      <c r="E144">
        <v>0</v>
      </c>
      <c r="F144">
        <v>8.9639061244841797E-13</v>
      </c>
    </row>
    <row r="145" spans="1:6" x14ac:dyDescent="0.25">
      <c r="A145" t="s">
        <v>425</v>
      </c>
      <c r="B145" t="s">
        <v>426</v>
      </c>
      <c r="C145">
        <v>0.44294642238739701</v>
      </c>
      <c r="D145">
        <v>0.15631396606613299</v>
      </c>
      <c r="E145">
        <v>0.14525542757864099</v>
      </c>
      <c r="F145">
        <v>8.55937218650277E-2</v>
      </c>
    </row>
    <row r="146" spans="1:6" x14ac:dyDescent="0.25">
      <c r="A146" t="s">
        <v>427</v>
      </c>
      <c r="B146" t="s">
        <v>428</v>
      </c>
      <c r="C146">
        <v>0</v>
      </c>
      <c r="D146">
        <v>0</v>
      </c>
      <c r="E146">
        <v>-0.146385820051708</v>
      </c>
      <c r="F146">
        <v>-8.6455586732272993E-2</v>
      </c>
    </row>
    <row r="147" spans="1:6" x14ac:dyDescent="0.25">
      <c r="A147" t="s">
        <v>429</v>
      </c>
      <c r="B147" t="s">
        <v>430</v>
      </c>
      <c r="C147">
        <v>3.7801883432564902E-2</v>
      </c>
      <c r="D147">
        <v>1.6871148793575399E-2</v>
      </c>
      <c r="E147">
        <v>1.58915189416539E-3</v>
      </c>
      <c r="F147">
        <v>8.6194596515222802E-4</v>
      </c>
    </row>
    <row r="148" spans="1:6" x14ac:dyDescent="0.25">
      <c r="A148" t="s">
        <v>431</v>
      </c>
      <c r="B148" t="s">
        <v>432</v>
      </c>
      <c r="C148">
        <v>1.20334880938325E-3</v>
      </c>
      <c r="D148">
        <v>3.8025047865590703E-2</v>
      </c>
      <c r="E148">
        <v>0.18317356988223099</v>
      </c>
      <c r="F148">
        <v>5.66166075952583E-2</v>
      </c>
    </row>
    <row r="149" spans="1:6" x14ac:dyDescent="0.25">
      <c r="A149" t="s">
        <v>433</v>
      </c>
      <c r="B149" t="s">
        <v>434</v>
      </c>
      <c r="C149">
        <v>0</v>
      </c>
      <c r="D149">
        <v>4.8320976253812698E-3</v>
      </c>
      <c r="E149">
        <v>2.30811076052163E-3</v>
      </c>
      <c r="F149">
        <v>1.280434488561E-3</v>
      </c>
    </row>
    <row r="150" spans="1:6" x14ac:dyDescent="0.25">
      <c r="A150" t="s">
        <v>435</v>
      </c>
      <c r="B150" t="s">
        <v>436</v>
      </c>
      <c r="C150">
        <v>0.60349216515945703</v>
      </c>
      <c r="D150">
        <v>0.215685268071661</v>
      </c>
      <c r="E150">
        <v>5.0863635401777497E-4</v>
      </c>
      <c r="F150">
        <v>1.2326337515714401E-14</v>
      </c>
    </row>
    <row r="151" spans="1:6" x14ac:dyDescent="0.25">
      <c r="A151" t="s">
        <v>437</v>
      </c>
      <c r="B151" t="s">
        <v>438</v>
      </c>
      <c r="C151">
        <v>0</v>
      </c>
      <c r="D151">
        <v>3.7524917365615099E-2</v>
      </c>
      <c r="E151">
        <v>0.18313187956361199</v>
      </c>
      <c r="F151">
        <v>5.6615844269599903E-2</v>
      </c>
    </row>
    <row r="152" spans="1:6" x14ac:dyDescent="0.25">
      <c r="A152" t="s">
        <v>439</v>
      </c>
      <c r="B152" t="s">
        <v>440</v>
      </c>
      <c r="C152">
        <v>7.5527899474884794E-2</v>
      </c>
      <c r="D152">
        <v>3.9239056858972603E-2</v>
      </c>
      <c r="E152">
        <v>1.76689932624813E-3</v>
      </c>
      <c r="F152">
        <v>1.8968475915158599E-5</v>
      </c>
    </row>
    <row r="153" spans="1:6" x14ac:dyDescent="0.25">
      <c r="A153" t="s">
        <v>441</v>
      </c>
      <c r="B153" t="s">
        <v>442</v>
      </c>
      <c r="C153">
        <v>0.17003558060653501</v>
      </c>
      <c r="D153">
        <v>0.24359152618793101</v>
      </c>
      <c r="E153">
        <v>0.67999631841518604</v>
      </c>
      <c r="F153">
        <v>0.61288343375144705</v>
      </c>
    </row>
    <row r="154" spans="1:6" x14ac:dyDescent="0.25">
      <c r="A154" t="s">
        <v>443</v>
      </c>
      <c r="B154" t="s">
        <v>444</v>
      </c>
      <c r="C154">
        <v>0.46699034857511401</v>
      </c>
      <c r="D154">
        <v>0.163224487262806</v>
      </c>
      <c r="E154">
        <v>-1.9443876920193499E-3</v>
      </c>
      <c r="F154">
        <v>-1.32586920765779E-3</v>
      </c>
    </row>
    <row r="155" spans="1:6" x14ac:dyDescent="0.25">
      <c r="A155" t="s">
        <v>445</v>
      </c>
      <c r="B155" t="s">
        <v>446</v>
      </c>
      <c r="C155">
        <v>5.8151792876740903E-2</v>
      </c>
      <c r="D155">
        <v>2.5953094819138899E-2</v>
      </c>
      <c r="E155">
        <v>2.44551042482481E-3</v>
      </c>
      <c r="F155">
        <v>1.32595782762758E-3</v>
      </c>
    </row>
    <row r="156" spans="1:6" x14ac:dyDescent="0.25">
      <c r="A156" t="s">
        <v>447</v>
      </c>
      <c r="B156" t="s">
        <v>448</v>
      </c>
      <c r="C156">
        <v>5.6155437076843E-2</v>
      </c>
      <c r="D156">
        <v>2.5061569505604901E-2</v>
      </c>
      <c r="E156">
        <v>2.3616374615910598E-3</v>
      </c>
      <c r="F156">
        <v>1.28043758708719E-3</v>
      </c>
    </row>
    <row r="157" spans="1:6" x14ac:dyDescent="0.25">
      <c r="A157" t="s">
        <v>449</v>
      </c>
      <c r="B157" t="s">
        <v>450</v>
      </c>
      <c r="C157">
        <v>0</v>
      </c>
      <c r="D157">
        <v>0</v>
      </c>
      <c r="E157">
        <v>0</v>
      </c>
      <c r="F157">
        <v>3.10172170359004E-3</v>
      </c>
    </row>
    <row r="158" spans="1:6" x14ac:dyDescent="0.25">
      <c r="A158" t="s">
        <v>451</v>
      </c>
      <c r="B158" t="s">
        <v>452</v>
      </c>
      <c r="C158">
        <v>-3.4587672479431499</v>
      </c>
      <c r="D158">
        <v>-0.63529388269121001</v>
      </c>
      <c r="E158">
        <v>-1.07361552289798</v>
      </c>
      <c r="F158">
        <v>-2.8849407130017899</v>
      </c>
    </row>
    <row r="159" spans="1:6" x14ac:dyDescent="0.25">
      <c r="A159" t="s">
        <v>453</v>
      </c>
      <c r="B159" t="s">
        <v>454</v>
      </c>
      <c r="C159">
        <v>5.6166038596460403E-2</v>
      </c>
      <c r="D159">
        <v>2.2782925858083999E-2</v>
      </c>
      <c r="E159">
        <v>0</v>
      </c>
      <c r="F159">
        <v>0</v>
      </c>
    </row>
    <row r="160" spans="1:6" x14ac:dyDescent="0.25">
      <c r="A160" t="s">
        <v>455</v>
      </c>
      <c r="B160" t="s">
        <v>456</v>
      </c>
      <c r="C160">
        <v>4.65971112704724</v>
      </c>
      <c r="D160">
        <v>1.6957175365454</v>
      </c>
      <c r="E160">
        <v>0</v>
      </c>
      <c r="F160">
        <v>2.9920752085049202E-3</v>
      </c>
    </row>
    <row r="161" spans="1:6" x14ac:dyDescent="0.25">
      <c r="A161" t="s">
        <v>457</v>
      </c>
      <c r="B161" t="s">
        <v>458</v>
      </c>
      <c r="C161">
        <v>1.4035502301708001E-2</v>
      </c>
      <c r="D161">
        <v>4.2057263045276003E-2</v>
      </c>
      <c r="E161">
        <v>0.245466409436111</v>
      </c>
      <c r="F161">
        <v>0.26511648962844903</v>
      </c>
    </row>
    <row r="162" spans="1:6" x14ac:dyDescent="0.25">
      <c r="A162" t="s">
        <v>459</v>
      </c>
      <c r="B162" t="s">
        <v>460</v>
      </c>
      <c r="C162">
        <v>-1.4035502301708001E-2</v>
      </c>
      <c r="D162">
        <v>-4.2057263045276003E-2</v>
      </c>
      <c r="E162">
        <v>-0.245466409436111</v>
      </c>
      <c r="F162">
        <v>-0.26511648962844903</v>
      </c>
    </row>
    <row r="163" spans="1:6" x14ac:dyDescent="0.25">
      <c r="A163" t="s">
        <v>461</v>
      </c>
      <c r="B163" t="s">
        <v>462</v>
      </c>
      <c r="C163">
        <v>2.6583660683919199E-16</v>
      </c>
      <c r="D163">
        <v>1.1155866124079599E-16</v>
      </c>
      <c r="E163">
        <v>1.10031457042532E-16</v>
      </c>
      <c r="F163">
        <v>2.71701621324438E-2</v>
      </c>
    </row>
    <row r="164" spans="1:6" x14ac:dyDescent="0.25">
      <c r="A164" t="s">
        <v>463</v>
      </c>
      <c r="B164" t="s">
        <v>464</v>
      </c>
      <c r="C164">
        <v>4.0649030263316899</v>
      </c>
      <c r="D164">
        <v>2.14797402791468</v>
      </c>
      <c r="E164">
        <v>1.9090890877248701</v>
      </c>
      <c r="F164">
        <v>1.9915153727543899</v>
      </c>
    </row>
    <row r="165" spans="1:6" x14ac:dyDescent="0.25">
      <c r="A165" t="s">
        <v>465</v>
      </c>
      <c r="B165" t="s">
        <v>466</v>
      </c>
      <c r="C165">
        <v>1.20334880938325E-3</v>
      </c>
      <c r="D165">
        <v>3.0894956012535199E-3</v>
      </c>
      <c r="E165">
        <v>2.2007277581690601E-3</v>
      </c>
      <c r="F165">
        <v>9.4561290797821097E-6</v>
      </c>
    </row>
    <row r="166" spans="1:6" x14ac:dyDescent="0.25">
      <c r="A166" t="s">
        <v>467</v>
      </c>
      <c r="B166" t="s">
        <v>468</v>
      </c>
      <c r="C166">
        <v>0</v>
      </c>
      <c r="D166">
        <v>3.1912103266370701E-3</v>
      </c>
      <c r="E166">
        <v>2.6739737449480599E-3</v>
      </c>
      <c r="F166">
        <v>3.0678925874801999E-4</v>
      </c>
    </row>
    <row r="167" spans="1:6" x14ac:dyDescent="0.25">
      <c r="A167" t="s">
        <v>469</v>
      </c>
      <c r="B167" t="s">
        <v>470</v>
      </c>
      <c r="C167">
        <v>9.9388255162467399E-3</v>
      </c>
      <c r="D167">
        <v>4.4359438703539802E-3</v>
      </c>
      <c r="E167">
        <v>4.17165699780618E-4</v>
      </c>
      <c r="F167">
        <v>2.2662179167244801E-4</v>
      </c>
    </row>
    <row r="168" spans="1:6" x14ac:dyDescent="0.25">
      <c r="A168" t="s">
        <v>471</v>
      </c>
      <c r="B168" t="s">
        <v>472</v>
      </c>
      <c r="C168">
        <v>4.0649030263316899</v>
      </c>
      <c r="D168">
        <v>2.14797402791468</v>
      </c>
      <c r="E168">
        <v>1.9090890877248701</v>
      </c>
      <c r="F168">
        <v>1.9915153727543899</v>
      </c>
    </row>
    <row r="169" spans="1:6" x14ac:dyDescent="0.25">
      <c r="A169" t="s">
        <v>473</v>
      </c>
      <c r="B169" t="s">
        <v>474</v>
      </c>
      <c r="C169">
        <v>2.6583660683919199E-16</v>
      </c>
      <c r="D169">
        <v>1.1155866124079599E-16</v>
      </c>
      <c r="E169">
        <v>1.10031457042532E-16</v>
      </c>
      <c r="F169">
        <v>2.71701621324438E-2</v>
      </c>
    </row>
    <row r="170" spans="1:6" x14ac:dyDescent="0.25">
      <c r="A170" t="s">
        <v>475</v>
      </c>
      <c r="B170" t="s">
        <v>476</v>
      </c>
      <c r="C170">
        <v>3.06258943901244E-35</v>
      </c>
      <c r="D170">
        <v>2.26478265951506E-4</v>
      </c>
      <c r="E170">
        <v>1.84893149580115E-4</v>
      </c>
      <c r="F170">
        <v>7.94676958887266E-7</v>
      </c>
    </row>
    <row r="171" spans="1:6" x14ac:dyDescent="0.25">
      <c r="A171" t="s">
        <v>477</v>
      </c>
      <c r="B171" t="s">
        <v>478</v>
      </c>
      <c r="C171">
        <v>0</v>
      </c>
      <c r="D171">
        <v>2.26478265951506E-4</v>
      </c>
      <c r="E171">
        <v>1.84893149580115E-4</v>
      </c>
      <c r="F171">
        <v>7.9467695889016603E-7</v>
      </c>
    </row>
    <row r="172" spans="1:6" x14ac:dyDescent="0.25">
      <c r="A172" t="s">
        <v>479</v>
      </c>
      <c r="B172" t="s">
        <v>480</v>
      </c>
      <c r="C172">
        <v>3.29155187543549</v>
      </c>
      <c r="D172">
        <v>1.21607317484418</v>
      </c>
      <c r="E172">
        <v>1.7825215813612901E-3</v>
      </c>
      <c r="F172">
        <v>1.92460638843352E-6</v>
      </c>
    </row>
    <row r="173" spans="1:6" x14ac:dyDescent="0.25">
      <c r="A173" t="s">
        <v>481</v>
      </c>
      <c r="B173" t="s">
        <v>482</v>
      </c>
      <c r="C173">
        <v>3.7763949737442397E-2</v>
      </c>
      <c r="D173">
        <v>1.9619528429486301E-2</v>
      </c>
      <c r="E173">
        <v>8.8344966312406598E-4</v>
      </c>
      <c r="F173">
        <v>9.4842379575792893E-6</v>
      </c>
    </row>
    <row r="174" spans="1:6" x14ac:dyDescent="0.25">
      <c r="A174" t="s">
        <v>483</v>
      </c>
      <c r="B174" t="s">
        <v>484</v>
      </c>
      <c r="C174">
        <v>0</v>
      </c>
      <c r="D174">
        <v>2.7798397715419402E-4</v>
      </c>
      <c r="E174">
        <v>6.6978627750618005E-4</v>
      </c>
      <c r="F174">
        <v>0</v>
      </c>
    </row>
    <row r="175" spans="1:6" x14ac:dyDescent="0.25">
      <c r="A175" t="s">
        <v>485</v>
      </c>
      <c r="B175" t="s">
        <v>486</v>
      </c>
      <c r="C175">
        <v>1.4035502301708001E-2</v>
      </c>
      <c r="D175">
        <v>4.3398595982368698E-2</v>
      </c>
      <c r="E175">
        <v>0.31264215932459999</v>
      </c>
      <c r="F175">
        <v>0.35950074440414198</v>
      </c>
    </row>
    <row r="176" spans="1:6" x14ac:dyDescent="0.25">
      <c r="A176" t="s">
        <v>487</v>
      </c>
      <c r="B176" t="s">
        <v>488</v>
      </c>
      <c r="C176">
        <v>2.7982376617258602E-2</v>
      </c>
      <c r="D176">
        <v>8.5178854762293796E-2</v>
      </c>
      <c r="E176">
        <v>0.49002268878531302</v>
      </c>
      <c r="F176">
        <v>0.52857854374552204</v>
      </c>
    </row>
    <row r="177" spans="1:6" x14ac:dyDescent="0.25">
      <c r="A177" t="s">
        <v>489</v>
      </c>
      <c r="B177" t="s">
        <v>490</v>
      </c>
      <c r="C177">
        <v>0</v>
      </c>
      <c r="D177">
        <v>5.932176150038E-4</v>
      </c>
      <c r="E177">
        <v>4.4434408784702599E-4</v>
      </c>
      <c r="F177">
        <v>2.03231502711197E-4</v>
      </c>
    </row>
    <row r="178" spans="1:6" x14ac:dyDescent="0.25">
      <c r="A178" t="s">
        <v>491</v>
      </c>
      <c r="B178" t="s">
        <v>492</v>
      </c>
      <c r="C178">
        <v>3.29155187543549</v>
      </c>
      <c r="D178">
        <v>1.21607317484418</v>
      </c>
      <c r="E178">
        <v>1.7825215813612901E-3</v>
      </c>
      <c r="F178">
        <v>1.92460638843352E-6</v>
      </c>
    </row>
    <row r="179" spans="1:6" x14ac:dyDescent="0.25">
      <c r="A179" t="s">
        <v>493</v>
      </c>
      <c r="B179" t="s">
        <v>494</v>
      </c>
      <c r="C179">
        <v>0</v>
      </c>
      <c r="D179">
        <v>6.05808556704956E-4</v>
      </c>
      <c r="E179">
        <v>1.3339362858088E-3</v>
      </c>
      <c r="F179">
        <v>5.2749654350706396E-3</v>
      </c>
    </row>
    <row r="180" spans="1:6" x14ac:dyDescent="0.25">
      <c r="A180" t="s">
        <v>495</v>
      </c>
      <c r="B180" t="s">
        <v>496</v>
      </c>
      <c r="C180">
        <v>0</v>
      </c>
      <c r="D180">
        <v>-2.89687825999767E-3</v>
      </c>
      <c r="E180">
        <v>-1.32805475322317E-3</v>
      </c>
      <c r="F180">
        <v>-2.5281256558804602E-18</v>
      </c>
    </row>
    <row r="181" spans="1:6" x14ac:dyDescent="0.25">
      <c r="A181" t="s">
        <v>497</v>
      </c>
      <c r="B181" t="s">
        <v>498</v>
      </c>
      <c r="C181">
        <v>0</v>
      </c>
      <c r="D181">
        <v>2.89687825999767E-3</v>
      </c>
      <c r="E181">
        <v>1.32805475322317E-3</v>
      </c>
      <c r="F181">
        <v>2.5281256558804602E-18</v>
      </c>
    </row>
    <row r="182" spans="1:6" x14ac:dyDescent="0.25">
      <c r="A182" t="s">
        <v>499</v>
      </c>
      <c r="B182" t="s">
        <v>500</v>
      </c>
      <c r="C182">
        <v>1.64343331541841</v>
      </c>
      <c r="D182">
        <v>0.75552349709113997</v>
      </c>
      <c r="E182">
        <v>2.4743728713992101E-2</v>
      </c>
      <c r="F182">
        <v>-1.4332536424709399E-3</v>
      </c>
    </row>
    <row r="183" spans="1:6" x14ac:dyDescent="0.25">
      <c r="A183" t="s">
        <v>501</v>
      </c>
      <c r="B183" t="s">
        <v>502</v>
      </c>
      <c r="C183">
        <v>2.6274562193146601E-2</v>
      </c>
      <c r="D183">
        <v>1.17258938114434E-2</v>
      </c>
      <c r="E183">
        <v>1.1057602367018E-3</v>
      </c>
      <c r="F183">
        <v>5.99103822668642E-4</v>
      </c>
    </row>
    <row r="184" spans="1:6" x14ac:dyDescent="0.25">
      <c r="A184" t="s">
        <v>503</v>
      </c>
      <c r="B184" t="s">
        <v>504</v>
      </c>
      <c r="C184">
        <v>0.68085608371713502</v>
      </c>
      <c r="D184">
        <v>0.30532578870048099</v>
      </c>
      <c r="E184">
        <v>0.45613969648439301</v>
      </c>
      <c r="F184">
        <v>0.71044532650127101</v>
      </c>
    </row>
    <row r="185" spans="1:6" x14ac:dyDescent="0.25">
      <c r="A185" t="s">
        <v>505</v>
      </c>
      <c r="B185" t="s">
        <v>506</v>
      </c>
      <c r="C185">
        <v>0</v>
      </c>
      <c r="D185">
        <v>2.5922862859354499E-3</v>
      </c>
      <c r="E185">
        <v>1.2023870314619299E-3</v>
      </c>
      <c r="F185">
        <v>-8.5287238816904901E-17</v>
      </c>
    </row>
    <row r="186" spans="1:6" x14ac:dyDescent="0.25">
      <c r="A186" t="s">
        <v>507</v>
      </c>
      <c r="B186" t="s">
        <v>508</v>
      </c>
      <c r="C186">
        <v>0</v>
      </c>
      <c r="D186">
        <v>5.932176150038E-4</v>
      </c>
      <c r="E186">
        <v>4.4434408784702599E-4</v>
      </c>
      <c r="F186">
        <v>2.03231502711197E-4</v>
      </c>
    </row>
    <row r="187" spans="1:6" x14ac:dyDescent="0.25">
      <c r="A187" t="s">
        <v>509</v>
      </c>
      <c r="B187" t="s">
        <v>510</v>
      </c>
      <c r="C187">
        <v>99.330349961686693</v>
      </c>
      <c r="D187">
        <v>95.2161556700066</v>
      </c>
      <c r="E187">
        <v>96.112043604733799</v>
      </c>
      <c r="F187">
        <v>97.6065390881556</v>
      </c>
    </row>
    <row r="188" spans="1:6" x14ac:dyDescent="0.25">
      <c r="A188" t="s">
        <v>511</v>
      </c>
      <c r="B188" t="s">
        <v>512</v>
      </c>
      <c r="C188">
        <v>0.31262900923988202</v>
      </c>
      <c r="D188">
        <v>2.3225196445712801</v>
      </c>
      <c r="E188">
        <v>1.5541588463512901</v>
      </c>
      <c r="F188">
        <v>0.77733616384746096</v>
      </c>
    </row>
    <row r="189" spans="1:6" x14ac:dyDescent="0.25">
      <c r="A189" t="s">
        <v>513</v>
      </c>
      <c r="B189" t="s">
        <v>514</v>
      </c>
      <c r="C189">
        <v>2.79823766172589E-2</v>
      </c>
      <c r="D189">
        <v>8.38495256520186E-2</v>
      </c>
      <c r="E189">
        <v>0.48938029096494301</v>
      </c>
      <c r="F189">
        <v>0.52855889260399003</v>
      </c>
    </row>
    <row r="190" spans="1:6" x14ac:dyDescent="0.25">
      <c r="A190" t="s">
        <v>515</v>
      </c>
      <c r="B190" t="s">
        <v>516</v>
      </c>
      <c r="C190">
        <v>0.93788702771964705</v>
      </c>
      <c r="D190">
        <v>6.9108023046379596</v>
      </c>
      <c r="E190">
        <v>4.2085712967369098</v>
      </c>
      <c r="F190">
        <v>1.6207762469709399</v>
      </c>
    </row>
    <row r="191" spans="1:6" x14ac:dyDescent="0.25">
      <c r="A191" t="s">
        <v>517</v>
      </c>
      <c r="B191" t="s">
        <v>518</v>
      </c>
      <c r="C191">
        <v>0.56640200691213005</v>
      </c>
      <c r="D191">
        <v>0.48575185076081001</v>
      </c>
      <c r="E191">
        <v>0.94474945398298504</v>
      </c>
      <c r="F191">
        <v>1.0083583563619201</v>
      </c>
    </row>
    <row r="192" spans="1:6" x14ac:dyDescent="0.25">
      <c r="A192" t="s">
        <v>519</v>
      </c>
      <c r="B192" t="s">
        <v>520</v>
      </c>
      <c r="C192">
        <v>189.503742409534</v>
      </c>
      <c r="D192">
        <v>187.58118588530999</v>
      </c>
      <c r="E192">
        <v>187.38370854160701</v>
      </c>
      <c r="F192">
        <v>191.383106273343</v>
      </c>
    </row>
    <row r="193" spans="1:6" x14ac:dyDescent="0.25">
      <c r="A193" t="s">
        <v>521</v>
      </c>
      <c r="B193" t="s">
        <v>522</v>
      </c>
      <c r="C193">
        <v>188.937340402622</v>
      </c>
      <c r="D193">
        <v>187.09543403454899</v>
      </c>
      <c r="E193">
        <v>186.438959087624</v>
      </c>
      <c r="F193">
        <v>190.37474791698099</v>
      </c>
    </row>
    <row r="194" spans="1:6" x14ac:dyDescent="0.25">
      <c r="A194" t="s">
        <v>523</v>
      </c>
      <c r="B194" t="s">
        <v>524</v>
      </c>
      <c r="C194">
        <v>-1.4035502301708001E-2</v>
      </c>
      <c r="D194">
        <v>-4.2057263045276003E-2</v>
      </c>
      <c r="E194">
        <v>-0.245466409436111</v>
      </c>
      <c r="F194">
        <v>-0.26511648962844903</v>
      </c>
    </row>
    <row r="195" spans="1:6" x14ac:dyDescent="0.25">
      <c r="A195" t="s">
        <v>525</v>
      </c>
      <c r="B195" t="s">
        <v>526</v>
      </c>
      <c r="C195">
        <v>0</v>
      </c>
      <c r="D195">
        <v>2.5922862859354499E-3</v>
      </c>
      <c r="E195">
        <v>1.2023870314619299E-3</v>
      </c>
      <c r="F195">
        <v>-8.5287238816904901E-17</v>
      </c>
    </row>
    <row r="196" spans="1:6" x14ac:dyDescent="0.25">
      <c r="A196" t="s">
        <v>527</v>
      </c>
      <c r="B196" t="s">
        <v>528</v>
      </c>
      <c r="C196">
        <v>0</v>
      </c>
      <c r="D196">
        <v>1.6178477481300399E-5</v>
      </c>
      <c r="E196">
        <v>5.1376981063188201E-4</v>
      </c>
      <c r="F196">
        <v>2.9661408965604903E-4</v>
      </c>
    </row>
    <row r="197" spans="1:6" x14ac:dyDescent="0.25">
      <c r="A197" t="s">
        <v>529</v>
      </c>
      <c r="B197" t="s">
        <v>530</v>
      </c>
      <c r="C197">
        <v>0</v>
      </c>
      <c r="D197">
        <v>1.6178477481300399E-5</v>
      </c>
      <c r="E197">
        <v>5.1376981063188201E-4</v>
      </c>
      <c r="F197">
        <v>2.9661408965604903E-4</v>
      </c>
    </row>
    <row r="198" spans="1:6" x14ac:dyDescent="0.25">
      <c r="A198" t="s">
        <v>531</v>
      </c>
      <c r="B198" t="s">
        <v>532</v>
      </c>
      <c r="C198">
        <v>0</v>
      </c>
      <c r="D198">
        <v>2.5922862859354499E-3</v>
      </c>
      <c r="E198">
        <v>1.2023870314619299E-3</v>
      </c>
      <c r="F198">
        <v>-8.5287238816904901E-17</v>
      </c>
    </row>
    <row r="199" spans="1:6" x14ac:dyDescent="0.25">
      <c r="A199" t="s">
        <v>533</v>
      </c>
      <c r="B199" t="s">
        <v>534</v>
      </c>
      <c r="C199">
        <v>0</v>
      </c>
      <c r="D199">
        <v>2.60846476341675E-3</v>
      </c>
      <c r="E199">
        <v>1.71615684209381E-3</v>
      </c>
      <c r="F199">
        <v>2.9661408965596403E-4</v>
      </c>
    </row>
    <row r="200" spans="1:6" x14ac:dyDescent="0.25">
      <c r="A200" t="s">
        <v>535</v>
      </c>
      <c r="B200" t="s">
        <v>536</v>
      </c>
      <c r="C200">
        <v>0</v>
      </c>
      <c r="D200">
        <v>2.5922862859354499E-3</v>
      </c>
      <c r="E200">
        <v>1.2023870314619299E-3</v>
      </c>
      <c r="F200">
        <v>-8.5287238816905099E-17</v>
      </c>
    </row>
    <row r="201" spans="1:6" x14ac:dyDescent="0.25">
      <c r="A201" t="s">
        <v>537</v>
      </c>
      <c r="B201" t="s">
        <v>538</v>
      </c>
      <c r="C201">
        <v>0</v>
      </c>
      <c r="D201">
        <v>2.5922862859354499E-3</v>
      </c>
      <c r="E201">
        <v>1.2023870314619299E-3</v>
      </c>
      <c r="F201">
        <v>-8.5287238816905197E-17</v>
      </c>
    </row>
    <row r="202" spans="1:6" x14ac:dyDescent="0.25">
      <c r="A202" t="s">
        <v>539</v>
      </c>
      <c r="B202" t="s">
        <v>540</v>
      </c>
      <c r="C202">
        <v>0</v>
      </c>
      <c r="D202">
        <v>5.5053430234144199E-3</v>
      </c>
      <c r="E202">
        <v>3.04421159531712E-3</v>
      </c>
      <c r="F202">
        <v>2.9661408965798303E-4</v>
      </c>
    </row>
    <row r="203" spans="1:6" x14ac:dyDescent="0.25">
      <c r="A203" t="s">
        <v>541</v>
      </c>
      <c r="B203" t="s">
        <v>542</v>
      </c>
      <c r="C203">
        <v>0.56640200691213005</v>
      </c>
      <c r="D203">
        <v>0.48575185076081001</v>
      </c>
      <c r="E203">
        <v>0.94474945398298504</v>
      </c>
      <c r="F203">
        <v>1.0083583563619201</v>
      </c>
    </row>
    <row r="204" spans="1:6" x14ac:dyDescent="0.25">
      <c r="A204" t="s">
        <v>543</v>
      </c>
      <c r="B204" t="s">
        <v>544</v>
      </c>
      <c r="C204">
        <v>0.56640200691213005</v>
      </c>
      <c r="D204">
        <v>0.48575185076081001</v>
      </c>
      <c r="E204">
        <v>0.94474945398298504</v>
      </c>
      <c r="F204">
        <v>1.0083583563619201</v>
      </c>
    </row>
    <row r="205" spans="1:6" x14ac:dyDescent="0.25">
      <c r="A205" t="s">
        <v>545</v>
      </c>
      <c r="B205" t="s">
        <v>546</v>
      </c>
      <c r="C205">
        <v>0</v>
      </c>
      <c r="D205">
        <v>6.2314430918445803E-2</v>
      </c>
      <c r="E205">
        <v>0.45657066943254998</v>
      </c>
      <c r="F205">
        <v>0.71104431099263499</v>
      </c>
    </row>
    <row r="206" spans="1:6" x14ac:dyDescent="0.25">
      <c r="A206" t="s">
        <v>547</v>
      </c>
      <c r="B206" t="s">
        <v>548</v>
      </c>
      <c r="C206">
        <v>0</v>
      </c>
      <c r="D206">
        <v>0</v>
      </c>
      <c r="E206">
        <v>4.2161100110030801E-4</v>
      </c>
      <c r="F206">
        <v>4.5520864604819999E-4</v>
      </c>
    </row>
    <row r="207" spans="1:6" x14ac:dyDescent="0.25">
      <c r="A207" t="s">
        <v>549</v>
      </c>
      <c r="B207" t="s">
        <v>550</v>
      </c>
      <c r="C207">
        <v>3.2306548961297699E-2</v>
      </c>
      <c r="D207">
        <v>1.44182307307068E-2</v>
      </c>
      <c r="E207">
        <v>1.3595782140712899E-3</v>
      </c>
      <c r="F207">
        <v>7.3664317744535403E-4</v>
      </c>
    </row>
    <row r="208" spans="1:6" x14ac:dyDescent="0.25">
      <c r="A208" t="s">
        <v>551</v>
      </c>
      <c r="B208" t="s">
        <v>552</v>
      </c>
      <c r="C208">
        <v>3.2306548961297699E-2</v>
      </c>
      <c r="D208">
        <v>1.44182307307068E-2</v>
      </c>
      <c r="E208">
        <v>1.35947875779363E-3</v>
      </c>
      <c r="F208">
        <v>5.2749654350706396E-3</v>
      </c>
    </row>
    <row r="209" spans="1:6" x14ac:dyDescent="0.25">
      <c r="A209" t="s">
        <v>553</v>
      </c>
      <c r="B209" t="s">
        <v>554</v>
      </c>
      <c r="C209">
        <v>11.8865035120636</v>
      </c>
      <c r="D209">
        <v>6.2681065015241</v>
      </c>
      <c r="E209">
        <v>3.3514743527217998</v>
      </c>
      <c r="F209">
        <v>3.04460720500746</v>
      </c>
    </row>
    <row r="210" spans="1:6" x14ac:dyDescent="0.25">
      <c r="A210" t="s">
        <v>555</v>
      </c>
      <c r="B210" t="s">
        <v>556</v>
      </c>
      <c r="C210">
        <v>177.95737934112401</v>
      </c>
      <c r="D210">
        <v>178.671989133778</v>
      </c>
      <c r="E210">
        <v>178.63327952689599</v>
      </c>
      <c r="F210">
        <v>183.81366576354901</v>
      </c>
    </row>
    <row r="211" spans="1:6" x14ac:dyDescent="0.25">
      <c r="A211" t="s">
        <v>557</v>
      </c>
      <c r="B211" t="s">
        <v>558</v>
      </c>
      <c r="C211">
        <v>1.19818529353444E-2</v>
      </c>
      <c r="D211">
        <v>2.9546107024930199E-2</v>
      </c>
      <c r="E211">
        <v>0.301032902688049</v>
      </c>
      <c r="F211">
        <v>0.67797485490867304</v>
      </c>
    </row>
    <row r="212" spans="1:6" x14ac:dyDescent="0.25">
      <c r="A212" t="s">
        <v>559</v>
      </c>
      <c r="B212" t="s">
        <v>560</v>
      </c>
      <c r="C212">
        <v>0.62200774547263205</v>
      </c>
      <c r="D212">
        <v>0.42824183778755698</v>
      </c>
      <c r="E212">
        <v>0.34958675796520999</v>
      </c>
      <c r="F212">
        <v>0.19122120728637201</v>
      </c>
    </row>
    <row r="213" spans="1:6" x14ac:dyDescent="0.25">
      <c r="A213" t="s">
        <v>561</v>
      </c>
      <c r="B213" t="s">
        <v>562</v>
      </c>
      <c r="C213">
        <v>188.937340402622</v>
      </c>
      <c r="D213">
        <v>186.970805172713</v>
      </c>
      <c r="E213">
        <v>185.52497452675601</v>
      </c>
      <c r="F213">
        <v>188.95174887770401</v>
      </c>
    </row>
    <row r="214" spans="1:6" x14ac:dyDescent="0.25">
      <c r="A214" t="s">
        <v>563</v>
      </c>
      <c r="B214" t="s">
        <v>564</v>
      </c>
      <c r="C214">
        <v>1.2173232299984801E-29</v>
      </c>
      <c r="D214">
        <v>1.5896611860358799E-4</v>
      </c>
      <c r="E214">
        <v>1.2977733744851599E-4</v>
      </c>
      <c r="F214">
        <v>2.02987044152118E-5</v>
      </c>
    </row>
    <row r="215" spans="1:6" x14ac:dyDescent="0.25">
      <c r="A215" t="s">
        <v>565</v>
      </c>
      <c r="B215" t="s">
        <v>566</v>
      </c>
      <c r="C215">
        <v>0.31262900923988401</v>
      </c>
      <c r="D215">
        <v>2.3280249875946999</v>
      </c>
      <c r="E215">
        <v>1.5572030579466201</v>
      </c>
      <c r="F215">
        <v>0.77760325485953996</v>
      </c>
    </row>
    <row r="216" spans="1:6" x14ac:dyDescent="0.25">
      <c r="A216" t="s">
        <v>567</v>
      </c>
      <c r="B216" t="s">
        <v>568</v>
      </c>
      <c r="C216">
        <v>0.62525801847976303</v>
      </c>
      <c r="D216">
        <v>4.5827248582241102</v>
      </c>
      <c r="E216">
        <v>2.65132541226893</v>
      </c>
      <c r="F216">
        <v>0.84317280805623795</v>
      </c>
    </row>
    <row r="217" spans="1:6" x14ac:dyDescent="0.25">
      <c r="A217" t="s">
        <v>569</v>
      </c>
      <c r="B217" t="s">
        <v>570</v>
      </c>
      <c r="C217">
        <v>1.20334880938325E-3</v>
      </c>
      <c r="D217">
        <v>3.9379266345750401E-4</v>
      </c>
      <c r="E217">
        <v>0</v>
      </c>
      <c r="F217">
        <v>0</v>
      </c>
    </row>
    <row r="218" spans="1:6" x14ac:dyDescent="0.25">
      <c r="A218" t="s">
        <v>571</v>
      </c>
      <c r="B218" t="s">
        <v>572</v>
      </c>
      <c r="C218">
        <v>0</v>
      </c>
      <c r="D218">
        <v>4.8320976253812698E-3</v>
      </c>
      <c r="E218">
        <v>2.30811076052163E-3</v>
      </c>
      <c r="F218">
        <v>1.280434488561E-3</v>
      </c>
    </row>
    <row r="219" spans="1:6" x14ac:dyDescent="0.25">
      <c r="A219" t="s">
        <v>573</v>
      </c>
      <c r="B219" t="s">
        <v>574</v>
      </c>
      <c r="C219">
        <v>0</v>
      </c>
      <c r="D219">
        <v>4.8320976253812698E-3</v>
      </c>
      <c r="E219">
        <v>2.30811076052163E-3</v>
      </c>
      <c r="F219">
        <v>1.280434488561E-3</v>
      </c>
    </row>
    <row r="220" spans="1:6" x14ac:dyDescent="0.25">
      <c r="A220" t="s">
        <v>575</v>
      </c>
      <c r="B220" t="s">
        <v>576</v>
      </c>
      <c r="C220">
        <v>0.31262900923988202</v>
      </c>
      <c r="D220">
        <v>2.3225196445712801</v>
      </c>
      <c r="E220">
        <v>1.5541588463512901</v>
      </c>
      <c r="F220">
        <v>0.77733616384746096</v>
      </c>
    </row>
    <row r="221" spans="1:6" x14ac:dyDescent="0.25">
      <c r="A221" t="s">
        <v>577</v>
      </c>
      <c r="B221" t="s">
        <v>578</v>
      </c>
      <c r="C221">
        <v>3.6363651479792002E-2</v>
      </c>
      <c r="D221">
        <v>1.6229251721343499E-2</v>
      </c>
      <c r="E221">
        <v>1.5295413042185999E-3</v>
      </c>
      <c r="F221">
        <v>8.29151878824304E-4</v>
      </c>
    </row>
    <row r="222" spans="1:6" x14ac:dyDescent="0.25">
      <c r="A222" t="s">
        <v>579</v>
      </c>
      <c r="B222" t="s">
        <v>580</v>
      </c>
      <c r="C222">
        <v>0</v>
      </c>
      <c r="D222">
        <v>6.2314430918445803E-2</v>
      </c>
      <c r="E222">
        <v>0.45699228043364998</v>
      </c>
      <c r="F222">
        <v>0.71149951963868296</v>
      </c>
    </row>
    <row r="223" spans="1:6" x14ac:dyDescent="0.25">
      <c r="A223" t="s">
        <v>581</v>
      </c>
      <c r="B223" t="s">
        <v>582</v>
      </c>
      <c r="C223">
        <v>0</v>
      </c>
      <c r="D223">
        <v>6.2314430918445803E-2</v>
      </c>
      <c r="E223">
        <v>0.45699228043364998</v>
      </c>
      <c r="F223">
        <v>0.71149951963868296</v>
      </c>
    </row>
    <row r="224" spans="1:6" x14ac:dyDescent="0.25">
      <c r="A224" t="s">
        <v>583</v>
      </c>
      <c r="B224" t="s">
        <v>584</v>
      </c>
      <c r="C224">
        <v>0</v>
      </c>
      <c r="D224">
        <v>3.3885470032610603E-2</v>
      </c>
      <c r="E224">
        <v>1.6603854801731099</v>
      </c>
      <c r="F224">
        <v>3.0693424266621401</v>
      </c>
    </row>
    <row r="225" spans="1:6" x14ac:dyDescent="0.25">
      <c r="A225" t="s">
        <v>585</v>
      </c>
      <c r="B225" t="s">
        <v>586</v>
      </c>
      <c r="C225">
        <v>0</v>
      </c>
      <c r="D225">
        <v>4.3508137527025204E-3</v>
      </c>
      <c r="E225">
        <v>2.8750016427959201E-3</v>
      </c>
      <c r="F225">
        <v>5.9546313257154602E-18</v>
      </c>
    </row>
    <row r="226" spans="1:6" x14ac:dyDescent="0.25">
      <c r="A226" t="s">
        <v>587</v>
      </c>
      <c r="B226" t="s">
        <v>588</v>
      </c>
      <c r="C226">
        <v>0</v>
      </c>
      <c r="D226">
        <v>5.932176150038E-4</v>
      </c>
      <c r="E226">
        <v>4.4434408784702599E-4</v>
      </c>
      <c r="F226">
        <v>2.03231502711197E-4</v>
      </c>
    </row>
    <row r="227" spans="1:6" x14ac:dyDescent="0.25">
      <c r="A227" t="s">
        <v>589</v>
      </c>
      <c r="B227" t="s">
        <v>590</v>
      </c>
      <c r="C227">
        <v>0</v>
      </c>
      <c r="D227">
        <v>5.932176150038E-4</v>
      </c>
      <c r="E227">
        <v>4.4434408784702599E-4</v>
      </c>
      <c r="F227">
        <v>2.03231502711197E-4</v>
      </c>
    </row>
    <row r="228" spans="1:6" x14ac:dyDescent="0.25">
      <c r="A228" t="s">
        <v>591</v>
      </c>
      <c r="B228" t="s">
        <v>592</v>
      </c>
      <c r="C228">
        <v>-2.3502937549107401E-16</v>
      </c>
      <c r="D228">
        <v>9.1114985221086501E-4</v>
      </c>
      <c r="E228">
        <v>7.0389876274405997E-4</v>
      </c>
      <c r="F228">
        <v>2.3809972971647E-4</v>
      </c>
    </row>
    <row r="229" spans="1:6" x14ac:dyDescent="0.25">
      <c r="A229" t="s">
        <v>593</v>
      </c>
      <c r="B229" t="s">
        <v>594</v>
      </c>
      <c r="C229">
        <v>0.84882994072264895</v>
      </c>
      <c r="D229">
        <v>0.43483104594567701</v>
      </c>
      <c r="E229">
        <v>2.3785474649088801E-2</v>
      </c>
      <c r="F229">
        <v>3.8770336812285499E-4</v>
      </c>
    </row>
    <row r="230" spans="1:6" x14ac:dyDescent="0.25">
      <c r="A230" t="s">
        <v>595</v>
      </c>
      <c r="B230" t="s">
        <v>596</v>
      </c>
      <c r="C230">
        <v>0</v>
      </c>
      <c r="D230">
        <v>1.8095949029067601E-3</v>
      </c>
      <c r="E230">
        <v>0.17917169188673801</v>
      </c>
      <c r="F230">
        <v>5.7444649820862198E-2</v>
      </c>
    </row>
    <row r="231" spans="1:6" x14ac:dyDescent="0.25">
      <c r="A231" t="s">
        <v>597</v>
      </c>
      <c r="B231" t="s">
        <v>598</v>
      </c>
      <c r="C231">
        <v>3.7544290092740497E-2</v>
      </c>
      <c r="D231">
        <v>1.67552182956964E-2</v>
      </c>
      <c r="E231">
        <v>1.57812025884818E-3</v>
      </c>
      <c r="F231">
        <v>8.5607240754741198E-4</v>
      </c>
    </row>
    <row r="232" spans="1:6" x14ac:dyDescent="0.25">
      <c r="A232" t="s">
        <v>599</v>
      </c>
      <c r="B232" t="s">
        <v>600</v>
      </c>
      <c r="C232">
        <v>0.31262900923988202</v>
      </c>
      <c r="D232">
        <v>2.3225196445712801</v>
      </c>
      <c r="E232">
        <v>1.5541588463512901</v>
      </c>
      <c r="F232">
        <v>0.77733616384746096</v>
      </c>
    </row>
    <row r="233" spans="1:6" x14ac:dyDescent="0.25">
      <c r="A233" t="s">
        <v>601</v>
      </c>
      <c r="B233" t="s">
        <v>602</v>
      </c>
      <c r="C233">
        <v>0.31262900923988202</v>
      </c>
      <c r="D233">
        <v>2.2602052136528301</v>
      </c>
      <c r="E233">
        <v>1.0971665659176399</v>
      </c>
      <c r="F233">
        <v>6.5836644208777301E-2</v>
      </c>
    </row>
    <row r="234" spans="1:6" x14ac:dyDescent="0.25">
      <c r="A234" s="81" t="s">
        <v>603</v>
      </c>
      <c r="B234" s="82" t="s">
        <v>604</v>
      </c>
      <c r="C234" s="81">
        <v>2.3741409145703499E-3</v>
      </c>
      <c r="D234" s="81">
        <v>7.1139720450233996E-3</v>
      </c>
      <c r="E234" s="81">
        <v>4.1520070896295301E-2</v>
      </c>
      <c r="F234" s="81">
        <v>4.4845132172850501E-2</v>
      </c>
    </row>
    <row r="235" spans="1:6" x14ac:dyDescent="0.25">
      <c r="A235" t="s">
        <v>605</v>
      </c>
      <c r="B235" t="s">
        <v>606</v>
      </c>
      <c r="C235">
        <v>89.548134429367906</v>
      </c>
      <c r="D235">
        <v>87.782305357079494</v>
      </c>
      <c r="E235">
        <v>88.620339524603907</v>
      </c>
      <c r="F235">
        <v>92.933394377131293</v>
      </c>
    </row>
    <row r="236" spans="1:6" x14ac:dyDescent="0.25">
      <c r="A236" t="s">
        <v>607</v>
      </c>
      <c r="B236" t="s">
        <v>608</v>
      </c>
      <c r="C236">
        <v>3.3442742866267298E-2</v>
      </c>
      <c r="D236">
        <v>2.8734739882602101E-2</v>
      </c>
      <c r="E236">
        <v>1.29843119649387E-2</v>
      </c>
      <c r="F236">
        <v>2.2576006628127398E-3</v>
      </c>
    </row>
    <row r="237" spans="1:6" x14ac:dyDescent="0.25">
      <c r="A237" t="s">
        <v>609</v>
      </c>
      <c r="B237" t="s">
        <v>610</v>
      </c>
      <c r="C237">
        <v>5.5811980526453203E-3</v>
      </c>
      <c r="D237">
        <v>2.4910982030249E-3</v>
      </c>
      <c r="E237">
        <v>2.3397187634615501E-4</v>
      </c>
      <c r="F237">
        <v>1.2726062051312699E-4</v>
      </c>
    </row>
    <row r="238" spans="1:6" x14ac:dyDescent="0.25">
      <c r="A238" t="s">
        <v>611</v>
      </c>
      <c r="B238" t="s">
        <v>612</v>
      </c>
      <c r="C238">
        <v>0</v>
      </c>
      <c r="D238">
        <v>-1.7021838438835799E-3</v>
      </c>
      <c r="E238">
        <v>0</v>
      </c>
      <c r="F238">
        <v>4.5520863138062402E-4</v>
      </c>
    </row>
    <row r="239" spans="1:6" x14ac:dyDescent="0.25">
      <c r="A239" t="s">
        <v>613</v>
      </c>
      <c r="B239" t="s">
        <v>614</v>
      </c>
      <c r="C239">
        <v>2.0006449185657301E-2</v>
      </c>
      <c r="D239">
        <v>8.92909448430757E-3</v>
      </c>
      <c r="E239">
        <v>8.40928696280601E-4</v>
      </c>
      <c r="F239">
        <v>4.5618039596791502E-4</v>
      </c>
    </row>
    <row r="240" spans="1:6" x14ac:dyDescent="0.25">
      <c r="A240" t="s">
        <v>615</v>
      </c>
      <c r="B240" t="s">
        <v>616</v>
      </c>
      <c r="C240">
        <v>0</v>
      </c>
      <c r="D240">
        <v>1.32932911027527E-3</v>
      </c>
      <c r="E240">
        <v>6.4239782037017604E-4</v>
      </c>
      <c r="F240">
        <v>1.96511415327158E-5</v>
      </c>
    </row>
    <row r="241" spans="1:6" x14ac:dyDescent="0.25">
      <c r="A241" t="s">
        <v>617</v>
      </c>
      <c r="B241" t="s">
        <v>618</v>
      </c>
      <c r="C241">
        <v>0</v>
      </c>
      <c r="D241">
        <v>0</v>
      </c>
      <c r="E241">
        <v>0</v>
      </c>
      <c r="F241">
        <v>4.6070683634108801E-3</v>
      </c>
    </row>
    <row r="242" spans="1:6" x14ac:dyDescent="0.25">
      <c r="A242" t="s">
        <v>619</v>
      </c>
      <c r="B242" t="s">
        <v>620</v>
      </c>
      <c r="C242">
        <v>2.79823766172589E-2</v>
      </c>
      <c r="D242">
        <v>8.38495256520186E-2</v>
      </c>
      <c r="E242">
        <v>0.48938029096494301</v>
      </c>
      <c r="F242">
        <v>0.52855889260399003</v>
      </c>
    </row>
    <row r="243" spans="1:6" x14ac:dyDescent="0.25">
      <c r="A243" t="s">
        <v>621</v>
      </c>
      <c r="B243" t="s">
        <v>622</v>
      </c>
      <c r="C243">
        <v>1.89302013789079</v>
      </c>
      <c r="D243">
        <v>0.71566107161042103</v>
      </c>
      <c r="E243">
        <v>0.17021173208988499</v>
      </c>
      <c r="F243">
        <v>0.30913835014003999</v>
      </c>
    </row>
    <row r="244" spans="1:6" x14ac:dyDescent="0.25">
      <c r="A244" t="s">
        <v>623</v>
      </c>
      <c r="B244" t="s">
        <v>624</v>
      </c>
      <c r="C244">
        <v>-1.42432529020821</v>
      </c>
      <c r="D244">
        <v>-0.55128499881527104</v>
      </c>
      <c r="E244">
        <v>-0.171897803663839</v>
      </c>
      <c r="F244">
        <v>-0.31032178610554301</v>
      </c>
    </row>
    <row r="245" spans="1:6" x14ac:dyDescent="0.25">
      <c r="A245" t="s">
        <v>625</v>
      </c>
      <c r="B245" t="s">
        <v>626</v>
      </c>
      <c r="C245">
        <v>5.1905144003235003E-2</v>
      </c>
      <c r="D245">
        <v>2.3165241993889502E-2</v>
      </c>
      <c r="E245">
        <v>2.1828599097958698E-3</v>
      </c>
      <c r="F245">
        <v>1.1835238189664499E-3</v>
      </c>
    </row>
    <row r="246" spans="1:6" x14ac:dyDescent="0.25">
      <c r="A246" t="s">
        <v>627</v>
      </c>
      <c r="B246" t="s">
        <v>628</v>
      </c>
      <c r="C246">
        <v>0</v>
      </c>
      <c r="D246">
        <v>4.83220350864518E-3</v>
      </c>
      <c r="E246">
        <v>2.30811076052163E-3</v>
      </c>
      <c r="F246">
        <v>1.28043448856211E-3</v>
      </c>
    </row>
    <row r="247" spans="1:6" x14ac:dyDescent="0.25">
      <c r="A247" t="s">
        <v>629</v>
      </c>
      <c r="B247" t="s">
        <v>630</v>
      </c>
      <c r="C247">
        <v>174.35718930113401</v>
      </c>
      <c r="D247">
        <v>176.292121949353</v>
      </c>
      <c r="E247">
        <v>177.62837540775101</v>
      </c>
      <c r="F247">
        <v>182.32685914627899</v>
      </c>
    </row>
    <row r="248" spans="1:6" x14ac:dyDescent="0.25">
      <c r="A248" t="s">
        <v>631</v>
      </c>
      <c r="B248" t="s">
        <v>632</v>
      </c>
      <c r="C248">
        <v>-0.91852430350059799</v>
      </c>
      <c r="D248">
        <v>-0.496962845090621</v>
      </c>
      <c r="E248">
        <v>-2.5065950834296E-2</v>
      </c>
      <c r="F248">
        <v>1.6977015999144901E-3</v>
      </c>
    </row>
    <row r="249" spans="1:6" x14ac:dyDescent="0.25">
      <c r="A249" t="s">
        <v>633</v>
      </c>
      <c r="B249" t="s">
        <v>634</v>
      </c>
      <c r="C249">
        <v>0</v>
      </c>
      <c r="D249">
        <v>0</v>
      </c>
      <c r="E249">
        <v>0</v>
      </c>
      <c r="F249">
        <v>7.9271179640370999E-4</v>
      </c>
    </row>
    <row r="250" spans="1:6" x14ac:dyDescent="0.25">
      <c r="A250" t="s">
        <v>635</v>
      </c>
      <c r="B250" t="s">
        <v>636</v>
      </c>
      <c r="C250">
        <v>0</v>
      </c>
      <c r="D250">
        <v>0</v>
      </c>
      <c r="E250">
        <v>4.2161100110030801E-4</v>
      </c>
      <c r="F250">
        <v>-3.0021685092168899E-9</v>
      </c>
    </row>
    <row r="251" spans="1:6" x14ac:dyDescent="0.25">
      <c r="A251" t="s">
        <v>637</v>
      </c>
      <c r="B251" t="s">
        <v>638</v>
      </c>
      <c r="C251">
        <v>0.67937713287847501</v>
      </c>
      <c r="D251">
        <v>0.533075319258559</v>
      </c>
      <c r="E251">
        <v>0.69924113321049497</v>
      </c>
      <c r="F251">
        <v>0.52933902110679798</v>
      </c>
    </row>
    <row r="252" spans="1:6" x14ac:dyDescent="0.25">
      <c r="A252" t="s">
        <v>639</v>
      </c>
      <c r="B252" t="s">
        <v>640</v>
      </c>
      <c r="C252">
        <v>0</v>
      </c>
      <c r="D252">
        <v>8.3543285057188104E-4</v>
      </c>
      <c r="E252">
        <v>6.8203370577732902E-4</v>
      </c>
      <c r="F252">
        <v>2.9311701478607602E-6</v>
      </c>
    </row>
    <row r="253" spans="1:6" x14ac:dyDescent="0.25">
      <c r="A253" t="s">
        <v>641</v>
      </c>
      <c r="B253" t="s">
        <v>642</v>
      </c>
      <c r="C253">
        <v>-1.01689987532604E-50</v>
      </c>
      <c r="D253">
        <v>2.1106586929120499E-4</v>
      </c>
      <c r="E253">
        <v>1.7231072119947599E-4</v>
      </c>
      <c r="F253">
        <v>7.4053824299688701E-7</v>
      </c>
    </row>
    <row r="254" spans="1:6" x14ac:dyDescent="0.25">
      <c r="A254" t="s">
        <v>643</v>
      </c>
      <c r="B254" t="s">
        <v>644</v>
      </c>
      <c r="C254">
        <v>-8.7398158544661596E-29</v>
      </c>
      <c r="D254">
        <v>2.3164943185812201E-3</v>
      </c>
      <c r="E254">
        <v>1.8911480479042E-3</v>
      </c>
      <c r="F254">
        <v>8.1275700232806797E-6</v>
      </c>
    </row>
    <row r="255" spans="1:6" x14ac:dyDescent="0.25">
      <c r="A255" t="s">
        <v>645</v>
      </c>
      <c r="B255" t="s">
        <v>646</v>
      </c>
      <c r="C255">
        <v>8.7396912139230498E-29</v>
      </c>
      <c r="D255">
        <v>8.1665098261311201E-4</v>
      </c>
      <c r="E255">
        <v>6.6670049617621404E-4</v>
      </c>
      <c r="F255">
        <v>2.8652727488138201E-6</v>
      </c>
    </row>
    <row r="256" spans="1:6" x14ac:dyDescent="0.25">
      <c r="A256" t="s">
        <v>647</v>
      </c>
      <c r="B256" t="s">
        <v>648</v>
      </c>
      <c r="C256">
        <v>-2.0749945573669701E-17</v>
      </c>
      <c r="D256">
        <v>-6.4547657531955904E-3</v>
      </c>
      <c r="E256">
        <v>-6.6713185410183299E-17</v>
      </c>
      <c r="F256">
        <v>-1.07481676259229E-17</v>
      </c>
    </row>
    <row r="257" spans="1:6" x14ac:dyDescent="0.25">
      <c r="A257" t="s">
        <v>649</v>
      </c>
      <c r="B257" t="s">
        <v>650</v>
      </c>
      <c r="C257">
        <v>0</v>
      </c>
      <c r="D257">
        <v>8.3543285057187996E-4</v>
      </c>
      <c r="E257">
        <v>6.8203370577732696E-4</v>
      </c>
      <c r="F257">
        <v>2.9311701478607399E-6</v>
      </c>
    </row>
    <row r="258" spans="1:6" x14ac:dyDescent="0.25">
      <c r="A258" t="s">
        <v>651</v>
      </c>
      <c r="B258" t="s">
        <v>652</v>
      </c>
      <c r="C258">
        <v>0</v>
      </c>
      <c r="D258">
        <v>7.8013457799856398E-4</v>
      </c>
      <c r="E258">
        <v>6.3688910110866904E-4</v>
      </c>
      <c r="F258">
        <v>2.7631434268738598E-6</v>
      </c>
    </row>
    <row r="259" spans="1:6" x14ac:dyDescent="0.25">
      <c r="A259" t="s">
        <v>653</v>
      </c>
      <c r="B259" t="s">
        <v>654</v>
      </c>
      <c r="C259">
        <v>0</v>
      </c>
      <c r="D259">
        <v>2.1106586929118401E-4</v>
      </c>
      <c r="E259">
        <v>1.7231072119948E-4</v>
      </c>
      <c r="F259">
        <v>7.4053824298952005E-7</v>
      </c>
    </row>
    <row r="260" spans="1:6" x14ac:dyDescent="0.25">
      <c r="A260" t="s">
        <v>655</v>
      </c>
      <c r="B260" t="s">
        <v>656</v>
      </c>
      <c r="C260">
        <v>0</v>
      </c>
      <c r="D260">
        <v>1.9782838544424601E-4</v>
      </c>
      <c r="E260">
        <v>1.26816136849276E-4</v>
      </c>
      <c r="F260">
        <v>8.06435640541087E-7</v>
      </c>
    </row>
    <row r="261" spans="1:6" x14ac:dyDescent="0.25">
      <c r="A261" t="s">
        <v>657</v>
      </c>
      <c r="B261" t="s">
        <v>658</v>
      </c>
      <c r="C261">
        <v>0</v>
      </c>
      <c r="D261">
        <v>6.3760446512763503E-4</v>
      </c>
      <c r="E261">
        <v>5.5521756892805104E-4</v>
      </c>
      <c r="F261">
        <v>2.12473450731965E-6</v>
      </c>
    </row>
    <row r="262" spans="1:6" x14ac:dyDescent="0.25">
      <c r="A262" t="s">
        <v>659</v>
      </c>
      <c r="B262" t="s">
        <v>660</v>
      </c>
      <c r="C262">
        <v>-8.7396912139230498E-29</v>
      </c>
      <c r="D262">
        <v>7.8013457799856398E-4</v>
      </c>
      <c r="E262">
        <v>6.3688910110883199E-4</v>
      </c>
      <c r="F262">
        <v>2.7631434289566702E-6</v>
      </c>
    </row>
    <row r="263" spans="1:6" x14ac:dyDescent="0.25">
      <c r="A263" t="s">
        <v>661</v>
      </c>
      <c r="B263" t="s">
        <v>662</v>
      </c>
      <c r="C263">
        <v>0</v>
      </c>
      <c r="D263">
        <v>1.68114966702933E-4</v>
      </c>
      <c r="E263">
        <v>9.9387668724011105E-5</v>
      </c>
      <c r="F263">
        <v>7.4053824357698504E-7</v>
      </c>
    </row>
    <row r="264" spans="1:6" x14ac:dyDescent="0.25">
      <c r="A264" t="s">
        <v>663</v>
      </c>
      <c r="B264" t="s">
        <v>664</v>
      </c>
      <c r="C264">
        <v>4.10366077489288E-29</v>
      </c>
      <c r="D264">
        <v>2.2672803809651001E-4</v>
      </c>
      <c r="E264">
        <v>1.85097059471305E-4</v>
      </c>
      <c r="F264">
        <v>7.9548997652573599E-7</v>
      </c>
    </row>
    <row r="265" spans="1:6" x14ac:dyDescent="0.25">
      <c r="A265" t="s">
        <v>665</v>
      </c>
      <c r="B265" t="s">
        <v>666</v>
      </c>
      <c r="C265">
        <v>0</v>
      </c>
      <c r="D265">
        <v>2.2672803809651001E-4</v>
      </c>
      <c r="E265">
        <v>1.85097059471305E-4</v>
      </c>
      <c r="F265">
        <v>7.9548997444403203E-7</v>
      </c>
    </row>
    <row r="266" spans="1:6" x14ac:dyDescent="0.25">
      <c r="A266" t="s">
        <v>667</v>
      </c>
      <c r="B266" t="s">
        <v>668</v>
      </c>
      <c r="C266">
        <v>0</v>
      </c>
      <c r="D266">
        <v>1.9782838544424601E-4</v>
      </c>
      <c r="E266">
        <v>1.26816136849276E-4</v>
      </c>
      <c r="F266">
        <v>8.0643564039369596E-7</v>
      </c>
    </row>
    <row r="267" spans="1:6" x14ac:dyDescent="0.25">
      <c r="A267" t="s">
        <v>669</v>
      </c>
      <c r="B267" t="s">
        <v>670</v>
      </c>
      <c r="C267">
        <v>0</v>
      </c>
      <c r="D267">
        <v>5.5340653990205405E-4</v>
      </c>
      <c r="E267">
        <v>4.5179204163736398E-4</v>
      </c>
      <c r="F267">
        <v>1.9676534524298302E-6</v>
      </c>
    </row>
    <row r="268" spans="1:6" x14ac:dyDescent="0.25">
      <c r="A268" t="s">
        <v>671</v>
      </c>
      <c r="B268" t="s">
        <v>672</v>
      </c>
      <c r="C268">
        <v>0</v>
      </c>
      <c r="D268">
        <v>6.3760446512777305E-4</v>
      </c>
      <c r="E268">
        <v>5.5521756892805104E-4</v>
      </c>
      <c r="F268">
        <v>2.1247345073150201E-6</v>
      </c>
    </row>
    <row r="269" spans="1:6" x14ac:dyDescent="0.25">
      <c r="A269" t="s">
        <v>673</v>
      </c>
      <c r="B269" t="s">
        <v>674</v>
      </c>
      <c r="C269">
        <v>0</v>
      </c>
      <c r="D269">
        <v>1.68114966702931E-4</v>
      </c>
      <c r="E269">
        <v>9.9387668724011105E-5</v>
      </c>
      <c r="F269">
        <v>7.4053824298952503E-7</v>
      </c>
    </row>
    <row r="270" spans="1:6" x14ac:dyDescent="0.25">
      <c r="A270" t="s">
        <v>675</v>
      </c>
      <c r="B270" t="s">
        <v>676</v>
      </c>
      <c r="C270">
        <v>0</v>
      </c>
      <c r="D270">
        <v>4.8226717554594999E-4</v>
      </c>
      <c r="E270">
        <v>3.9371502890652501E-4</v>
      </c>
      <c r="F270">
        <v>1.6926418577941499E-6</v>
      </c>
    </row>
    <row r="271" spans="1:6" x14ac:dyDescent="0.25">
      <c r="A271" t="s">
        <v>677</v>
      </c>
      <c r="B271" t="s">
        <v>678</v>
      </c>
      <c r="C271">
        <v>0</v>
      </c>
      <c r="D271">
        <v>6.3760446512777305E-4</v>
      </c>
      <c r="E271">
        <v>5.5521756892805104E-4</v>
      </c>
      <c r="F271">
        <v>2.1247345073179199E-6</v>
      </c>
    </row>
    <row r="272" spans="1:6" x14ac:dyDescent="0.25">
      <c r="A272" t="s">
        <v>679</v>
      </c>
      <c r="B272" t="s">
        <v>680</v>
      </c>
      <c r="C272">
        <v>0</v>
      </c>
      <c r="D272">
        <v>1.68114966702931E-4</v>
      </c>
      <c r="E272">
        <v>9.9387668724011105E-5</v>
      </c>
      <c r="F272">
        <v>7.4053824298952503E-7</v>
      </c>
    </row>
    <row r="273" spans="1:6" x14ac:dyDescent="0.25">
      <c r="A273" t="s">
        <v>681</v>
      </c>
      <c r="B273" t="s">
        <v>682</v>
      </c>
      <c r="C273">
        <v>0</v>
      </c>
      <c r="D273">
        <v>1.55338901595402E-4</v>
      </c>
      <c r="E273">
        <v>1.26816136849276E-4</v>
      </c>
      <c r="F273">
        <v>5.1966536425449297E-7</v>
      </c>
    </row>
    <row r="274" spans="1:6" x14ac:dyDescent="0.25">
      <c r="A274" t="s">
        <v>683</v>
      </c>
      <c r="B274" t="s">
        <v>684</v>
      </c>
      <c r="C274">
        <v>0</v>
      </c>
      <c r="D274">
        <v>2.66865895117404E-4</v>
      </c>
      <c r="E274">
        <v>2.1786494901165701E-4</v>
      </c>
      <c r="F274">
        <v>9.3689254464401602E-7</v>
      </c>
    </row>
    <row r="275" spans="1:6" x14ac:dyDescent="0.25">
      <c r="A275" t="s">
        <v>685</v>
      </c>
      <c r="B275" t="s">
        <v>686</v>
      </c>
      <c r="C275">
        <v>0</v>
      </c>
      <c r="D275">
        <v>6.3760446512777305E-4</v>
      </c>
      <c r="E275">
        <v>5.5521756892805104E-4</v>
      </c>
      <c r="F275">
        <v>2.1247345073179199E-6</v>
      </c>
    </row>
    <row r="276" spans="1:6" x14ac:dyDescent="0.25">
      <c r="A276" t="s">
        <v>687</v>
      </c>
      <c r="B276" t="s">
        <v>688</v>
      </c>
      <c r="C276">
        <v>0</v>
      </c>
      <c r="D276">
        <v>1.68114966702931E-4</v>
      </c>
      <c r="E276">
        <v>9.9387668724011105E-5</v>
      </c>
      <c r="F276">
        <v>7.4053824298952005E-7</v>
      </c>
    </row>
    <row r="277" spans="1:6" x14ac:dyDescent="0.25">
      <c r="A277" t="s">
        <v>689</v>
      </c>
      <c r="B277" t="s">
        <v>690</v>
      </c>
      <c r="C277">
        <v>-9.4728562976516698E-29</v>
      </c>
      <c r="D277">
        <v>6.3760446512763698E-4</v>
      </c>
      <c r="E277">
        <v>5.5521756892805104E-4</v>
      </c>
      <c r="F277">
        <v>2.12473450732158E-6</v>
      </c>
    </row>
    <row r="278" spans="1:6" x14ac:dyDescent="0.25">
      <c r="A278" t="s">
        <v>691</v>
      </c>
      <c r="B278" t="s">
        <v>692</v>
      </c>
      <c r="C278">
        <v>1.4009069374075E-28</v>
      </c>
      <c r="D278">
        <v>1.68114966702932E-4</v>
      </c>
      <c r="E278">
        <v>9.9387668724011105E-5</v>
      </c>
      <c r="F278">
        <v>7.4053824287461198E-7</v>
      </c>
    </row>
    <row r="279" spans="1:6" x14ac:dyDescent="0.25">
      <c r="A279" t="s">
        <v>693</v>
      </c>
      <c r="B279" t="s">
        <v>694</v>
      </c>
      <c r="C279">
        <v>-9.4348482600467505E-29</v>
      </c>
      <c r="D279">
        <v>6.3760446512763698E-4</v>
      </c>
      <c r="E279">
        <v>5.5521756892805104E-4</v>
      </c>
      <c r="F279">
        <v>2.12473450732158E-6</v>
      </c>
    </row>
    <row r="280" spans="1:6" x14ac:dyDescent="0.25">
      <c r="A280" t="s">
        <v>695</v>
      </c>
      <c r="B280" t="s">
        <v>696</v>
      </c>
      <c r="C280">
        <v>1.4009069374075E-28</v>
      </c>
      <c r="D280">
        <v>1.68114966702932E-4</v>
      </c>
      <c r="E280">
        <v>9.9387668724011105E-5</v>
      </c>
      <c r="F280">
        <v>7.4053824287461198E-7</v>
      </c>
    </row>
    <row r="281" spans="1:6" x14ac:dyDescent="0.25">
      <c r="A281" t="s">
        <v>697</v>
      </c>
      <c r="B281" t="s">
        <v>698</v>
      </c>
      <c r="C281">
        <v>-9.4376965227634897E-29</v>
      </c>
      <c r="D281">
        <v>6.3760446512763698E-4</v>
      </c>
      <c r="E281">
        <v>5.5521756892805104E-4</v>
      </c>
      <c r="F281">
        <v>2.12473450732158E-6</v>
      </c>
    </row>
    <row r="282" spans="1:6" x14ac:dyDescent="0.25">
      <c r="A282" t="s">
        <v>699</v>
      </c>
      <c r="B282" t="s">
        <v>700</v>
      </c>
      <c r="C282">
        <v>1.403142670163E-28</v>
      </c>
      <c r="D282">
        <v>1.68114966702932E-4</v>
      </c>
      <c r="E282">
        <v>9.9387668724011105E-5</v>
      </c>
      <c r="F282">
        <v>7.4053824287461198E-7</v>
      </c>
    </row>
    <row r="283" spans="1:6" x14ac:dyDescent="0.25">
      <c r="A283" t="s">
        <v>701</v>
      </c>
      <c r="B283" t="s">
        <v>702</v>
      </c>
      <c r="C283">
        <v>1.19818529353444E-2</v>
      </c>
      <c r="D283">
        <v>2.9546107024930102E-2</v>
      </c>
      <c r="E283">
        <v>0.301032902688049</v>
      </c>
      <c r="F283">
        <v>0.67797485490867304</v>
      </c>
    </row>
    <row r="284" spans="1:6" x14ac:dyDescent="0.25">
      <c r="A284" t="s">
        <v>703</v>
      </c>
      <c r="B284" t="s">
        <v>704</v>
      </c>
      <c r="C284">
        <v>0</v>
      </c>
      <c r="D284">
        <v>4.83220350864518E-3</v>
      </c>
      <c r="E284">
        <v>2.30811076052163E-3</v>
      </c>
      <c r="F284">
        <v>1.28043448856101E-3</v>
      </c>
    </row>
    <row r="285" spans="1:6" x14ac:dyDescent="0.25">
      <c r="A285" t="s">
        <v>705</v>
      </c>
      <c r="B285" t="s">
        <v>706</v>
      </c>
      <c r="C285">
        <v>1.29722496873328</v>
      </c>
      <c r="D285">
        <v>1.1444091666449601</v>
      </c>
      <c r="E285">
        <v>0.106446342777714</v>
      </c>
      <c r="F285">
        <v>-0.42580393395213501</v>
      </c>
    </row>
    <row r="286" spans="1:6" x14ac:dyDescent="0.25">
      <c r="A286" t="s">
        <v>707</v>
      </c>
      <c r="B286" t="s">
        <v>708</v>
      </c>
      <c r="C286">
        <v>2.5723457020668999E-2</v>
      </c>
      <c r="D286">
        <v>3.8723302380439403E-2</v>
      </c>
      <c r="E286">
        <v>0.124084499825396</v>
      </c>
      <c r="F286">
        <v>0.19326371651412899</v>
      </c>
    </row>
    <row r="287" spans="1:6" x14ac:dyDescent="0.25">
      <c r="A287" t="s">
        <v>709</v>
      </c>
      <c r="B287" t="s">
        <v>710</v>
      </c>
      <c r="C287">
        <v>8.8258357933551301E-17</v>
      </c>
      <c r="D287">
        <v>9.4664493794894E-2</v>
      </c>
      <c r="E287">
        <v>0.45691979811206002</v>
      </c>
      <c r="F287">
        <v>0.46840039128537803</v>
      </c>
    </row>
    <row r="288" spans="1:6" x14ac:dyDescent="0.25">
      <c r="A288" t="s">
        <v>711</v>
      </c>
      <c r="B288" t="s">
        <v>712</v>
      </c>
      <c r="C288">
        <v>-0.67937713287847501</v>
      </c>
      <c r="D288">
        <v>-0.58823965203833295</v>
      </c>
      <c r="E288">
        <v>-1.2043098976911699</v>
      </c>
      <c r="F288">
        <v>-0.99274820253614005</v>
      </c>
    </row>
    <row r="289" spans="1:6" x14ac:dyDescent="0.25">
      <c r="A289" t="s">
        <v>713</v>
      </c>
      <c r="B289" t="s">
        <v>714</v>
      </c>
      <c r="C289">
        <v>3.4493618443835898</v>
      </c>
      <c r="D289">
        <v>3.4702832097129899</v>
      </c>
      <c r="E289">
        <v>1.9736715895300301</v>
      </c>
      <c r="F289">
        <v>1.8289890235860798E-5</v>
      </c>
    </row>
    <row r="290" spans="1:6" x14ac:dyDescent="0.25">
      <c r="A290" t="s">
        <v>715</v>
      </c>
      <c r="B290" t="s">
        <v>716</v>
      </c>
      <c r="C290">
        <v>0</v>
      </c>
      <c r="D290">
        <v>0</v>
      </c>
      <c r="E290">
        <v>0</v>
      </c>
      <c r="F290">
        <v>5.72188904633158E-3</v>
      </c>
    </row>
    <row r="291" spans="1:6" x14ac:dyDescent="0.25">
      <c r="A291" t="s">
        <v>717</v>
      </c>
      <c r="B291" t="s">
        <v>718</v>
      </c>
      <c r="C291">
        <v>0</v>
      </c>
      <c r="D291">
        <v>-4.8857711255972699E-2</v>
      </c>
      <c r="E291">
        <v>-0.32495755441853202</v>
      </c>
      <c r="F291">
        <v>-0.39378722223569901</v>
      </c>
    </row>
    <row r="292" spans="1:6" x14ac:dyDescent="0.25">
      <c r="A292" t="s">
        <v>719</v>
      </c>
      <c r="B292" t="s">
        <v>720</v>
      </c>
      <c r="C292">
        <v>-0.67937713287847501</v>
      </c>
      <c r="D292">
        <v>-0.53938194078236101</v>
      </c>
      <c r="E292">
        <v>-0.879352343272637</v>
      </c>
      <c r="F292">
        <v>-0.59896098030044598</v>
      </c>
    </row>
    <row r="293" spans="1:6" x14ac:dyDescent="0.25">
      <c r="A293" t="s">
        <v>721</v>
      </c>
      <c r="B293" t="s">
        <v>722</v>
      </c>
      <c r="C293">
        <v>29.638199848987998</v>
      </c>
      <c r="D293">
        <v>30.1429444906478</v>
      </c>
      <c r="E293">
        <v>32.245716014564103</v>
      </c>
      <c r="F293">
        <v>47.628848286138997</v>
      </c>
    </row>
    <row r="294" spans="1:6" x14ac:dyDescent="0.25">
      <c r="A294" t="s">
        <v>723</v>
      </c>
      <c r="B294" t="s">
        <v>724</v>
      </c>
      <c r="C294">
        <v>-0.17003558060653501</v>
      </c>
      <c r="D294">
        <v>-0.24359152618793101</v>
      </c>
      <c r="E294">
        <v>-0.67999631841518604</v>
      </c>
      <c r="F294">
        <v>-0.61288343375144705</v>
      </c>
    </row>
    <row r="295" spans="1:6" x14ac:dyDescent="0.25">
      <c r="A295" t="s">
        <v>725</v>
      </c>
      <c r="B295" t="s">
        <v>726</v>
      </c>
      <c r="C295">
        <v>0</v>
      </c>
      <c r="D295">
        <v>-11.4219705278663</v>
      </c>
      <c r="E295">
        <v>-6.1718247234658401</v>
      </c>
      <c r="F295">
        <v>-2.8355942901867</v>
      </c>
    </row>
    <row r="296" spans="1:6" x14ac:dyDescent="0.25">
      <c r="A296" t="s">
        <v>727</v>
      </c>
      <c r="B296" t="s">
        <v>728</v>
      </c>
      <c r="C296">
        <v>-1.20334880938325E-3</v>
      </c>
      <c r="D296">
        <v>-3.9379266345750401E-4</v>
      </c>
      <c r="E296">
        <v>0</v>
      </c>
      <c r="F296">
        <v>0</v>
      </c>
    </row>
    <row r="297" spans="1:6" x14ac:dyDescent="0.25">
      <c r="A297" t="s">
        <v>729</v>
      </c>
      <c r="B297" t="s">
        <v>730</v>
      </c>
      <c r="C297">
        <v>70.361800151012005</v>
      </c>
      <c r="D297">
        <v>69.857055509352193</v>
      </c>
      <c r="E297">
        <v>67.754283985435904</v>
      </c>
      <c r="F297">
        <v>52.371151713861003</v>
      </c>
    </row>
    <row r="298" spans="1:6" x14ac:dyDescent="0.25">
      <c r="A298" t="s">
        <v>731</v>
      </c>
      <c r="B298" t="s">
        <v>732</v>
      </c>
      <c r="C298">
        <v>9.9248089609521504</v>
      </c>
      <c r="D298">
        <v>9.5109443901849406</v>
      </c>
      <c r="E298">
        <v>8.3643693269087205</v>
      </c>
      <c r="F298">
        <v>4.8375910062684602</v>
      </c>
    </row>
    <row r="299" spans="1:6" x14ac:dyDescent="0.25">
      <c r="A299" t="s">
        <v>733</v>
      </c>
      <c r="B299" t="s">
        <v>734</v>
      </c>
      <c r="C299">
        <v>6.9680737975797002E-3</v>
      </c>
      <c r="D299">
        <v>6.5123441802599196E-3</v>
      </c>
      <c r="E299">
        <v>5.44551275236388E-3</v>
      </c>
      <c r="F299">
        <v>4.9801623590674804E-3</v>
      </c>
    </row>
    <row r="300" spans="1:6" x14ac:dyDescent="0.25">
      <c r="A300" t="s">
        <v>735</v>
      </c>
      <c r="B300" t="s">
        <v>736</v>
      </c>
      <c r="C300">
        <v>1.94426691512549E-3</v>
      </c>
      <c r="D300">
        <v>2.9268397168465102E-3</v>
      </c>
      <c r="E300">
        <v>9.3787311517485004E-3</v>
      </c>
      <c r="F300">
        <v>1.46075331014291E-2</v>
      </c>
    </row>
    <row r="301" spans="1:6" x14ac:dyDescent="0.25">
      <c r="A301" t="s">
        <v>737</v>
      </c>
      <c r="B301" t="s">
        <v>738</v>
      </c>
      <c r="C301">
        <v>1.0085318555106899</v>
      </c>
      <c r="D301">
        <v>0.54422848831118897</v>
      </c>
      <c r="E301">
        <v>2.9272804372332598E-2</v>
      </c>
      <c r="F301">
        <v>3.5461764336090101E-4</v>
      </c>
    </row>
    <row r="302" spans="1:6" x14ac:dyDescent="0.25">
      <c r="A302" t="s">
        <v>739</v>
      </c>
      <c r="B302" t="s">
        <v>740</v>
      </c>
      <c r="C302">
        <v>0.70753349322986703</v>
      </c>
      <c r="D302">
        <v>0.53591651168898702</v>
      </c>
      <c r="E302">
        <v>0.17576680684123999</v>
      </c>
      <c r="F302">
        <v>2.7928879638126999E-2</v>
      </c>
    </row>
    <row r="303" spans="1:6" x14ac:dyDescent="0.25">
      <c r="A303" t="s">
        <v>741</v>
      </c>
      <c r="B303" t="s">
        <v>742</v>
      </c>
      <c r="C303">
        <v>0.62343421452690595</v>
      </c>
      <c r="D303">
        <v>0.224586389058959</v>
      </c>
      <c r="E303">
        <v>5.94919037435893E-4</v>
      </c>
      <c r="F303">
        <v>1.0520717530064899E-7</v>
      </c>
    </row>
    <row r="304" spans="1:6" x14ac:dyDescent="0.25">
      <c r="A304" t="s">
        <v>743</v>
      </c>
      <c r="B304" t="s">
        <v>744</v>
      </c>
      <c r="C304">
        <v>-8.9728619742978495</v>
      </c>
      <c r="D304">
        <v>-5.10356962098954</v>
      </c>
      <c r="E304">
        <v>-1.49203897421253</v>
      </c>
      <c r="F304">
        <v>-5.5321536885380501E-3</v>
      </c>
    </row>
    <row r="305" spans="1:6" x14ac:dyDescent="0.25">
      <c r="A305" t="s">
        <v>745</v>
      </c>
      <c r="B305" t="s">
        <v>746</v>
      </c>
      <c r="C305">
        <v>8.4620021913554995E-5</v>
      </c>
      <c r="D305">
        <v>8.2851479876518104E-5</v>
      </c>
      <c r="E305">
        <v>8.4060077304943701E-5</v>
      </c>
      <c r="F305">
        <v>1.23470506481104E-4</v>
      </c>
    </row>
    <row r="306" spans="1:6" x14ac:dyDescent="0.25">
      <c r="A306" t="s">
        <v>747</v>
      </c>
      <c r="B306" t="s">
        <v>748</v>
      </c>
      <c r="C306">
        <v>8.00742904107919</v>
      </c>
      <c r="D306">
        <v>2.9834313485036401</v>
      </c>
      <c r="E306">
        <v>0.32184866687826902</v>
      </c>
      <c r="F306">
        <v>0.39678122473412097</v>
      </c>
    </row>
    <row r="307" spans="1:6" x14ac:dyDescent="0.25">
      <c r="A307" t="s">
        <v>749</v>
      </c>
      <c r="B307" t="s">
        <v>750</v>
      </c>
      <c r="C307">
        <v>0.63880188835822105</v>
      </c>
      <c r="D307">
        <v>0.230122450913742</v>
      </c>
      <c r="E307">
        <v>6.0958381121678301E-4</v>
      </c>
      <c r="F307">
        <v>1.07800535706613E-7</v>
      </c>
    </row>
    <row r="308" spans="1:6" x14ac:dyDescent="0.25">
      <c r="A308" t="s">
        <v>751</v>
      </c>
      <c r="B308" t="s">
        <v>752</v>
      </c>
      <c r="C308">
        <v>2.7649320675275399</v>
      </c>
      <c r="D308">
        <v>1.0596151570655601</v>
      </c>
      <c r="E308">
        <v>4.8494458955844703E-3</v>
      </c>
      <c r="F308">
        <v>1.8535247009490201E-6</v>
      </c>
    </row>
    <row r="309" spans="1:6" x14ac:dyDescent="0.25">
      <c r="A309" t="s">
        <v>753</v>
      </c>
      <c r="B309" t="s">
        <v>754</v>
      </c>
      <c r="C309">
        <v>1.3008484426661001E-2</v>
      </c>
      <c r="D309">
        <v>5.7901278969558698E-3</v>
      </c>
      <c r="E309">
        <v>3.3594490060411797E-5</v>
      </c>
      <c r="F309">
        <v>1.0428758612800101E-9</v>
      </c>
    </row>
    <row r="310" spans="1:6" x14ac:dyDescent="0.25">
      <c r="A310" t="s">
        <v>755</v>
      </c>
      <c r="B310" t="s">
        <v>756</v>
      </c>
      <c r="C310">
        <v>0.48074830581996197</v>
      </c>
      <c r="D310">
        <v>0.173185114859709</v>
      </c>
      <c r="E310">
        <v>4.5875942109792502E-4</v>
      </c>
      <c r="F310">
        <v>8.1128321355732103E-8</v>
      </c>
    </row>
    <row r="311" spans="1:6" x14ac:dyDescent="0.25">
      <c r="A311" t="s">
        <v>757</v>
      </c>
      <c r="B311" t="s">
        <v>758</v>
      </c>
      <c r="C311">
        <v>0.525142141451855</v>
      </c>
      <c r="D311">
        <v>0.18917758208194499</v>
      </c>
      <c r="E311">
        <v>5.0112273280545998E-4</v>
      </c>
      <c r="F311">
        <v>8.8619969792986199E-8</v>
      </c>
    </row>
    <row r="312" spans="1:6" x14ac:dyDescent="0.25">
      <c r="A312" t="s">
        <v>759</v>
      </c>
      <c r="B312" t="s">
        <v>760</v>
      </c>
      <c r="C312">
        <v>5.6155437076843E-2</v>
      </c>
      <c r="D312">
        <v>2.02294749714481E-2</v>
      </c>
      <c r="E312">
        <v>5.3586950786740001E-5</v>
      </c>
      <c r="F312">
        <v>9.4764688473723993E-9</v>
      </c>
    </row>
    <row r="313" spans="1:6" x14ac:dyDescent="0.25">
      <c r="A313" t="s">
        <v>761</v>
      </c>
      <c r="B313" t="s">
        <v>762</v>
      </c>
      <c r="C313">
        <v>5.5195102526307001E-2</v>
      </c>
      <c r="D313">
        <v>1.9883523363454201E-2</v>
      </c>
      <c r="E313">
        <v>5.26705408542954E-5</v>
      </c>
      <c r="F313">
        <v>9.3144083091822302E-9</v>
      </c>
    </row>
    <row r="314" spans="1:6" x14ac:dyDescent="0.25">
      <c r="A314" t="s">
        <v>763</v>
      </c>
      <c r="B314" t="s">
        <v>764</v>
      </c>
      <c r="C314">
        <v>0.70713064591028096</v>
      </c>
      <c r="D314">
        <v>0.25473725159347799</v>
      </c>
      <c r="E314">
        <v>6.74787288545121E-4</v>
      </c>
      <c r="F314">
        <v>1.1933130404674401E-7</v>
      </c>
    </row>
    <row r="315" spans="1:6" x14ac:dyDescent="0.25">
      <c r="A315" t="s">
        <v>765</v>
      </c>
      <c r="B315" t="s">
        <v>766</v>
      </c>
      <c r="C315">
        <v>0</v>
      </c>
      <c r="D315">
        <v>0</v>
      </c>
      <c r="E315">
        <v>9.9456277658850694E-8</v>
      </c>
      <c r="F315">
        <v>-4.5383222576310901E-3</v>
      </c>
    </row>
    <row r="316" spans="1:6" x14ac:dyDescent="0.25">
      <c r="A316" t="s">
        <v>767</v>
      </c>
      <c r="B316" t="s">
        <v>768</v>
      </c>
      <c r="C316">
        <v>1.10420307641467</v>
      </c>
      <c r="D316">
        <v>0.39777890905129798</v>
      </c>
      <c r="E316">
        <v>1.05369807439689E-3</v>
      </c>
      <c r="F316">
        <v>1.8633896581575799E-7</v>
      </c>
    </row>
    <row r="317" spans="1:6" x14ac:dyDescent="0.25">
      <c r="A317" t="s">
        <v>769</v>
      </c>
      <c r="B317" t="s">
        <v>770</v>
      </c>
      <c r="C317">
        <v>0.88637423081538902</v>
      </c>
      <c r="D317">
        <v>0.48730158670408202</v>
      </c>
      <c r="E317">
        <v>2.9323782584810401E-2</v>
      </c>
      <c r="F317">
        <v>4.1497022440788601E-4</v>
      </c>
    </row>
    <row r="318" spans="1:6" x14ac:dyDescent="0.25">
      <c r="A318" t="s">
        <v>771</v>
      </c>
      <c r="B318" t="s">
        <v>772</v>
      </c>
      <c r="C318">
        <v>3.9023940918912703E-2</v>
      </c>
      <c r="D318">
        <v>3.1225838085627001E-2</v>
      </c>
      <c r="E318">
        <v>1.32182838412849E-2</v>
      </c>
      <c r="F318">
        <v>3.1775730797295801E-3</v>
      </c>
    </row>
    <row r="319" spans="1:6" x14ac:dyDescent="0.25">
      <c r="A319" t="s">
        <v>773</v>
      </c>
      <c r="B319" t="s">
        <v>774</v>
      </c>
      <c r="C319">
        <v>9.5534348660542098E-2</v>
      </c>
      <c r="D319">
        <v>4.98703351871638E-2</v>
      </c>
      <c r="E319">
        <v>2.1862170214284301E-3</v>
      </c>
      <c r="F319">
        <v>1.99437540361785E-5</v>
      </c>
    </row>
    <row r="320" spans="1:6" x14ac:dyDescent="0.25">
      <c r="A320" t="s">
        <v>775</v>
      </c>
      <c r="B320" t="s">
        <v>776</v>
      </c>
      <c r="C320">
        <v>0.52059999168581805</v>
      </c>
      <c r="D320">
        <v>0.18754131478903899</v>
      </c>
      <c r="E320">
        <v>4.9678833584222801E-4</v>
      </c>
      <c r="F320">
        <v>8.7853462902788899E-8</v>
      </c>
    </row>
    <row r="321" spans="1:6" x14ac:dyDescent="0.25">
      <c r="A321" t="s">
        <v>777</v>
      </c>
      <c r="B321" t="s">
        <v>778</v>
      </c>
      <c r="C321">
        <v>3.7763949737442397E-2</v>
      </c>
      <c r="D321">
        <v>1.9619528429486301E-2</v>
      </c>
      <c r="E321">
        <v>8.8344966312406598E-4</v>
      </c>
      <c r="F321">
        <v>9.4842379575792893E-6</v>
      </c>
    </row>
    <row r="322" spans="1:6" x14ac:dyDescent="0.25">
      <c r="A322" t="s">
        <v>779</v>
      </c>
      <c r="B322" t="s">
        <v>780</v>
      </c>
      <c r="C322">
        <v>3.29155187543549</v>
      </c>
      <c r="D322">
        <v>1.21607317484418</v>
      </c>
      <c r="E322">
        <v>1.7825215813612901E-3</v>
      </c>
      <c r="F322">
        <v>1.92460638843352E-6</v>
      </c>
    </row>
    <row r="323" spans="1:6" x14ac:dyDescent="0.25">
      <c r="A323" t="s">
        <v>781</v>
      </c>
      <c r="B323" t="s">
        <v>782</v>
      </c>
      <c r="C323">
        <v>-3.9675515997235302</v>
      </c>
      <c r="D323">
        <v>-1.73731078930409</v>
      </c>
      <c r="E323">
        <v>-0.174888908828673</v>
      </c>
      <c r="F323">
        <v>-2.1936816304813901E-2</v>
      </c>
    </row>
    <row r="324" spans="1:6" x14ac:dyDescent="0.25">
      <c r="A324" t="s">
        <v>783</v>
      </c>
      <c r="B324" t="s">
        <v>784</v>
      </c>
      <c r="C324">
        <v>0</v>
      </c>
      <c r="D324">
        <v>0</v>
      </c>
      <c r="E324">
        <v>4.8914091216241597E-3</v>
      </c>
      <c r="F324">
        <v>0</v>
      </c>
    </row>
    <row r="325" spans="1:6" x14ac:dyDescent="0.25">
      <c r="A325" t="s">
        <v>785</v>
      </c>
      <c r="B325" t="s">
        <v>786</v>
      </c>
      <c r="C325">
        <v>1.6137305415292E-3</v>
      </c>
      <c r="D325">
        <v>2.4292604088935301E-3</v>
      </c>
      <c r="E325">
        <v>7.78429380381196E-3</v>
      </c>
      <c r="F325">
        <v>1.21241698445779E-2</v>
      </c>
    </row>
    <row r="326" spans="1:6" x14ac:dyDescent="0.25">
      <c r="A326" t="s">
        <v>787</v>
      </c>
      <c r="B326" t="s">
        <v>788</v>
      </c>
      <c r="C326">
        <v>-6.1798546734346195E-14</v>
      </c>
      <c r="D326">
        <v>7.0702482237642097E-3</v>
      </c>
      <c r="E326">
        <v>3.8212126218895599E-3</v>
      </c>
      <c r="F326">
        <v>4.35286962063992E-5</v>
      </c>
    </row>
    <row r="327" spans="1:6" x14ac:dyDescent="0.25">
      <c r="A327" t="s">
        <v>789</v>
      </c>
      <c r="B327" t="s">
        <v>790</v>
      </c>
      <c r="C327">
        <v>0</v>
      </c>
      <c r="D327">
        <v>-1.80807477042748</v>
      </c>
      <c r="E327">
        <v>-1.7034154871623</v>
      </c>
      <c r="F327">
        <v>-0.16333201472673001</v>
      </c>
    </row>
    <row r="328" spans="1:6" x14ac:dyDescent="0.25">
      <c r="A328" t="s">
        <v>791</v>
      </c>
      <c r="B328" t="s">
        <v>792</v>
      </c>
      <c r="C328">
        <v>0</v>
      </c>
      <c r="D328">
        <v>1.1231046770157601E-3</v>
      </c>
      <c r="E328">
        <v>8.7693521267541495E-4</v>
      </c>
      <c r="F328">
        <v>2.05090645713346E-4</v>
      </c>
    </row>
    <row r="329" spans="1:6" x14ac:dyDescent="0.25">
      <c r="A329" t="s">
        <v>793</v>
      </c>
      <c r="B329" t="s">
        <v>794</v>
      </c>
      <c r="C329">
        <v>-0.675999724288043</v>
      </c>
      <c r="D329">
        <v>-0.52184342301660802</v>
      </c>
      <c r="E329">
        <v>-0.17444032353312</v>
      </c>
      <c r="F329">
        <v>-2.2602788769188802E-2</v>
      </c>
    </row>
    <row r="330" spans="1:6" x14ac:dyDescent="0.25">
      <c r="A330" t="s">
        <v>795</v>
      </c>
      <c r="B330" t="s">
        <v>796</v>
      </c>
      <c r="C330">
        <v>-1.52451519726441</v>
      </c>
      <c r="D330">
        <v>4.2990895981254704</v>
      </c>
      <c r="E330">
        <v>-0.46636851408643398</v>
      </c>
      <c r="F330">
        <v>-3.3673488786811601</v>
      </c>
    </row>
    <row r="331" spans="1:6" x14ac:dyDescent="0.25">
      <c r="A331" t="s">
        <v>797</v>
      </c>
      <c r="B331" t="s">
        <v>798</v>
      </c>
      <c r="C331">
        <v>1.20334880938325E-3</v>
      </c>
      <c r="D331">
        <v>3.9379266345750401E-4</v>
      </c>
      <c r="E331">
        <v>0</v>
      </c>
      <c r="F331">
        <v>0</v>
      </c>
    </row>
    <row r="332" spans="1:6" x14ac:dyDescent="0.25">
      <c r="A332" t="s">
        <v>799</v>
      </c>
      <c r="B332" t="s">
        <v>800</v>
      </c>
      <c r="C332">
        <v>0</v>
      </c>
      <c r="D332">
        <v>0.69715568943802897</v>
      </c>
      <c r="E332">
        <v>1.5613304113412501</v>
      </c>
      <c r="F332">
        <v>1.25061119216533</v>
      </c>
    </row>
    <row r="333" spans="1:6" x14ac:dyDescent="0.25">
      <c r="A333" t="s">
        <v>801</v>
      </c>
      <c r="B333" t="s">
        <v>802</v>
      </c>
      <c r="C333">
        <v>4.7158771656437004</v>
      </c>
      <c r="D333">
        <v>1.7185004624034801</v>
      </c>
      <c r="E333">
        <v>3.7432796424386398E-29</v>
      </c>
      <c r="F333">
        <v>6.0937709482157404E-3</v>
      </c>
    </row>
    <row r="334" spans="1:6" x14ac:dyDescent="0.25">
      <c r="A334" t="s">
        <v>803</v>
      </c>
      <c r="B334" t="s">
        <v>804</v>
      </c>
      <c r="C334">
        <v>0</v>
      </c>
      <c r="D334">
        <v>1.55338901595402E-4</v>
      </c>
      <c r="E334">
        <v>1.26816136849276E-4</v>
      </c>
      <c r="F334">
        <v>5.1966536425449297E-7</v>
      </c>
    </row>
    <row r="335" spans="1:6" x14ac:dyDescent="0.25">
      <c r="A335" t="s">
        <v>805</v>
      </c>
      <c r="B335" t="s">
        <v>806</v>
      </c>
      <c r="C335">
        <v>0</v>
      </c>
      <c r="D335">
        <v>2.8483373190891701E-4</v>
      </c>
      <c r="E335">
        <v>2.32533596890812E-4</v>
      </c>
      <c r="F335">
        <v>9.9935755638909697E-7</v>
      </c>
    </row>
    <row r="336" spans="1:6" x14ac:dyDescent="0.25">
      <c r="A336" t="s">
        <v>807</v>
      </c>
      <c r="B336" t="s">
        <v>808</v>
      </c>
      <c r="C336">
        <v>0</v>
      </c>
      <c r="D336">
        <v>1.54749442445144E-4</v>
      </c>
      <c r="E336">
        <v>1.2633491204659699E-4</v>
      </c>
      <c r="F336">
        <v>5.42948419831144E-7</v>
      </c>
    </row>
    <row r="337" spans="1:6" x14ac:dyDescent="0.25">
      <c r="A337" t="s">
        <v>809</v>
      </c>
      <c r="B337" t="s">
        <v>810</v>
      </c>
      <c r="C337">
        <v>0</v>
      </c>
      <c r="D337">
        <v>2.1540128042854599E-4</v>
      </c>
      <c r="E337">
        <v>1.75850079894868E-4</v>
      </c>
      <c r="F337">
        <v>7.5574931315013698E-7</v>
      </c>
    </row>
    <row r="338" spans="1:6" x14ac:dyDescent="0.25">
      <c r="A338" t="s">
        <v>811</v>
      </c>
      <c r="B338" t="s">
        <v>812</v>
      </c>
      <c r="C338">
        <v>0</v>
      </c>
      <c r="D338">
        <v>6.3760446512763601E-4</v>
      </c>
      <c r="E338">
        <v>5.5521756892805104E-4</v>
      </c>
      <c r="F338">
        <v>2.1247345073179199E-6</v>
      </c>
    </row>
    <row r="339" spans="1:6" x14ac:dyDescent="0.25">
      <c r="A339" t="s">
        <v>813</v>
      </c>
      <c r="B339" t="s">
        <v>814</v>
      </c>
      <c r="C339">
        <v>0</v>
      </c>
      <c r="D339">
        <v>1.68114966702932E-4</v>
      </c>
      <c r="E339">
        <v>9.9387668724011105E-5</v>
      </c>
      <c r="F339">
        <v>7.4053824298952005E-7</v>
      </c>
    </row>
    <row r="340" spans="1:6" x14ac:dyDescent="0.25">
      <c r="A340" t="s">
        <v>815</v>
      </c>
      <c r="B340" t="s">
        <v>816</v>
      </c>
      <c r="C340">
        <v>0</v>
      </c>
      <c r="D340">
        <v>2.66865895117404E-4</v>
      </c>
      <c r="E340">
        <v>2.1786494901165701E-4</v>
      </c>
      <c r="F340">
        <v>9.3689254464401602E-7</v>
      </c>
    </row>
    <row r="341" spans="1:6" x14ac:dyDescent="0.25">
      <c r="A341" t="s">
        <v>817</v>
      </c>
      <c r="B341" t="s">
        <v>818</v>
      </c>
      <c r="C341">
        <v>0</v>
      </c>
      <c r="D341">
        <v>2.2672803809651001E-4</v>
      </c>
      <c r="E341">
        <v>1.85097059471305E-4</v>
      </c>
      <c r="F341">
        <v>7.9548997444403203E-7</v>
      </c>
    </row>
    <row r="342" spans="1:6" x14ac:dyDescent="0.25">
      <c r="A342" t="s">
        <v>819</v>
      </c>
      <c r="B342" t="s">
        <v>820</v>
      </c>
      <c r="C342">
        <v>0.17003558060653501</v>
      </c>
      <c r="D342">
        <v>0.24359152618793101</v>
      </c>
      <c r="E342">
        <v>0.67999631841518604</v>
      </c>
      <c r="F342">
        <v>0.61288343375144705</v>
      </c>
    </row>
    <row r="343" spans="1:6" x14ac:dyDescent="0.25">
      <c r="A343" t="s">
        <v>821</v>
      </c>
      <c r="B343" t="s">
        <v>822</v>
      </c>
      <c r="C343">
        <v>1.19818529353444E-2</v>
      </c>
      <c r="D343">
        <v>2.9546107024930102E-2</v>
      </c>
      <c r="E343">
        <v>0.301032902688049</v>
      </c>
      <c r="F343">
        <v>0.67797485490867304</v>
      </c>
    </row>
    <row r="344" spans="1:6" x14ac:dyDescent="0.25">
      <c r="A344" t="s">
        <v>823</v>
      </c>
      <c r="B344" t="s">
        <v>824</v>
      </c>
      <c r="C344">
        <v>0</v>
      </c>
      <c r="D344">
        <v>9.8216604763846898E-3</v>
      </c>
      <c r="E344">
        <v>0</v>
      </c>
      <c r="F344">
        <v>1.7555328285788799E-17</v>
      </c>
    </row>
    <row r="345" spans="1:6" x14ac:dyDescent="0.25">
      <c r="A345" t="s">
        <v>825</v>
      </c>
      <c r="B345" t="s">
        <v>826</v>
      </c>
      <c r="C345">
        <v>-1.25710991770055</v>
      </c>
      <c r="D345">
        <v>-1.11608153819142</v>
      </c>
      <c r="E345">
        <v>-0.51974128836907396</v>
      </c>
      <c r="F345">
        <v>-9.6111321860441107E-2</v>
      </c>
    </row>
    <row r="346" spans="1:6" x14ac:dyDescent="0.25">
      <c r="A346" t="s">
        <v>827</v>
      </c>
      <c r="B346" t="s">
        <v>828</v>
      </c>
      <c r="C346">
        <v>0</v>
      </c>
      <c r="D346">
        <v>-4.8857711255972699E-2</v>
      </c>
      <c r="E346">
        <v>-0.32495755441853202</v>
      </c>
      <c r="F346">
        <v>-0.39378722223569901</v>
      </c>
    </row>
    <row r="347" spans="1:6" x14ac:dyDescent="0.25">
      <c r="A347" t="s">
        <v>829</v>
      </c>
      <c r="B347" t="s">
        <v>830</v>
      </c>
      <c r="C347">
        <v>0.62200774547263105</v>
      </c>
      <c r="D347">
        <v>0.203318270789343</v>
      </c>
      <c r="E347">
        <v>0</v>
      </c>
      <c r="F347">
        <v>0</v>
      </c>
    </row>
    <row r="348" spans="1:6" x14ac:dyDescent="0.25">
      <c r="A348" t="s">
        <v>831</v>
      </c>
      <c r="B348" t="s">
        <v>832</v>
      </c>
      <c r="C348">
        <v>0.62200774547263105</v>
      </c>
      <c r="D348">
        <v>0.203318270789343</v>
      </c>
      <c r="E348">
        <v>0</v>
      </c>
      <c r="F348">
        <v>0</v>
      </c>
    </row>
    <row r="349" spans="1:6" x14ac:dyDescent="0.25">
      <c r="A349" t="s">
        <v>833</v>
      </c>
      <c r="B349" t="s">
        <v>834</v>
      </c>
      <c r="C349">
        <v>-0.62200774547263105</v>
      </c>
      <c r="D349">
        <v>-0.42340963427891098</v>
      </c>
      <c r="E349">
        <v>-0.34238723808306498</v>
      </c>
      <c r="F349">
        <v>-0.192560940140556</v>
      </c>
    </row>
    <row r="350" spans="1:6" x14ac:dyDescent="0.25">
      <c r="A350" t="s">
        <v>835</v>
      </c>
      <c r="B350" t="s">
        <v>836</v>
      </c>
      <c r="C350">
        <v>0.44414977119678101</v>
      </c>
      <c r="D350">
        <v>0.18451735345533901</v>
      </c>
      <c r="E350">
        <v>0.18204317740916301</v>
      </c>
      <c r="F350">
        <v>5.5754742728013E-2</v>
      </c>
    </row>
    <row r="351" spans="1:6" x14ac:dyDescent="0.25">
      <c r="A351" t="s">
        <v>837</v>
      </c>
      <c r="B351" t="s">
        <v>838</v>
      </c>
      <c r="C351">
        <v>0</v>
      </c>
      <c r="D351">
        <v>-1.43945128796386E-2</v>
      </c>
      <c r="E351">
        <v>-1.6537170003040101E-4</v>
      </c>
      <c r="F351">
        <v>-6.6013196599632903E-11</v>
      </c>
    </row>
    <row r="352" spans="1:6" x14ac:dyDescent="0.25">
      <c r="A352" t="s">
        <v>839</v>
      </c>
      <c r="B352" t="s">
        <v>840</v>
      </c>
      <c r="C352">
        <v>0</v>
      </c>
      <c r="D352">
        <v>1.43945128796386E-2</v>
      </c>
      <c r="E352">
        <v>1.6537170003040101E-4</v>
      </c>
      <c r="F352">
        <v>6.6013196599632994E-11</v>
      </c>
    </row>
    <row r="353" spans="1:6" x14ac:dyDescent="0.25">
      <c r="A353" t="s">
        <v>841</v>
      </c>
      <c r="B353" t="s">
        <v>842</v>
      </c>
      <c r="C353">
        <v>0.44414977119678101</v>
      </c>
      <c r="D353">
        <v>0.18451735345533901</v>
      </c>
      <c r="E353">
        <v>0.18204317740916301</v>
      </c>
      <c r="F353">
        <v>5.5754742728013E-2</v>
      </c>
    </row>
    <row r="354" spans="1:6" x14ac:dyDescent="0.25">
      <c r="A354" t="s">
        <v>843</v>
      </c>
      <c r="B354" t="s">
        <v>844</v>
      </c>
      <c r="C354">
        <v>0</v>
      </c>
      <c r="D354">
        <v>4.6939501345595998E-2</v>
      </c>
      <c r="E354">
        <v>1.36925918070353E-2</v>
      </c>
      <c r="F354">
        <v>2.1797659004061099E-2</v>
      </c>
    </row>
    <row r="355" spans="1:6" x14ac:dyDescent="0.25">
      <c r="A355" t="s">
        <v>845</v>
      </c>
      <c r="B355" t="s">
        <v>846</v>
      </c>
      <c r="C355">
        <v>1.20334880938325E-3</v>
      </c>
      <c r="D355">
        <v>3.8025047865590703E-2</v>
      </c>
      <c r="E355">
        <v>0.18317356988223099</v>
      </c>
      <c r="F355">
        <v>5.66166075952583E-2</v>
      </c>
    </row>
    <row r="356" spans="1:6" x14ac:dyDescent="0.25">
      <c r="A356" t="s">
        <v>847</v>
      </c>
      <c r="B356" t="s">
        <v>848</v>
      </c>
      <c r="C356">
        <v>0</v>
      </c>
      <c r="D356">
        <v>1.47109695597243E-3</v>
      </c>
      <c r="E356">
        <v>0</v>
      </c>
      <c r="F356">
        <v>0</v>
      </c>
    </row>
    <row r="357" spans="1:6" x14ac:dyDescent="0.25">
      <c r="A357" t="s">
        <v>849</v>
      </c>
      <c r="B357" t="s">
        <v>850</v>
      </c>
      <c r="C357">
        <v>0.679242353175606</v>
      </c>
      <c r="D357">
        <v>0.30289652829158698</v>
      </c>
      <c r="E357">
        <v>0.44835540268058099</v>
      </c>
      <c r="F357">
        <v>0.69832115665669303</v>
      </c>
    </row>
    <row r="358" spans="1:6" x14ac:dyDescent="0.25">
      <c r="A358" t="s">
        <v>851</v>
      </c>
      <c r="B358" t="s">
        <v>852</v>
      </c>
      <c r="C358">
        <v>-0.679242353175606</v>
      </c>
      <c r="D358">
        <v>-0.30289652829158698</v>
      </c>
      <c r="E358">
        <v>-0.44835540268058099</v>
      </c>
      <c r="F358">
        <v>-0.69832115665669303</v>
      </c>
    </row>
    <row r="359" spans="1:6" x14ac:dyDescent="0.25">
      <c r="A359" t="s">
        <v>853</v>
      </c>
      <c r="B359" t="s">
        <v>854</v>
      </c>
      <c r="C359">
        <v>0</v>
      </c>
      <c r="D359">
        <v>1.86089939132567E-2</v>
      </c>
      <c r="E359">
        <v>0</v>
      </c>
      <c r="F359">
        <v>5.9013547463325298E-3</v>
      </c>
    </row>
    <row r="360" spans="1:6" x14ac:dyDescent="0.25">
      <c r="A360" t="s">
        <v>855</v>
      </c>
      <c r="B360" t="s">
        <v>856</v>
      </c>
      <c r="C360">
        <v>-1.20334880938325E-3</v>
      </c>
      <c r="D360">
        <v>-3.8025047865590703E-2</v>
      </c>
      <c r="E360">
        <v>-3.6787749830522298E-2</v>
      </c>
      <c r="F360">
        <v>2.98389791370147E-2</v>
      </c>
    </row>
    <row r="361" spans="1:6" x14ac:dyDescent="0.25">
      <c r="A361" t="s">
        <v>857</v>
      </c>
      <c r="B361" t="s">
        <v>858</v>
      </c>
      <c r="C361">
        <v>0</v>
      </c>
      <c r="D361">
        <v>-9.8216604763846898E-3</v>
      </c>
      <c r="E361">
        <v>0</v>
      </c>
      <c r="F361">
        <v>-1.7555328285788799E-17</v>
      </c>
    </row>
    <row r="362" spans="1:6" x14ac:dyDescent="0.25">
      <c r="A362" t="s">
        <v>859</v>
      </c>
      <c r="B362" t="s">
        <v>860</v>
      </c>
      <c r="C362">
        <v>0</v>
      </c>
      <c r="D362">
        <v>3.3151457480329903E-2</v>
      </c>
      <c r="E362">
        <v>5.80308292545237E-2</v>
      </c>
      <c r="F362">
        <v>0.189179619070452</v>
      </c>
    </row>
    <row r="363" spans="1:6" x14ac:dyDescent="0.25">
      <c r="A363" t="s">
        <v>861</v>
      </c>
      <c r="B363" t="s">
        <v>862</v>
      </c>
      <c r="C363">
        <v>-3.1100387273631598</v>
      </c>
      <c r="D363">
        <v>-1.5875902258478201</v>
      </c>
      <c r="E363">
        <v>-0.42772690103801603</v>
      </c>
      <c r="F363">
        <v>-0.80921946572891101</v>
      </c>
    </row>
    <row r="364" spans="1:6" x14ac:dyDescent="0.25">
      <c r="A364" t="s">
        <v>863</v>
      </c>
      <c r="B364" t="s">
        <v>864</v>
      </c>
      <c r="C364">
        <v>1.29722496873328</v>
      </c>
      <c r="D364">
        <v>1.1444091666449601</v>
      </c>
      <c r="E364">
        <v>0.106446342777714</v>
      </c>
      <c r="F364">
        <v>-0.42580393395213501</v>
      </c>
    </row>
    <row r="365" spans="1:6" x14ac:dyDescent="0.25">
      <c r="A365" t="s">
        <v>865</v>
      </c>
      <c r="B365" t="s">
        <v>866</v>
      </c>
      <c r="C365">
        <v>0</v>
      </c>
      <c r="D365">
        <v>1.47109695597243E-3</v>
      </c>
      <c r="E365">
        <v>0</v>
      </c>
      <c r="F365">
        <v>0</v>
      </c>
    </row>
    <row r="366" spans="1:6" x14ac:dyDescent="0.25">
      <c r="A366" t="s">
        <v>867</v>
      </c>
      <c r="B366" t="s">
        <v>868</v>
      </c>
      <c r="C366">
        <v>-3.4493618443835898</v>
      </c>
      <c r="D366">
        <v>-3.4702832097129899</v>
      </c>
      <c r="E366">
        <v>-1.9736715895300301</v>
      </c>
      <c r="F366">
        <v>-1.8289890235860798E-5</v>
      </c>
    </row>
    <row r="367" spans="1:6" x14ac:dyDescent="0.25">
      <c r="A367" t="s">
        <v>869</v>
      </c>
      <c r="B367" t="s">
        <v>870</v>
      </c>
      <c r="C367">
        <v>11.8865035120636</v>
      </c>
      <c r="D367">
        <v>6.2785399366924297</v>
      </c>
      <c r="E367">
        <v>3.3589551291850701</v>
      </c>
      <c r="F367">
        <v>3.0492407158678501</v>
      </c>
    </row>
    <row r="368" spans="1:6" x14ac:dyDescent="0.25">
      <c r="A368" t="s">
        <v>871</v>
      </c>
      <c r="B368" t="s">
        <v>872</v>
      </c>
      <c r="C368">
        <v>184.389918087919</v>
      </c>
      <c r="D368">
        <v>187.80456392730201</v>
      </c>
      <c r="E368">
        <v>185.727491121452</v>
      </c>
      <c r="F368">
        <v>189.23332361473101</v>
      </c>
    </row>
    <row r="369" spans="1:6" x14ac:dyDescent="0.25">
      <c r="A369" t="s">
        <v>873</v>
      </c>
      <c r="B369" t="s">
        <v>874</v>
      </c>
      <c r="C369">
        <v>0</v>
      </c>
      <c r="D369">
        <v>-6.4547657531955601E-3</v>
      </c>
      <c r="E369">
        <v>0</v>
      </c>
      <c r="F369">
        <v>0</v>
      </c>
    </row>
    <row r="370" spans="1:6" x14ac:dyDescent="0.25">
      <c r="A370" t="s">
        <v>875</v>
      </c>
      <c r="B370" t="s">
        <v>876</v>
      </c>
      <c r="C370">
        <v>0</v>
      </c>
      <c r="D370">
        <v>6.4547657531955601E-3</v>
      </c>
      <c r="E370">
        <v>0</v>
      </c>
      <c r="F370">
        <v>0</v>
      </c>
    </row>
    <row r="371" spans="1:6" x14ac:dyDescent="0.25">
      <c r="A371" t="s">
        <v>877</v>
      </c>
      <c r="B371" t="s">
        <v>878</v>
      </c>
      <c r="C371">
        <v>-10.4966633717791</v>
      </c>
      <c r="D371">
        <v>-4.9895162005849896</v>
      </c>
      <c r="E371">
        <v>-2.9023335311351701</v>
      </c>
      <c r="F371">
        <v>-2.3686033987731201</v>
      </c>
    </row>
    <row r="372" spans="1:6" x14ac:dyDescent="0.25">
      <c r="A372" t="s">
        <v>879</v>
      </c>
      <c r="B372" t="s">
        <v>880</v>
      </c>
      <c r="C372">
        <v>184.389918087919</v>
      </c>
      <c r="D372">
        <v>187.80456392730201</v>
      </c>
      <c r="E372">
        <v>185.727491121452</v>
      </c>
      <c r="F372">
        <v>189.23332361473101</v>
      </c>
    </row>
    <row r="373" spans="1:6" x14ac:dyDescent="0.25">
      <c r="A373" t="s">
        <v>881</v>
      </c>
      <c r="B373" t="s">
        <v>882</v>
      </c>
      <c r="C373">
        <v>0</v>
      </c>
      <c r="D373">
        <v>4.3695009575644099E-4</v>
      </c>
      <c r="E373">
        <v>7.9956361494666704E-4</v>
      </c>
      <c r="F373">
        <v>2.0298704413682201E-5</v>
      </c>
    </row>
    <row r="374" spans="1:6" x14ac:dyDescent="0.25">
      <c r="A374" t="s">
        <v>883</v>
      </c>
      <c r="B374" t="s">
        <v>884</v>
      </c>
      <c r="C374">
        <v>-1.2173232299984801E-29</v>
      </c>
      <c r="D374">
        <v>-1.5896611860358799E-4</v>
      </c>
      <c r="E374">
        <v>-1.2977733744851599E-4</v>
      </c>
      <c r="F374">
        <v>-2.02987044152118E-5</v>
      </c>
    </row>
    <row r="375" spans="1:6" x14ac:dyDescent="0.25">
      <c r="A375" t="s">
        <v>885</v>
      </c>
      <c r="B375" t="s">
        <v>886</v>
      </c>
      <c r="C375">
        <v>0</v>
      </c>
      <c r="D375">
        <v>4.8857711255972699E-2</v>
      </c>
      <c r="E375">
        <v>0.32495755441853202</v>
      </c>
      <c r="F375">
        <v>0.39378722223569901</v>
      </c>
    </row>
    <row r="376" spans="1:6" x14ac:dyDescent="0.25">
      <c r="A376" t="s">
        <v>887</v>
      </c>
      <c r="B376" t="s">
        <v>888</v>
      </c>
      <c r="C376">
        <v>-29.638199848987998</v>
      </c>
      <c r="D376">
        <v>-30.1429444906478</v>
      </c>
      <c r="E376">
        <v>-32.245716014564103</v>
      </c>
      <c r="F376">
        <v>-47.628848286138997</v>
      </c>
    </row>
    <row r="377" spans="1:6" x14ac:dyDescent="0.25">
      <c r="A377" t="s">
        <v>889</v>
      </c>
      <c r="B377" t="s">
        <v>890</v>
      </c>
      <c r="C377">
        <v>-70.361800151012005</v>
      </c>
      <c r="D377">
        <v>-69.857055509352193</v>
      </c>
      <c r="E377">
        <v>-67.754283985435904</v>
      </c>
      <c r="F377">
        <v>-52.371151713861003</v>
      </c>
    </row>
    <row r="378" spans="1:6" x14ac:dyDescent="0.25">
      <c r="A378" t="s">
        <v>891</v>
      </c>
      <c r="B378" t="s">
        <v>892</v>
      </c>
      <c r="C378">
        <v>0</v>
      </c>
      <c r="D378">
        <v>-4.55784320307656E-2</v>
      </c>
      <c r="E378">
        <v>-1.0012237884522199</v>
      </c>
      <c r="F378">
        <v>-0.252773584265433</v>
      </c>
    </row>
    <row r="379" spans="1:6" x14ac:dyDescent="0.25">
      <c r="A379" t="s">
        <v>893</v>
      </c>
      <c r="B379" t="s">
        <v>894</v>
      </c>
      <c r="C379">
        <v>-1.4035502301708001E-2</v>
      </c>
      <c r="D379">
        <v>-4.2057263045274899E-2</v>
      </c>
      <c r="E379">
        <v>-0.245466409436111</v>
      </c>
      <c r="F379">
        <v>-0.26511648962844903</v>
      </c>
    </row>
    <row r="380" spans="1:6" x14ac:dyDescent="0.25">
      <c r="A380" t="s">
        <v>895</v>
      </c>
      <c r="B380" t="s">
        <v>896</v>
      </c>
      <c r="C380">
        <v>0</v>
      </c>
      <c r="D380">
        <v>11.4229596583438</v>
      </c>
      <c r="E380">
        <v>6.17263223339872</v>
      </c>
      <c r="F380">
        <v>2.8355977606149101</v>
      </c>
    </row>
    <row r="381" spans="1:6" x14ac:dyDescent="0.25">
      <c r="A381" t="s">
        <v>897</v>
      </c>
      <c r="B381" t="s">
        <v>898</v>
      </c>
      <c r="C381">
        <v>0</v>
      </c>
      <c r="D381">
        <v>11.4219705278663</v>
      </c>
      <c r="E381">
        <v>6.1718247234658401</v>
      </c>
      <c r="F381">
        <v>2.8355942901867</v>
      </c>
    </row>
    <row r="382" spans="1:6" x14ac:dyDescent="0.25">
      <c r="A382" t="s">
        <v>899</v>
      </c>
      <c r="B382" t="s">
        <v>900</v>
      </c>
      <c r="C382">
        <v>0</v>
      </c>
      <c r="D382">
        <v>11.422674824611899</v>
      </c>
      <c r="E382">
        <v>6.1723996998018302</v>
      </c>
      <c r="F382">
        <v>2.8355967612573498</v>
      </c>
    </row>
    <row r="383" spans="1:6" x14ac:dyDescent="0.25">
      <c r="A383" t="s">
        <v>901</v>
      </c>
      <c r="B383" t="s">
        <v>902</v>
      </c>
      <c r="C383">
        <v>177.441504571477</v>
      </c>
      <c r="D383">
        <v>177.84098887282099</v>
      </c>
      <c r="E383">
        <v>177.932017808963</v>
      </c>
      <c r="F383">
        <v>182.942814895494</v>
      </c>
    </row>
    <row r="384" spans="1:6" x14ac:dyDescent="0.25">
      <c r="A384" t="s">
        <v>903</v>
      </c>
      <c r="B384" t="s">
        <v>904</v>
      </c>
      <c r="C384">
        <v>177.441504571477</v>
      </c>
      <c r="D384">
        <v>177.84098887282099</v>
      </c>
      <c r="E384">
        <v>177.932017808963</v>
      </c>
      <c r="F384">
        <v>182.942814895494</v>
      </c>
    </row>
    <row r="385" spans="1:6" x14ac:dyDescent="0.25">
      <c r="A385" t="s">
        <v>905</v>
      </c>
      <c r="B385" t="s">
        <v>906</v>
      </c>
      <c r="C385">
        <v>-3.1100387273631598</v>
      </c>
      <c r="D385">
        <v>-1.5875902258478201</v>
      </c>
      <c r="E385">
        <v>-0.42772690103801603</v>
      </c>
      <c r="F385">
        <v>-0.80921946572891001</v>
      </c>
    </row>
    <row r="386" spans="1:6" x14ac:dyDescent="0.25">
      <c r="A386" t="s">
        <v>907</v>
      </c>
      <c r="B386" t="s">
        <v>908</v>
      </c>
      <c r="C386">
        <v>2.5723457020668999E-2</v>
      </c>
      <c r="D386">
        <v>3.8723302380439403E-2</v>
      </c>
      <c r="E386">
        <v>0.124084499825396</v>
      </c>
      <c r="F386">
        <v>0.19326371651412899</v>
      </c>
    </row>
    <row r="387" spans="1:6" x14ac:dyDescent="0.25">
      <c r="A387" t="s">
        <v>909</v>
      </c>
      <c r="B387" t="s">
        <v>910</v>
      </c>
      <c r="C387">
        <v>1.20334880938325E-3</v>
      </c>
      <c r="D387">
        <v>3.9379266345750401E-4</v>
      </c>
      <c r="E387">
        <v>0</v>
      </c>
      <c r="F387">
        <v>0</v>
      </c>
    </row>
    <row r="388" spans="1:6" x14ac:dyDescent="0.25">
      <c r="A388" t="s">
        <v>911</v>
      </c>
      <c r="B388" t="s">
        <v>912</v>
      </c>
      <c r="C388">
        <v>0</v>
      </c>
      <c r="D388">
        <v>0</v>
      </c>
      <c r="E388">
        <v>0</v>
      </c>
      <c r="F388">
        <v>2.71701621324437E-2</v>
      </c>
    </row>
    <row r="389" spans="1:6" x14ac:dyDescent="0.25">
      <c r="A389" t="s">
        <v>913</v>
      </c>
      <c r="B389" t="s">
        <v>914</v>
      </c>
      <c r="C389">
        <v>9.9248089609521504</v>
      </c>
      <c r="D389">
        <v>9.5109443901849406</v>
      </c>
      <c r="E389">
        <v>8.3643693269087205</v>
      </c>
      <c r="F389">
        <v>4.8375910062684602</v>
      </c>
    </row>
    <row r="390" spans="1:6" x14ac:dyDescent="0.25">
      <c r="A390" t="s">
        <v>915</v>
      </c>
      <c r="B390" t="s">
        <v>916</v>
      </c>
      <c r="C390">
        <v>3.5077061972674098E-28</v>
      </c>
      <c r="D390">
        <v>-4.55784320307656E-2</v>
      </c>
      <c r="E390">
        <v>-1.0012237884522199</v>
      </c>
      <c r="F390">
        <v>-0.25277358426543101</v>
      </c>
    </row>
    <row r="391" spans="1:6" x14ac:dyDescent="0.25">
      <c r="A391" t="s">
        <v>917</v>
      </c>
      <c r="B391" t="s">
        <v>918</v>
      </c>
      <c r="C391">
        <v>-6.9680737975797002E-3</v>
      </c>
      <c r="D391">
        <v>-6.5123441802599196E-3</v>
      </c>
      <c r="E391">
        <v>-5.44551275236388E-3</v>
      </c>
      <c r="F391">
        <v>-4.9801623590674804E-3</v>
      </c>
    </row>
    <row r="392" spans="1:6" x14ac:dyDescent="0.25">
      <c r="A392" t="s">
        <v>919</v>
      </c>
      <c r="B392" t="s">
        <v>920</v>
      </c>
      <c r="C392">
        <v>4.8637298865881302</v>
      </c>
      <c r="D392">
        <v>2.5716801502863298</v>
      </c>
      <c r="E392">
        <v>1.93747259677209</v>
      </c>
      <c r="F392">
        <v>1.9959250778283699</v>
      </c>
    </row>
    <row r="393" spans="1:6" x14ac:dyDescent="0.25">
      <c r="A393" t="s">
        <v>921</v>
      </c>
      <c r="B393" t="s">
        <v>922</v>
      </c>
      <c r="C393">
        <v>135.71698541166299</v>
      </c>
      <c r="D393">
        <v>135.861590012264</v>
      </c>
      <c r="E393">
        <v>133.137387167117</v>
      </c>
      <c r="F393">
        <v>125.49237290823</v>
      </c>
    </row>
    <row r="394" spans="1:6" x14ac:dyDescent="0.25">
      <c r="A394" t="s">
        <v>923</v>
      </c>
      <c r="B394" t="s">
        <v>924</v>
      </c>
      <c r="C394">
        <v>-1.4035502301708001E-2</v>
      </c>
      <c r="D394">
        <v>11.3809023952986</v>
      </c>
      <c r="E394">
        <v>5.9271658239626097</v>
      </c>
      <c r="F394">
        <v>2.57048127098646</v>
      </c>
    </row>
    <row r="395" spans="1:6" x14ac:dyDescent="0.25">
      <c r="A395" t="s">
        <v>925</v>
      </c>
      <c r="B395" t="s">
        <v>926</v>
      </c>
      <c r="C395">
        <v>8.1913080478600495</v>
      </c>
      <c r="D395">
        <v>8.4011568027518297</v>
      </c>
      <c r="E395">
        <v>8.2149552435831996</v>
      </c>
      <c r="F395">
        <v>6.2941526953878997</v>
      </c>
    </row>
    <row r="396" spans="1:6" x14ac:dyDescent="0.25">
      <c r="A396" t="s">
        <v>927</v>
      </c>
      <c r="B396" t="s">
        <v>928</v>
      </c>
      <c r="C396">
        <v>-1.68960748717347E-27</v>
      </c>
      <c r="D396">
        <v>2.4712437610263402E-3</v>
      </c>
      <c r="E396">
        <v>2.0174829599508E-3</v>
      </c>
      <c r="F396">
        <v>8.6705184490701993E-6</v>
      </c>
    </row>
    <row r="397" spans="1:6" x14ac:dyDescent="0.25">
      <c r="A397" t="s">
        <v>929</v>
      </c>
      <c r="B397" t="s">
        <v>930</v>
      </c>
      <c r="C397">
        <v>0</v>
      </c>
      <c r="D397">
        <v>3.0857808417203002E-4</v>
      </c>
      <c r="E397">
        <v>0</v>
      </c>
      <c r="F397">
        <v>3.3333624825926199E-4</v>
      </c>
    </row>
    <row r="398" spans="1:6" x14ac:dyDescent="0.25">
      <c r="A398" t="s">
        <v>931</v>
      </c>
      <c r="B398" t="s">
        <v>932</v>
      </c>
      <c r="C398">
        <v>0</v>
      </c>
      <c r="D398">
        <v>1.7405403238479401E-3</v>
      </c>
      <c r="E398">
        <v>4.7943040437119899E-3</v>
      </c>
      <c r="F398">
        <v>1.00302803567911E-3</v>
      </c>
    </row>
    <row r="399" spans="1:6" x14ac:dyDescent="0.25">
      <c r="A399" t="s">
        <v>933</v>
      </c>
      <c r="B399" t="s">
        <v>934</v>
      </c>
      <c r="C399">
        <v>0</v>
      </c>
      <c r="D399">
        <v>3.0857808417203002E-4</v>
      </c>
      <c r="E399">
        <v>0</v>
      </c>
      <c r="F399">
        <v>3.3333624825926199E-4</v>
      </c>
    </row>
    <row r="400" spans="1:6" x14ac:dyDescent="0.25">
      <c r="A400" t="s">
        <v>935</v>
      </c>
      <c r="B400" t="s">
        <v>936</v>
      </c>
      <c r="C400">
        <v>0</v>
      </c>
      <c r="D400">
        <v>0</v>
      </c>
      <c r="E400">
        <v>2.2007277581690601E-3</v>
      </c>
      <c r="F400">
        <v>0</v>
      </c>
    </row>
    <row r="401" spans="1:6" x14ac:dyDescent="0.25">
      <c r="A401" t="s">
        <v>937</v>
      </c>
      <c r="B401" t="s">
        <v>938</v>
      </c>
      <c r="C401">
        <v>1.94426691512549E-3</v>
      </c>
      <c r="D401">
        <v>2.9268397168465102E-3</v>
      </c>
      <c r="E401">
        <v>9.3787311517485004E-3</v>
      </c>
      <c r="F401">
        <v>1.46075331014291E-2</v>
      </c>
    </row>
    <row r="402" spans="1:6" x14ac:dyDescent="0.25">
      <c r="A402" t="s">
        <v>939</v>
      </c>
      <c r="B402" t="s">
        <v>940</v>
      </c>
      <c r="C402">
        <v>0.46504608165998901</v>
      </c>
      <c r="D402">
        <v>0.38038901103552802</v>
      </c>
      <c r="E402">
        <v>0.37576270175836601</v>
      </c>
      <c r="F402">
        <v>0.37576270175836601</v>
      </c>
    </row>
    <row r="403" spans="1:6" x14ac:dyDescent="0.25">
      <c r="A403" t="s">
        <v>941</v>
      </c>
      <c r="B403" t="s">
        <v>942</v>
      </c>
      <c r="C403">
        <v>0</v>
      </c>
      <c r="D403">
        <v>-3.3151457480329903E-2</v>
      </c>
      <c r="E403">
        <v>-5.80308292545237E-2</v>
      </c>
      <c r="F403">
        <v>-0.189179619070452</v>
      </c>
    </row>
    <row r="404" spans="1:6" x14ac:dyDescent="0.25">
      <c r="A404" t="s">
        <v>943</v>
      </c>
      <c r="B404" t="s">
        <v>944</v>
      </c>
      <c r="C404">
        <v>0.46504608165998901</v>
      </c>
      <c r="D404">
        <v>0.38038901103552802</v>
      </c>
      <c r="E404">
        <v>0.37576270175836601</v>
      </c>
      <c r="F404">
        <v>0.37576270175836601</v>
      </c>
    </row>
    <row r="405" spans="1:6" x14ac:dyDescent="0.25">
      <c r="A405" t="s">
        <v>945</v>
      </c>
      <c r="B405" t="s">
        <v>946</v>
      </c>
      <c r="C405">
        <v>1.89302013789079</v>
      </c>
      <c r="D405">
        <v>0.71566107161042103</v>
      </c>
      <c r="E405">
        <v>0.125513149570815</v>
      </c>
      <c r="F405">
        <v>0.11000318621314301</v>
      </c>
    </row>
    <row r="406" spans="1:6" x14ac:dyDescent="0.25">
      <c r="A406" t="s">
        <v>947</v>
      </c>
      <c r="B406" t="s">
        <v>948</v>
      </c>
      <c r="C406">
        <v>1.89302013789079</v>
      </c>
      <c r="D406">
        <v>0.71566107161042103</v>
      </c>
      <c r="E406">
        <v>0.125513149570815</v>
      </c>
      <c r="F406">
        <v>0.11000318621314301</v>
      </c>
    </row>
    <row r="407" spans="1:6" x14ac:dyDescent="0.25">
      <c r="A407" t="s">
        <v>949</v>
      </c>
      <c r="B407" t="s">
        <v>950</v>
      </c>
      <c r="C407">
        <v>0</v>
      </c>
      <c r="D407">
        <v>-4.6939501345595998E-2</v>
      </c>
      <c r="E407">
        <v>-1.36925918070353E-2</v>
      </c>
      <c r="F407">
        <v>-2.1797659004061099E-2</v>
      </c>
    </row>
    <row r="408" spans="1:6" x14ac:dyDescent="0.25">
      <c r="A408" t="s">
        <v>951</v>
      </c>
      <c r="B408" t="s">
        <v>952</v>
      </c>
      <c r="C408">
        <v>-1.0085318555106899</v>
      </c>
      <c r="D408">
        <v>-0.54422848831118897</v>
      </c>
      <c r="E408">
        <v>-2.9272804372332598E-2</v>
      </c>
      <c r="F408">
        <v>-3.5461764336090101E-4</v>
      </c>
    </row>
    <row r="409" spans="1:6" x14ac:dyDescent="0.25">
      <c r="A409" t="s">
        <v>953</v>
      </c>
      <c r="B409" t="s">
        <v>954</v>
      </c>
      <c r="C409">
        <v>-0.70753349322986703</v>
      </c>
      <c r="D409">
        <v>-0.53591651168898702</v>
      </c>
      <c r="E409">
        <v>-0.17576680684123999</v>
      </c>
      <c r="F409">
        <v>-2.7928879638126999E-2</v>
      </c>
    </row>
    <row r="410" spans="1:6" x14ac:dyDescent="0.25">
      <c r="A410" t="s">
        <v>955</v>
      </c>
      <c r="B410" t="s">
        <v>956</v>
      </c>
      <c r="C410">
        <v>-0.62343421452690595</v>
      </c>
      <c r="D410">
        <v>-0.224586389058959</v>
      </c>
      <c r="E410">
        <v>-5.94919037435893E-4</v>
      </c>
      <c r="F410">
        <v>-1.0520717530064899E-7</v>
      </c>
    </row>
    <row r="411" spans="1:6" x14ac:dyDescent="0.25">
      <c r="A411" t="s">
        <v>957</v>
      </c>
      <c r="B411" t="s">
        <v>958</v>
      </c>
      <c r="C411">
        <v>8.9728619742978495</v>
      </c>
      <c r="D411">
        <v>5.10356962098954</v>
      </c>
      <c r="E411">
        <v>1.49203897421253</v>
      </c>
      <c r="F411">
        <v>5.5321536885380501E-3</v>
      </c>
    </row>
    <row r="412" spans="1:6" x14ac:dyDescent="0.25">
      <c r="A412" t="s">
        <v>959</v>
      </c>
      <c r="B412" t="s">
        <v>960</v>
      </c>
      <c r="C412">
        <v>-8.4620021913554995E-5</v>
      </c>
      <c r="D412">
        <v>-8.2851479876518104E-5</v>
      </c>
      <c r="E412">
        <v>-8.4060077304943701E-5</v>
      </c>
      <c r="F412">
        <v>-1.23470506481104E-4</v>
      </c>
    </row>
    <row r="413" spans="1:6" x14ac:dyDescent="0.25">
      <c r="A413" t="s">
        <v>961</v>
      </c>
      <c r="B413" t="s">
        <v>962</v>
      </c>
      <c r="C413">
        <v>3.2306548961297699E-2</v>
      </c>
      <c r="D413">
        <v>1.44182307307068E-2</v>
      </c>
      <c r="E413">
        <v>1.35947875779363E-3</v>
      </c>
      <c r="F413">
        <v>5.2749654350706396E-3</v>
      </c>
    </row>
    <row r="414" spans="1:6" x14ac:dyDescent="0.25">
      <c r="A414" t="s">
        <v>963</v>
      </c>
      <c r="B414" t="s">
        <v>964</v>
      </c>
      <c r="C414">
        <v>-0.63880188835822105</v>
      </c>
      <c r="D414">
        <v>-0.230122450913742</v>
      </c>
      <c r="E414">
        <v>-6.0958381121678301E-4</v>
      </c>
      <c r="F414">
        <v>-1.07800535706613E-7</v>
      </c>
    </row>
    <row r="415" spans="1:6" x14ac:dyDescent="0.25">
      <c r="A415" t="s">
        <v>965</v>
      </c>
      <c r="B415" t="s">
        <v>966</v>
      </c>
      <c r="C415">
        <v>-2.7649320675275399</v>
      </c>
      <c r="D415">
        <v>-1.0596151570655601</v>
      </c>
      <c r="E415">
        <v>-4.8494458955844703E-3</v>
      </c>
      <c r="F415">
        <v>-1.8535247009490099E-6</v>
      </c>
    </row>
    <row r="416" spans="1:6" x14ac:dyDescent="0.25">
      <c r="A416" t="s">
        <v>967</v>
      </c>
      <c r="B416" t="s">
        <v>968</v>
      </c>
      <c r="C416">
        <v>-1.3008484426661001E-2</v>
      </c>
      <c r="D416">
        <v>-5.7901278969558698E-3</v>
      </c>
      <c r="E416">
        <v>-3.3594490060411797E-5</v>
      </c>
      <c r="F416">
        <v>-1.1921678707959399E-9</v>
      </c>
    </row>
    <row r="417" spans="1:6" x14ac:dyDescent="0.25">
      <c r="A417" t="s">
        <v>969</v>
      </c>
      <c r="B417" t="s">
        <v>970</v>
      </c>
      <c r="C417">
        <v>0</v>
      </c>
      <c r="D417">
        <v>-0.70966394698816604</v>
      </c>
      <c r="E417">
        <v>-0.52885890443487804</v>
      </c>
      <c r="F417">
        <v>-2.2193398230213799E-4</v>
      </c>
    </row>
    <row r="418" spans="1:6" x14ac:dyDescent="0.25">
      <c r="A418" t="s">
        <v>971</v>
      </c>
      <c r="B418" t="s">
        <v>972</v>
      </c>
      <c r="C418">
        <v>0</v>
      </c>
      <c r="D418">
        <v>0.70966394698816604</v>
      </c>
      <c r="E418">
        <v>0.52885890443487804</v>
      </c>
      <c r="F418">
        <v>2.2193398230213799E-4</v>
      </c>
    </row>
    <row r="419" spans="1:6" x14ac:dyDescent="0.25">
      <c r="A419" t="s">
        <v>973</v>
      </c>
      <c r="B419" t="s">
        <v>974</v>
      </c>
      <c r="C419">
        <v>-0.48074830581996197</v>
      </c>
      <c r="D419">
        <v>-0.173185114859709</v>
      </c>
      <c r="E419">
        <v>-4.5875942109792502E-4</v>
      </c>
      <c r="F419">
        <v>-8.1128321355732103E-8</v>
      </c>
    </row>
    <row r="420" spans="1:6" x14ac:dyDescent="0.25">
      <c r="A420" t="s">
        <v>975</v>
      </c>
      <c r="B420" t="s">
        <v>976</v>
      </c>
      <c r="C420">
        <v>0</v>
      </c>
      <c r="D420">
        <v>0</v>
      </c>
      <c r="E420">
        <v>0.146385820051708</v>
      </c>
      <c r="F420">
        <v>8.6455586732272993E-2</v>
      </c>
    </row>
    <row r="421" spans="1:6" x14ac:dyDescent="0.25">
      <c r="A421" t="s">
        <v>977</v>
      </c>
      <c r="B421" t="s">
        <v>978</v>
      </c>
      <c r="C421">
        <v>-0.525142141451855</v>
      </c>
      <c r="D421">
        <v>-0.18917758208194499</v>
      </c>
      <c r="E421">
        <v>-5.0112273280545998E-4</v>
      </c>
      <c r="F421">
        <v>-8.8619969792986199E-8</v>
      </c>
    </row>
    <row r="422" spans="1:6" x14ac:dyDescent="0.25">
      <c r="A422" t="s">
        <v>979</v>
      </c>
      <c r="B422" t="s">
        <v>980</v>
      </c>
      <c r="C422">
        <v>-5.6155437076843E-2</v>
      </c>
      <c r="D422">
        <v>-2.02294749714481E-2</v>
      </c>
      <c r="E422">
        <v>-5.3586950786740001E-5</v>
      </c>
      <c r="F422">
        <v>-9.4764688473723993E-9</v>
      </c>
    </row>
    <row r="423" spans="1:6" x14ac:dyDescent="0.25">
      <c r="A423" t="s">
        <v>981</v>
      </c>
      <c r="B423" t="s">
        <v>982</v>
      </c>
      <c r="C423">
        <v>1.25710991770055</v>
      </c>
      <c r="D423">
        <v>1.1146104412354501</v>
      </c>
      <c r="E423">
        <v>0.51974128836907396</v>
      </c>
      <c r="F423">
        <v>9.6111321860441107E-2</v>
      </c>
    </row>
    <row r="424" spans="1:6" x14ac:dyDescent="0.25">
      <c r="A424" t="s">
        <v>983</v>
      </c>
      <c r="B424" t="s">
        <v>984</v>
      </c>
      <c r="C424">
        <v>-5.5195102526307001E-2</v>
      </c>
      <c r="D424">
        <v>-1.9883523363454201E-2</v>
      </c>
      <c r="E424">
        <v>-5.26705408542954E-5</v>
      </c>
      <c r="F424">
        <v>-9.3144083091822302E-9</v>
      </c>
    </row>
    <row r="425" spans="1:6" x14ac:dyDescent="0.25">
      <c r="A425" t="s">
        <v>985</v>
      </c>
      <c r="B425" t="s">
        <v>986</v>
      </c>
      <c r="C425">
        <v>-0.70713064591028096</v>
      </c>
      <c r="D425">
        <v>-0.25473725159347799</v>
      </c>
      <c r="E425">
        <v>-6.74787288545121E-4</v>
      </c>
      <c r="F425">
        <v>-1.1933130404674401E-7</v>
      </c>
    </row>
    <row r="426" spans="1:6" x14ac:dyDescent="0.25">
      <c r="A426" t="s">
        <v>987</v>
      </c>
      <c r="B426" t="s">
        <v>988</v>
      </c>
      <c r="C426">
        <v>0</v>
      </c>
      <c r="D426">
        <v>0</v>
      </c>
      <c r="E426">
        <v>-9.9456277658850694E-8</v>
      </c>
      <c r="F426">
        <v>4.5383222576310901E-3</v>
      </c>
    </row>
    <row r="427" spans="1:6" x14ac:dyDescent="0.25">
      <c r="A427" t="s">
        <v>989</v>
      </c>
      <c r="B427" t="s">
        <v>990</v>
      </c>
      <c r="C427">
        <v>-1.10420307641467</v>
      </c>
      <c r="D427">
        <v>-0.39777890905129798</v>
      </c>
      <c r="E427">
        <v>-1.05369807439689E-3</v>
      </c>
      <c r="F427">
        <v>-1.8633896581575799E-7</v>
      </c>
    </row>
    <row r="428" spans="1:6" x14ac:dyDescent="0.25">
      <c r="A428" t="s">
        <v>991</v>
      </c>
      <c r="B428" t="s">
        <v>992</v>
      </c>
      <c r="C428">
        <v>-0.88637423081538902</v>
      </c>
      <c r="D428">
        <v>-0.48730158670408202</v>
      </c>
      <c r="E428">
        <v>-2.9323782584810401E-2</v>
      </c>
      <c r="F428">
        <v>-4.1497022440788601E-4</v>
      </c>
    </row>
    <row r="429" spans="1:6" x14ac:dyDescent="0.25">
      <c r="A429" t="s">
        <v>993</v>
      </c>
      <c r="B429" t="s">
        <v>994</v>
      </c>
      <c r="C429">
        <v>-3.9023940918912703E-2</v>
      </c>
      <c r="D429">
        <v>-3.1225838085627001E-2</v>
      </c>
      <c r="E429">
        <v>-1.32182838412849E-2</v>
      </c>
      <c r="F429">
        <v>-3.1775730797295801E-3</v>
      </c>
    </row>
    <row r="430" spans="1:6" x14ac:dyDescent="0.25">
      <c r="A430" t="s">
        <v>995</v>
      </c>
      <c r="B430" t="s">
        <v>996</v>
      </c>
      <c r="C430">
        <v>-9.5534348660542098E-2</v>
      </c>
      <c r="D430">
        <v>-4.9870335187163703E-2</v>
      </c>
      <c r="E430">
        <v>-2.1862170214284201E-3</v>
      </c>
      <c r="F430">
        <v>-1.99437540361785E-5</v>
      </c>
    </row>
    <row r="431" spans="1:6" x14ac:dyDescent="0.25">
      <c r="A431" t="s">
        <v>997</v>
      </c>
      <c r="B431" t="s">
        <v>998</v>
      </c>
      <c r="C431">
        <v>-0.52059999168581805</v>
      </c>
      <c r="D431">
        <v>-0.18754131478903899</v>
      </c>
      <c r="E431">
        <v>-4.9678833584222801E-4</v>
      </c>
      <c r="F431">
        <v>-8.7853462902788899E-8</v>
      </c>
    </row>
    <row r="432" spans="1:6" x14ac:dyDescent="0.25">
      <c r="A432" t="s">
        <v>999</v>
      </c>
      <c r="B432" t="s">
        <v>1000</v>
      </c>
      <c r="C432">
        <v>-1.4035502301708001E-2</v>
      </c>
      <c r="D432">
        <v>-4.2057263045274899E-2</v>
      </c>
      <c r="E432">
        <v>-0.245466409436111</v>
      </c>
      <c r="F432">
        <v>-0.26511648962844903</v>
      </c>
    </row>
    <row r="433" spans="1:6" x14ac:dyDescent="0.25">
      <c r="A433" t="s">
        <v>1001</v>
      </c>
      <c r="B433" t="s">
        <v>1002</v>
      </c>
      <c r="C433">
        <v>0.17003558060653501</v>
      </c>
      <c r="D433">
        <v>0.24359152618793101</v>
      </c>
      <c r="E433">
        <v>0.67999631841518604</v>
      </c>
      <c r="F433">
        <v>0.61288343375144705</v>
      </c>
    </row>
    <row r="434" spans="1:6" x14ac:dyDescent="0.25">
      <c r="A434" t="s">
        <v>1003</v>
      </c>
      <c r="B434" t="s">
        <v>1004</v>
      </c>
      <c r="C434">
        <v>3.7763949737442397E-2</v>
      </c>
      <c r="D434">
        <v>1.9619528429486301E-2</v>
      </c>
      <c r="E434">
        <v>8.8344966312406598E-4</v>
      </c>
      <c r="F434">
        <v>9.4842379575792893E-6</v>
      </c>
    </row>
    <row r="435" spans="1:6" x14ac:dyDescent="0.25">
      <c r="A435" t="s">
        <v>1005</v>
      </c>
      <c r="B435" t="s">
        <v>1006</v>
      </c>
      <c r="C435">
        <v>0</v>
      </c>
      <c r="D435">
        <v>-11.4229596583438</v>
      </c>
      <c r="E435">
        <v>-6.17263223339872</v>
      </c>
      <c r="F435">
        <v>-2.8355977606149101</v>
      </c>
    </row>
    <row r="436" spans="1:6" x14ac:dyDescent="0.25">
      <c r="A436" t="s">
        <v>1007</v>
      </c>
      <c r="B436" t="s">
        <v>1008</v>
      </c>
      <c r="C436">
        <v>0</v>
      </c>
      <c r="D436">
        <v>11.4229596583438</v>
      </c>
      <c r="E436">
        <v>6.17263223339872</v>
      </c>
      <c r="F436">
        <v>2.8355977606149101</v>
      </c>
    </row>
    <row r="437" spans="1:6" x14ac:dyDescent="0.25">
      <c r="A437" t="s">
        <v>1009</v>
      </c>
      <c r="B437" t="s">
        <v>1010</v>
      </c>
      <c r="C437">
        <v>-2.4318649432940602</v>
      </c>
      <c r="D437">
        <v>-1.28584007514317</v>
      </c>
      <c r="E437">
        <v>-0.96873629838604303</v>
      </c>
      <c r="F437">
        <v>-1.0115476199804101</v>
      </c>
    </row>
    <row r="438" spans="1:6" x14ac:dyDescent="0.25">
      <c r="A438" t="s">
        <v>1011</v>
      </c>
      <c r="B438" t="s">
        <v>1012</v>
      </c>
      <c r="C438">
        <v>3.9675515997235302</v>
      </c>
      <c r="D438">
        <v>1.73731078930409</v>
      </c>
      <c r="E438">
        <v>0.174888908828673</v>
      </c>
      <c r="F438">
        <v>2.1936816304813901E-2</v>
      </c>
    </row>
    <row r="439" spans="1:6" x14ac:dyDescent="0.25">
      <c r="A439" t="s">
        <v>1013</v>
      </c>
      <c r="B439" t="s">
        <v>1014</v>
      </c>
      <c r="C439">
        <v>1.68960748717347E-27</v>
      </c>
      <c r="D439">
        <v>-2.4712437610263402E-3</v>
      </c>
      <c r="E439">
        <v>-2.0174829599508E-3</v>
      </c>
      <c r="F439">
        <v>-8.6705184490701993E-6</v>
      </c>
    </row>
    <row r="440" spans="1:6" x14ac:dyDescent="0.25">
      <c r="A440" t="s">
        <v>1015</v>
      </c>
      <c r="B440" t="s">
        <v>1016</v>
      </c>
      <c r="C440">
        <v>1.6137305415292E-3</v>
      </c>
      <c r="D440">
        <v>2.4292604088935301E-3</v>
      </c>
      <c r="E440">
        <v>7.78429380381196E-3</v>
      </c>
      <c r="F440">
        <v>1.21241698445779E-2</v>
      </c>
    </row>
    <row r="441" spans="1:6" x14ac:dyDescent="0.25">
      <c r="A441" t="s">
        <v>1017</v>
      </c>
      <c r="B441" t="s">
        <v>1018</v>
      </c>
      <c r="C441">
        <v>0</v>
      </c>
      <c r="D441">
        <v>1.86089939132567E-2</v>
      </c>
      <c r="E441">
        <v>0</v>
      </c>
      <c r="F441">
        <v>5.9013547463325298E-3</v>
      </c>
    </row>
    <row r="442" spans="1:6" x14ac:dyDescent="0.25">
      <c r="A442" t="s">
        <v>1019</v>
      </c>
      <c r="B442" t="s">
        <v>1020</v>
      </c>
      <c r="C442">
        <v>6.1798546734346195E-14</v>
      </c>
      <c r="D442">
        <v>-7.0702482237642097E-3</v>
      </c>
      <c r="E442">
        <v>-3.8212126218895599E-3</v>
      </c>
      <c r="F442">
        <v>-4.35286962063992E-5</v>
      </c>
    </row>
    <row r="443" spans="1:6" x14ac:dyDescent="0.25">
      <c r="A443" t="s">
        <v>1021</v>
      </c>
      <c r="B443" t="s">
        <v>1022</v>
      </c>
      <c r="C443">
        <v>-3.7624518662387999E-28</v>
      </c>
      <c r="D443">
        <v>2.2903391269460598E-2</v>
      </c>
      <c r="E443">
        <v>6.5981121846763996E-2</v>
      </c>
      <c r="F443">
        <v>3.7306584524839898E-2</v>
      </c>
    </row>
    <row r="444" spans="1:6" x14ac:dyDescent="0.25">
      <c r="A444" t="s">
        <v>1023</v>
      </c>
      <c r="B444" t="s">
        <v>1024</v>
      </c>
      <c r="C444">
        <v>0</v>
      </c>
      <c r="D444">
        <v>1.80807477042748</v>
      </c>
      <c r="E444">
        <v>1.7034154871623</v>
      </c>
      <c r="F444">
        <v>0.16333201472673001</v>
      </c>
    </row>
    <row r="445" spans="1:6" x14ac:dyDescent="0.25">
      <c r="A445" t="s">
        <v>1025</v>
      </c>
      <c r="B445" t="s">
        <v>1026</v>
      </c>
      <c r="C445">
        <v>-2.4318649432940602</v>
      </c>
      <c r="D445">
        <v>-1.28584007514317</v>
      </c>
      <c r="E445">
        <v>-0.96873629838604303</v>
      </c>
      <c r="F445">
        <v>-0.98437745784796205</v>
      </c>
    </row>
    <row r="446" spans="1:6" x14ac:dyDescent="0.25">
      <c r="A446" t="s">
        <v>1027</v>
      </c>
      <c r="B446" t="s">
        <v>1028</v>
      </c>
      <c r="C446">
        <v>0</v>
      </c>
      <c r="D446">
        <v>4.8228718823951501E-2</v>
      </c>
      <c r="E446">
        <v>1.66458853656913</v>
      </c>
      <c r="F446">
        <v>3.06934242666303</v>
      </c>
    </row>
    <row r="447" spans="1:6" x14ac:dyDescent="0.25">
      <c r="A447" t="s">
        <v>1029</v>
      </c>
      <c r="B447" t="s">
        <v>1030</v>
      </c>
      <c r="C447">
        <v>0</v>
      </c>
      <c r="D447">
        <v>-4.8228718823951501E-2</v>
      </c>
      <c r="E447">
        <v>-1.66458853656913</v>
      </c>
      <c r="F447">
        <v>-3.06934242666303</v>
      </c>
    </row>
    <row r="448" spans="1:6" x14ac:dyDescent="0.25">
      <c r="A448" t="s">
        <v>1031</v>
      </c>
      <c r="B448" t="s">
        <v>1032</v>
      </c>
      <c r="C448">
        <v>0</v>
      </c>
      <c r="D448">
        <v>-1.1231046770157601E-3</v>
      </c>
      <c r="E448">
        <v>-8.7693521267541495E-4</v>
      </c>
      <c r="F448">
        <v>-2.05090645713346E-4</v>
      </c>
    </row>
    <row r="449" spans="1:6" x14ac:dyDescent="0.25">
      <c r="A449" t="s">
        <v>1033</v>
      </c>
      <c r="B449" t="s">
        <v>1034</v>
      </c>
      <c r="C449">
        <v>3.3442742866267298E-2</v>
      </c>
      <c r="D449">
        <v>2.8426161798430102E-2</v>
      </c>
      <c r="E449">
        <v>1.29843119649387E-2</v>
      </c>
      <c r="F449">
        <v>2.7169762109571899E-3</v>
      </c>
    </row>
    <row r="450" spans="1:6" x14ac:dyDescent="0.25">
      <c r="A450" t="s">
        <v>1035</v>
      </c>
      <c r="B450" t="s">
        <v>1036</v>
      </c>
      <c r="C450">
        <v>3.3442742866267298E-2</v>
      </c>
      <c r="D450">
        <v>2.8426161798430102E-2</v>
      </c>
      <c r="E450">
        <v>1.29843119649387E-2</v>
      </c>
      <c r="F450">
        <v>2.7169762109571899E-3</v>
      </c>
    </row>
    <row r="451" spans="1:6" x14ac:dyDescent="0.25">
      <c r="A451" t="s">
        <v>1037</v>
      </c>
      <c r="B451" t="s">
        <v>1038</v>
      </c>
      <c r="C451">
        <v>0</v>
      </c>
      <c r="D451">
        <v>-1.7405403238479401E-3</v>
      </c>
      <c r="E451">
        <v>-4.7943040437119899E-3</v>
      </c>
      <c r="F451">
        <v>-1.00302803567911E-3</v>
      </c>
    </row>
    <row r="452" spans="1:6" x14ac:dyDescent="0.25">
      <c r="A452" t="s">
        <v>1039</v>
      </c>
      <c r="B452" t="s">
        <v>1040</v>
      </c>
      <c r="C452">
        <v>0.675999724288043</v>
      </c>
      <c r="D452">
        <v>0.52184342301660802</v>
      </c>
      <c r="E452">
        <v>0.17444032353312</v>
      </c>
      <c r="F452">
        <v>2.2602788769188802E-2</v>
      </c>
    </row>
    <row r="453" spans="1:6" x14ac:dyDescent="0.25">
      <c r="A453" t="s">
        <v>1041</v>
      </c>
      <c r="B453" t="s">
        <v>1042</v>
      </c>
      <c r="C453">
        <v>-1.42432529020821</v>
      </c>
      <c r="D453">
        <v>-0.55128499881527104</v>
      </c>
      <c r="E453">
        <v>-0.171897803663839</v>
      </c>
      <c r="F453">
        <v>-0.31032178610554301</v>
      </c>
    </row>
    <row r="454" spans="1:6" x14ac:dyDescent="0.25">
      <c r="A454" t="s">
        <v>1043</v>
      </c>
      <c r="B454" t="s">
        <v>1044</v>
      </c>
      <c r="C454">
        <v>-2.2852155711590201</v>
      </c>
      <c r="D454">
        <v>-0.53761433414269499</v>
      </c>
      <c r="E454">
        <v>0.55310080129399497</v>
      </c>
      <c r="F454">
        <v>0.63885308203368996</v>
      </c>
    </row>
    <row r="455" spans="1:6" x14ac:dyDescent="0.25">
      <c r="A455" t="s">
        <v>1045</v>
      </c>
      <c r="B455" t="s">
        <v>1046</v>
      </c>
      <c r="C455">
        <v>1.52451519726441</v>
      </c>
      <c r="D455">
        <v>-4.2990895981254704</v>
      </c>
      <c r="E455">
        <v>0.46636851408643398</v>
      </c>
      <c r="F455">
        <v>3.3673488786811601</v>
      </c>
    </row>
    <row r="456" spans="1:6" x14ac:dyDescent="0.25">
      <c r="A456" t="s">
        <v>1047</v>
      </c>
      <c r="B456" t="s">
        <v>1048</v>
      </c>
      <c r="C456">
        <v>-1.20334880938325E-3</v>
      </c>
      <c r="D456">
        <v>-3.9379266345750401E-4</v>
      </c>
      <c r="E456">
        <v>0</v>
      </c>
      <c r="F456">
        <v>0</v>
      </c>
    </row>
    <row r="457" spans="1:6" x14ac:dyDescent="0.25">
      <c r="A457" t="s">
        <v>1049</v>
      </c>
      <c r="B457" t="s">
        <v>1050</v>
      </c>
      <c r="C457">
        <v>1.20334880938325E-3</v>
      </c>
      <c r="D457">
        <v>3.9379266345750401E-4</v>
      </c>
      <c r="E457">
        <v>0</v>
      </c>
      <c r="F457">
        <v>0</v>
      </c>
    </row>
    <row r="458" spans="1:6" x14ac:dyDescent="0.25">
      <c r="A458" t="s">
        <v>1051</v>
      </c>
      <c r="B458" t="s">
        <v>1052</v>
      </c>
      <c r="C458">
        <v>0</v>
      </c>
      <c r="D458">
        <v>2.6494353100598E-2</v>
      </c>
      <c r="E458">
        <v>2.16295562414194E-2</v>
      </c>
      <c r="F458">
        <v>9.2957150107454107E-5</v>
      </c>
    </row>
    <row r="459" spans="1:6" x14ac:dyDescent="0.25">
      <c r="A459" t="s">
        <v>1053</v>
      </c>
      <c r="B459" t="s">
        <v>1054</v>
      </c>
      <c r="C459">
        <v>0</v>
      </c>
      <c r="D459">
        <v>2.6494353100598E-2</v>
      </c>
      <c r="E459">
        <v>2.16295562414194E-2</v>
      </c>
      <c r="F459">
        <v>9.2957150107454107E-5</v>
      </c>
    </row>
    <row r="460" spans="1:6" x14ac:dyDescent="0.25">
      <c r="A460" t="s">
        <v>1055</v>
      </c>
      <c r="B460" t="s">
        <v>1056</v>
      </c>
      <c r="C460">
        <v>0</v>
      </c>
      <c r="D460">
        <v>-11.4229596583438</v>
      </c>
      <c r="E460">
        <v>-6.17263223339872</v>
      </c>
      <c r="F460">
        <v>-2.8355977606149101</v>
      </c>
    </row>
    <row r="461" spans="1:6" x14ac:dyDescent="0.25">
      <c r="A461" t="s">
        <v>1057</v>
      </c>
      <c r="B461" t="s">
        <v>1058</v>
      </c>
      <c r="C461">
        <v>0</v>
      </c>
      <c r="D461">
        <v>11.4229596583438</v>
      </c>
      <c r="E461">
        <v>6.17263223339872</v>
      </c>
      <c r="F461">
        <v>2.8355977606149101</v>
      </c>
    </row>
    <row r="462" spans="1:6" x14ac:dyDescent="0.25">
      <c r="A462" t="s">
        <v>1059</v>
      </c>
      <c r="B462" t="s">
        <v>1060</v>
      </c>
      <c r="C462">
        <v>-8.0232979261382395E-29</v>
      </c>
      <c r="D462">
        <v>-8.16650982613748E-4</v>
      </c>
      <c r="E462">
        <v>-6.6670049617637299E-4</v>
      </c>
      <c r="F462">
        <v>-2.8652727503057098E-6</v>
      </c>
    </row>
    <row r="463" spans="1:6" x14ac:dyDescent="0.25">
      <c r="A463" t="s">
        <v>1061</v>
      </c>
      <c r="B463" t="s">
        <v>1062</v>
      </c>
      <c r="C463">
        <v>8.0232979261382395E-29</v>
      </c>
      <c r="D463">
        <v>8.16650982613748E-4</v>
      </c>
      <c r="E463">
        <v>6.6670049617637299E-4</v>
      </c>
      <c r="F463">
        <v>2.8652727503057098E-6</v>
      </c>
    </row>
    <row r="464" spans="1:6" x14ac:dyDescent="0.25">
      <c r="A464" t="s">
        <v>1063</v>
      </c>
      <c r="B464" t="s">
        <v>1064</v>
      </c>
      <c r="C464">
        <v>-3.07318362730652E-29</v>
      </c>
      <c r="D464">
        <v>2.3164943185802599E-3</v>
      </c>
      <c r="E464">
        <v>1.8911480479042E-3</v>
      </c>
      <c r="F464">
        <v>8.1275700246518804E-6</v>
      </c>
    </row>
    <row r="465" spans="1:6" x14ac:dyDescent="0.25">
      <c r="A465" t="s">
        <v>1065</v>
      </c>
      <c r="B465" t="s">
        <v>1066</v>
      </c>
      <c r="C465">
        <v>8.7263998987160996E-29</v>
      </c>
      <c r="D465">
        <v>8.1665098261311298E-4</v>
      </c>
      <c r="E465">
        <v>6.6670049617608795E-4</v>
      </c>
      <c r="F465">
        <v>2.8652727536146199E-6</v>
      </c>
    </row>
    <row r="466" spans="1:6" x14ac:dyDescent="0.25">
      <c r="A466" t="s">
        <v>1067</v>
      </c>
      <c r="B466" t="s">
        <v>1068</v>
      </c>
      <c r="C466">
        <v>0</v>
      </c>
      <c r="D466">
        <v>8.3543285057168003E-4</v>
      </c>
      <c r="E466">
        <v>6.8203370577732902E-4</v>
      </c>
      <c r="F466">
        <v>2.9311701460902898E-6</v>
      </c>
    </row>
    <row r="467" spans="1:6" x14ac:dyDescent="0.25">
      <c r="A467" t="s">
        <v>1069</v>
      </c>
      <c r="B467" t="s">
        <v>1070</v>
      </c>
      <c r="C467">
        <v>5.16744657891505E-30</v>
      </c>
      <c r="D467">
        <v>2.1106586929120499E-4</v>
      </c>
      <c r="E467">
        <v>1.72310721199479E-4</v>
      </c>
      <c r="F467">
        <v>7.4053824299688701E-7</v>
      </c>
    </row>
    <row r="468" spans="1:6" x14ac:dyDescent="0.25">
      <c r="A468" t="s">
        <v>1071</v>
      </c>
      <c r="B468" t="s">
        <v>1072</v>
      </c>
      <c r="C468">
        <v>-3.41904087440062E-28</v>
      </c>
      <c r="D468">
        <v>-2.69570293779618E-3</v>
      </c>
      <c r="E468">
        <v>-2.20072775816927E-3</v>
      </c>
      <c r="F468">
        <v>-9.4561290760460998E-6</v>
      </c>
    </row>
    <row r="469" spans="1:6" x14ac:dyDescent="0.25">
      <c r="A469" t="s">
        <v>1073</v>
      </c>
      <c r="B469" t="s">
        <v>1074</v>
      </c>
      <c r="C469">
        <v>-3.06014731919389E-29</v>
      </c>
      <c r="D469">
        <v>2.2672803809635299E-4</v>
      </c>
      <c r="E469">
        <v>1.85097059471511E-4</v>
      </c>
      <c r="F469">
        <v>7.9548997444144E-7</v>
      </c>
    </row>
    <row r="470" spans="1:6" x14ac:dyDescent="0.25">
      <c r="A470" t="s">
        <v>1075</v>
      </c>
      <c r="B470" t="s">
        <v>1076</v>
      </c>
      <c r="C470">
        <v>1.95934301944397E-29</v>
      </c>
      <c r="D470">
        <v>-1.04649871986291E-3</v>
      </c>
      <c r="E470">
        <v>-8.5434442697680498E-4</v>
      </c>
      <c r="F470">
        <v>-3.6717083927305599E-6</v>
      </c>
    </row>
    <row r="471" spans="1:6" x14ac:dyDescent="0.25">
      <c r="A471" t="s">
        <v>1077</v>
      </c>
      <c r="B471" t="s">
        <v>1078</v>
      </c>
      <c r="C471">
        <v>0</v>
      </c>
      <c r="D471">
        <v>1.8340411255259701E-3</v>
      </c>
      <c r="E471">
        <v>1.49728115734763E-3</v>
      </c>
      <c r="F471">
        <v>6.43485181772412E-6</v>
      </c>
    </row>
    <row r="472" spans="1:6" x14ac:dyDescent="0.25">
      <c r="A472" t="s">
        <v>1079</v>
      </c>
      <c r="B472" t="s">
        <v>1080</v>
      </c>
      <c r="C472">
        <v>-1.0295816329043E-29</v>
      </c>
      <c r="D472">
        <v>-4.7404583886237698E-3</v>
      </c>
      <c r="E472">
        <v>-3.8700326419569002E-3</v>
      </c>
      <c r="F472">
        <v>-1.6632204616620999E-5</v>
      </c>
    </row>
    <row r="473" spans="1:6" x14ac:dyDescent="0.25">
      <c r="A473" t="s">
        <v>1081</v>
      </c>
      <c r="B473" t="s">
        <v>1082</v>
      </c>
      <c r="C473">
        <v>0</v>
      </c>
      <c r="D473">
        <v>-2.2672803809650901E-4</v>
      </c>
      <c r="E473">
        <v>-1.85097059471305E-4</v>
      </c>
      <c r="F473">
        <v>-7.9548997800783496E-7</v>
      </c>
    </row>
    <row r="474" spans="1:6" x14ac:dyDescent="0.25">
      <c r="A474" t="s">
        <v>1083</v>
      </c>
      <c r="B474" t="s">
        <v>1084</v>
      </c>
      <c r="C474">
        <v>8.4125774599368501E-30</v>
      </c>
      <c r="D474">
        <v>1.6073130874294599E-3</v>
      </c>
      <c r="E474">
        <v>1.31218409787633E-3</v>
      </c>
      <c r="F474">
        <v>5.6393618427578497E-6</v>
      </c>
    </row>
    <row r="475" spans="1:6" x14ac:dyDescent="0.25">
      <c r="A475" t="s">
        <v>1085</v>
      </c>
      <c r="B475" t="s">
        <v>1086</v>
      </c>
      <c r="C475">
        <v>-1.2173261461642801E-29</v>
      </c>
      <c r="D475">
        <v>-1.6073130874294599E-3</v>
      </c>
      <c r="E475">
        <v>-1.31218409787633E-3</v>
      </c>
      <c r="F475">
        <v>-5.6393618427574203E-6</v>
      </c>
    </row>
    <row r="476" spans="1:6" x14ac:dyDescent="0.25">
      <c r="A476" t="s">
        <v>1087</v>
      </c>
      <c r="B476" t="s">
        <v>1088</v>
      </c>
      <c r="C476">
        <v>-5.1753111870254003E-30</v>
      </c>
      <c r="D476">
        <v>3.1331453011943099E-3</v>
      </c>
      <c r="E476">
        <v>2.5578485440805798E-3</v>
      </c>
      <c r="F476">
        <v>1.0992842773856499E-5</v>
      </c>
    </row>
    <row r="477" spans="1:6" x14ac:dyDescent="0.25">
      <c r="A477" t="s">
        <v>1089</v>
      </c>
      <c r="B477" t="s">
        <v>1090</v>
      </c>
      <c r="C477">
        <v>5.1753111870254003E-30</v>
      </c>
      <c r="D477">
        <v>-3.1331453011943099E-3</v>
      </c>
      <c r="E477">
        <v>-2.5578485440805798E-3</v>
      </c>
      <c r="F477">
        <v>-1.0992842773856499E-5</v>
      </c>
    </row>
    <row r="478" spans="1:6" x14ac:dyDescent="0.25">
      <c r="A478" t="s">
        <v>1091</v>
      </c>
      <c r="B478" t="s">
        <v>1092</v>
      </c>
      <c r="C478">
        <v>8.8855125956541695E-30</v>
      </c>
      <c r="D478">
        <v>1.3808348214779599E-3</v>
      </c>
      <c r="E478">
        <v>1.12729094829621E-3</v>
      </c>
      <c r="F478">
        <v>4.8446848838772304E-6</v>
      </c>
    </row>
    <row r="479" spans="1:6" x14ac:dyDescent="0.25">
      <c r="A479" t="s">
        <v>1093</v>
      </c>
      <c r="B479" t="s">
        <v>1094</v>
      </c>
      <c r="C479">
        <v>2.9161658007714799E-35</v>
      </c>
      <c r="D479">
        <v>2.26478265951506E-4</v>
      </c>
      <c r="E479">
        <v>1.84893149580115E-4</v>
      </c>
      <c r="F479">
        <v>7.94676958887266E-7</v>
      </c>
    </row>
    <row r="480" spans="1:6" x14ac:dyDescent="0.25">
      <c r="A480" t="s">
        <v>1095</v>
      </c>
      <c r="B480" t="s">
        <v>1096</v>
      </c>
      <c r="C480">
        <v>2.4103042841305001E-28</v>
      </c>
      <c r="D480">
        <v>2.69570293779602E-3</v>
      </c>
      <c r="E480">
        <v>2.2007277581690601E-3</v>
      </c>
      <c r="F480">
        <v>9.4561290794486006E-6</v>
      </c>
    </row>
    <row r="481" spans="1:6" x14ac:dyDescent="0.25">
      <c r="A481" t="s">
        <v>1097</v>
      </c>
      <c r="B481" t="s">
        <v>1098</v>
      </c>
      <c r="C481">
        <v>-2.39888804407545E-28</v>
      </c>
      <c r="D481">
        <v>-2.69570293779602E-3</v>
      </c>
      <c r="E481">
        <v>-2.2007277581690601E-3</v>
      </c>
      <c r="F481">
        <v>-9.4561290794486006E-6</v>
      </c>
    </row>
    <row r="482" spans="1:6" x14ac:dyDescent="0.25">
      <c r="A482" t="s">
        <v>1099</v>
      </c>
      <c r="B482" t="s">
        <v>1100</v>
      </c>
      <c r="C482">
        <v>3.6181800642421402E-28</v>
      </c>
      <c r="D482">
        <v>-1.55338901595402E-4</v>
      </c>
      <c r="E482">
        <v>-1.26816136849276E-4</v>
      </c>
      <c r="F482">
        <v>-5.19665360579269E-7</v>
      </c>
    </row>
    <row r="483" spans="1:6" x14ac:dyDescent="0.25">
      <c r="A483" t="s">
        <v>1101</v>
      </c>
      <c r="B483" t="s">
        <v>1102</v>
      </c>
      <c r="C483">
        <v>-8.7818896756283003E-30</v>
      </c>
      <c r="D483">
        <v>-1.1654335410494099E-3</v>
      </c>
      <c r="E483">
        <v>-9.5144086840134401E-4</v>
      </c>
      <c r="F483">
        <v>-4.0889355707270804E-6</v>
      </c>
    </row>
    <row r="484" spans="1:6" x14ac:dyDescent="0.25">
      <c r="A484" t="s">
        <v>1103</v>
      </c>
      <c r="B484" t="s">
        <v>1104</v>
      </c>
      <c r="C484">
        <v>0</v>
      </c>
      <c r="D484">
        <v>2.66865895117404E-4</v>
      </c>
      <c r="E484">
        <v>2.1786494901165701E-4</v>
      </c>
      <c r="F484">
        <v>9.3689254464401602E-7</v>
      </c>
    </row>
    <row r="485" spans="1:6" x14ac:dyDescent="0.25">
      <c r="A485" t="s">
        <v>1105</v>
      </c>
      <c r="B485" t="s">
        <v>1106</v>
      </c>
      <c r="C485">
        <v>0</v>
      </c>
      <c r="D485">
        <v>6.3760446512777305E-4</v>
      </c>
      <c r="E485">
        <v>5.5521756892805104E-4</v>
      </c>
      <c r="F485">
        <v>2.1247345073179199E-6</v>
      </c>
    </row>
    <row r="486" spans="1:6" x14ac:dyDescent="0.25">
      <c r="A486" t="s">
        <v>1107</v>
      </c>
      <c r="B486" t="s">
        <v>1108</v>
      </c>
      <c r="C486">
        <v>0</v>
      </c>
      <c r="D486">
        <v>1.68114966702931E-4</v>
      </c>
      <c r="E486">
        <v>9.9387668724011105E-5</v>
      </c>
      <c r="F486">
        <v>7.4053824298952005E-7</v>
      </c>
    </row>
    <row r="487" spans="1:6" x14ac:dyDescent="0.25">
      <c r="A487" t="s">
        <v>1109</v>
      </c>
      <c r="B487" t="s">
        <v>1110</v>
      </c>
      <c r="C487">
        <v>0</v>
      </c>
      <c r="D487">
        <v>2.66865895117404E-4</v>
      </c>
      <c r="E487">
        <v>2.1786494901165701E-4</v>
      </c>
      <c r="F487">
        <v>9.3689254464401602E-7</v>
      </c>
    </row>
    <row r="488" spans="1:6" x14ac:dyDescent="0.25">
      <c r="A488" t="s">
        <v>1111</v>
      </c>
      <c r="B488" t="s">
        <v>1112</v>
      </c>
      <c r="C488">
        <v>0</v>
      </c>
      <c r="D488">
        <v>6.3760446512777305E-4</v>
      </c>
      <c r="E488">
        <v>5.5521756892805104E-4</v>
      </c>
      <c r="F488">
        <v>2.1247345073179199E-6</v>
      </c>
    </row>
    <row r="489" spans="1:6" x14ac:dyDescent="0.25">
      <c r="A489" t="s">
        <v>1113</v>
      </c>
      <c r="B489" t="s">
        <v>1114</v>
      </c>
      <c r="C489">
        <v>0</v>
      </c>
      <c r="D489">
        <v>1.68114966702931E-4</v>
      </c>
      <c r="E489">
        <v>9.9387668724011105E-5</v>
      </c>
      <c r="F489">
        <v>7.4053824298952005E-7</v>
      </c>
    </row>
    <row r="490" spans="1:6" x14ac:dyDescent="0.25">
      <c r="A490" t="s">
        <v>1115</v>
      </c>
      <c r="B490" t="s">
        <v>1116</v>
      </c>
      <c r="C490">
        <v>0</v>
      </c>
      <c r="D490">
        <v>2.8483373190891701E-4</v>
      </c>
      <c r="E490">
        <v>2.32533596890812E-4</v>
      </c>
      <c r="F490">
        <v>9.9935755638909697E-7</v>
      </c>
    </row>
    <row r="491" spans="1:6" x14ac:dyDescent="0.25">
      <c r="A491" t="s">
        <v>1117</v>
      </c>
      <c r="B491" t="s">
        <v>1118</v>
      </c>
      <c r="C491">
        <v>1.9795163542806902E-30</v>
      </c>
      <c r="D491">
        <v>1.1654335410494099E-3</v>
      </c>
      <c r="E491">
        <v>9.5144086840134401E-4</v>
      </c>
      <c r="F491">
        <v>4.0889355764267803E-6</v>
      </c>
    </row>
    <row r="492" spans="1:6" x14ac:dyDescent="0.25">
      <c r="A492" t="s">
        <v>1119</v>
      </c>
      <c r="B492" t="s">
        <v>1120</v>
      </c>
      <c r="C492">
        <v>0</v>
      </c>
      <c r="D492">
        <v>1.8031527004005901E-4</v>
      </c>
      <c r="E492">
        <v>1.4720643526224301E-4</v>
      </c>
      <c r="F492">
        <v>6.3264777819396999E-7</v>
      </c>
    </row>
    <row r="493" spans="1:6" x14ac:dyDescent="0.25">
      <c r="A493" t="s">
        <v>1121</v>
      </c>
      <c r="B493" t="s">
        <v>1122</v>
      </c>
      <c r="C493">
        <v>0</v>
      </c>
      <c r="D493">
        <v>1.576626014583E-4</v>
      </c>
      <c r="E493">
        <v>1.2871316738561299E-4</v>
      </c>
      <c r="F493">
        <v>5.5316942649790895E-7</v>
      </c>
    </row>
    <row r="494" spans="1:6" x14ac:dyDescent="0.25">
      <c r="A494" t="s">
        <v>1123</v>
      </c>
      <c r="B494" t="s">
        <v>1124</v>
      </c>
      <c r="C494">
        <v>0</v>
      </c>
      <c r="D494">
        <v>6.8310392701090099E-4</v>
      </c>
      <c r="E494">
        <v>5.5767486573141698E-4</v>
      </c>
      <c r="F494">
        <v>2.3967142749641401E-6</v>
      </c>
    </row>
    <row r="495" spans="1:6" x14ac:dyDescent="0.25">
      <c r="A495" t="s">
        <v>1125</v>
      </c>
      <c r="B495" t="s">
        <v>1126</v>
      </c>
      <c r="C495">
        <v>0</v>
      </c>
      <c r="D495">
        <v>1.83587324121956E-4</v>
      </c>
      <c r="E495">
        <v>1.4987768666138601E-4</v>
      </c>
      <c r="F495">
        <v>6.4452445369737304E-7</v>
      </c>
    </row>
    <row r="496" spans="1:6" x14ac:dyDescent="0.25">
      <c r="A496" t="s">
        <v>1127</v>
      </c>
      <c r="B496" t="s">
        <v>1128</v>
      </c>
      <c r="C496">
        <v>0</v>
      </c>
      <c r="D496">
        <v>1.8167442898291199E-4</v>
      </c>
      <c r="E496">
        <v>1.48316030377996E-4</v>
      </c>
      <c r="F496">
        <v>6.3741647518351199E-7</v>
      </c>
    </row>
    <row r="497" spans="1:6" x14ac:dyDescent="0.25">
      <c r="A497" t="s">
        <v>1129</v>
      </c>
      <c r="B497" t="s">
        <v>1130</v>
      </c>
      <c r="C497">
        <v>0</v>
      </c>
      <c r="D497">
        <v>2.6494353100598E-2</v>
      </c>
      <c r="E497">
        <v>2.16295562414194E-2</v>
      </c>
      <c r="F497">
        <v>9.2957150107454107E-5</v>
      </c>
    </row>
    <row r="498" spans="1:6" x14ac:dyDescent="0.25">
      <c r="A498" t="s">
        <v>1131</v>
      </c>
      <c r="B498" t="s">
        <v>1132</v>
      </c>
      <c r="C498">
        <v>0.19907866054298901</v>
      </c>
      <c r="D498">
        <v>9.6588250500135794E-2</v>
      </c>
      <c r="E498">
        <v>2.17971523455677E-2</v>
      </c>
      <c r="F498">
        <v>4.5393253621621504E-3</v>
      </c>
    </row>
    <row r="499" spans="1:6" x14ac:dyDescent="0.25">
      <c r="A499" t="s">
        <v>1133</v>
      </c>
      <c r="B499" t="s">
        <v>1134</v>
      </c>
      <c r="C499">
        <v>2.06358603142173E-2</v>
      </c>
      <c r="D499">
        <v>5.7118494409506497E-2</v>
      </c>
      <c r="E499">
        <v>0.34685491528618101</v>
      </c>
      <c r="F499">
        <v>0.38935605930866002</v>
      </c>
    </row>
    <row r="500" spans="1:6" x14ac:dyDescent="0.25">
      <c r="A500" t="s">
        <v>1135</v>
      </c>
      <c r="B500" t="s">
        <v>1136</v>
      </c>
      <c r="C500">
        <v>0</v>
      </c>
      <c r="D500">
        <v>2.6494353100598E-2</v>
      </c>
      <c r="E500">
        <v>2.16295562414194E-2</v>
      </c>
      <c r="F500">
        <v>9.2957150107454107E-5</v>
      </c>
    </row>
    <row r="501" spans="1:6" x14ac:dyDescent="0.25">
      <c r="A501" t="s">
        <v>1137</v>
      </c>
      <c r="B501" t="s">
        <v>1138</v>
      </c>
      <c r="C501">
        <v>0</v>
      </c>
      <c r="D501">
        <v>2.6494353100598E-2</v>
      </c>
      <c r="E501">
        <v>2.16295562414194E-2</v>
      </c>
      <c r="F501">
        <v>9.2957150107454107E-5</v>
      </c>
    </row>
    <row r="502" spans="1:6" x14ac:dyDescent="0.25">
      <c r="A502" t="s">
        <v>1139</v>
      </c>
      <c r="B502" t="s">
        <v>1140</v>
      </c>
      <c r="C502">
        <v>0</v>
      </c>
      <c r="D502">
        <v>2.6494353100598E-2</v>
      </c>
      <c r="E502">
        <v>2.16295562414194E-2</v>
      </c>
      <c r="F502">
        <v>9.2957150107454107E-5</v>
      </c>
    </row>
    <row r="503" spans="1:6" x14ac:dyDescent="0.25">
      <c r="A503" t="s">
        <v>1141</v>
      </c>
      <c r="B503" t="s">
        <v>1142</v>
      </c>
      <c r="C503">
        <v>0</v>
      </c>
      <c r="D503">
        <v>2.6494353100598E-2</v>
      </c>
      <c r="E503">
        <v>2.16295562414194E-2</v>
      </c>
      <c r="F503">
        <v>9.2957150107454107E-5</v>
      </c>
    </row>
    <row r="504" spans="1:6" x14ac:dyDescent="0.25">
      <c r="A504" t="s">
        <v>1143</v>
      </c>
      <c r="B504" t="s">
        <v>1144</v>
      </c>
      <c r="C504">
        <v>4.4052928200677001E-2</v>
      </c>
      <c r="D504">
        <v>1.55492942184838E-2</v>
      </c>
      <c r="E504">
        <v>1.0875082785268E-4</v>
      </c>
      <c r="F504">
        <v>7.0720652404432304E-5</v>
      </c>
    </row>
    <row r="505" spans="1:6" x14ac:dyDescent="0.25">
      <c r="A505" t="s">
        <v>1145</v>
      </c>
      <c r="B505" t="s">
        <v>1146</v>
      </c>
      <c r="C505">
        <v>4.4052928200677001E-2</v>
      </c>
      <c r="D505">
        <v>1.55492942184838E-2</v>
      </c>
      <c r="E505">
        <v>1.0875082785268E-4</v>
      </c>
      <c r="F505">
        <v>7.0720652404432304E-5</v>
      </c>
    </row>
    <row r="506" spans="1:6" x14ac:dyDescent="0.25">
      <c r="A506" t="s">
        <v>1147</v>
      </c>
      <c r="B506" t="s">
        <v>1148</v>
      </c>
      <c r="C506">
        <v>4.4052928200677001E-2</v>
      </c>
      <c r="D506">
        <v>1.55492942184838E-2</v>
      </c>
      <c r="E506">
        <v>1.0875082785268E-4</v>
      </c>
      <c r="F506">
        <v>7.0720652404432304E-5</v>
      </c>
    </row>
    <row r="507" spans="1:6" x14ac:dyDescent="0.25">
      <c r="A507" t="s">
        <v>1149</v>
      </c>
      <c r="B507" t="s">
        <v>1150</v>
      </c>
      <c r="C507">
        <v>4.4052928200677001E-2</v>
      </c>
      <c r="D507">
        <v>1.55492942184838E-2</v>
      </c>
      <c r="E507">
        <v>1.0875082785268E-4</v>
      </c>
      <c r="F507">
        <v>7.0720652404432304E-5</v>
      </c>
    </row>
    <row r="508" spans="1:6" x14ac:dyDescent="0.25">
      <c r="A508" t="s">
        <v>1151</v>
      </c>
      <c r="B508" t="s">
        <v>1152</v>
      </c>
      <c r="C508">
        <v>4.4052928200677001E-2</v>
      </c>
      <c r="D508">
        <v>1.55492942184838E-2</v>
      </c>
      <c r="E508">
        <v>1.0875082785268E-4</v>
      </c>
      <c r="F508">
        <v>7.0720652404432304E-5</v>
      </c>
    </row>
    <row r="509" spans="1:6" x14ac:dyDescent="0.25">
      <c r="A509" t="s">
        <v>1153</v>
      </c>
      <c r="B509" t="s">
        <v>1154</v>
      </c>
      <c r="C509">
        <v>-4.92977203413036E-4</v>
      </c>
      <c r="D509">
        <v>-4.9027271801515995E-4</v>
      </c>
      <c r="E509">
        <v>-5.3027385355949104E-4</v>
      </c>
      <c r="F509">
        <v>-9.2134731340069904E-4</v>
      </c>
    </row>
    <row r="510" spans="1:6" x14ac:dyDescent="0.25">
      <c r="A510" t="s">
        <v>1155</v>
      </c>
      <c r="B510" t="s">
        <v>1156</v>
      </c>
      <c r="C510">
        <v>4.92977203413036E-4</v>
      </c>
      <c r="D510">
        <v>4.9027271801515995E-4</v>
      </c>
      <c r="E510">
        <v>5.3027385355949104E-4</v>
      </c>
      <c r="F510">
        <v>9.2134731340069904E-4</v>
      </c>
    </row>
    <row r="511" spans="1:6" x14ac:dyDescent="0.25">
      <c r="A511" t="s">
        <v>1157</v>
      </c>
      <c r="B511" t="s">
        <v>1158</v>
      </c>
      <c r="C511">
        <v>4.92977203413036E-4</v>
      </c>
      <c r="D511">
        <v>4.9027271801515995E-4</v>
      </c>
      <c r="E511">
        <v>5.3027385355949104E-4</v>
      </c>
      <c r="F511">
        <v>9.2134731340069904E-4</v>
      </c>
    </row>
    <row r="512" spans="1:6" x14ac:dyDescent="0.25">
      <c r="A512" t="s">
        <v>1159</v>
      </c>
      <c r="B512" t="s">
        <v>1160</v>
      </c>
      <c r="C512">
        <v>4.92977203413036E-4</v>
      </c>
      <c r="D512">
        <v>4.9027271801515995E-4</v>
      </c>
      <c r="E512">
        <v>5.3027385355949104E-4</v>
      </c>
      <c r="F512">
        <v>9.2134731340069904E-4</v>
      </c>
    </row>
    <row r="513" spans="1:6" x14ac:dyDescent="0.25">
      <c r="A513" t="s">
        <v>1161</v>
      </c>
      <c r="B513" t="s">
        <v>1162</v>
      </c>
      <c r="C513">
        <v>4.92977203413036E-4</v>
      </c>
      <c r="D513">
        <v>4.9027271801515995E-4</v>
      </c>
      <c r="E513">
        <v>5.3027385355949104E-4</v>
      </c>
      <c r="F513">
        <v>9.2134731340069904E-4</v>
      </c>
    </row>
    <row r="514" spans="1:6" x14ac:dyDescent="0.25">
      <c r="A514" t="s">
        <v>1163</v>
      </c>
      <c r="B514" t="s">
        <v>1164</v>
      </c>
      <c r="C514">
        <v>0</v>
      </c>
      <c r="D514">
        <v>1.7021838438835799E-3</v>
      </c>
      <c r="E514">
        <v>0</v>
      </c>
      <c r="F514">
        <v>3.0168360847749299E-9</v>
      </c>
    </row>
    <row r="515" spans="1:6" x14ac:dyDescent="0.25">
      <c r="A515" t="s">
        <v>1165</v>
      </c>
      <c r="B515" t="s">
        <v>1166</v>
      </c>
      <c r="C515">
        <v>0</v>
      </c>
      <c r="D515">
        <v>1.7021838438835799E-3</v>
      </c>
      <c r="E515">
        <v>1.5867006281511901E-38</v>
      </c>
      <c r="F515">
        <v>3.0168360847749299E-9</v>
      </c>
    </row>
    <row r="516" spans="1:6" x14ac:dyDescent="0.25">
      <c r="A516" t="s">
        <v>1167</v>
      </c>
      <c r="B516" t="s">
        <v>1168</v>
      </c>
      <c r="C516">
        <v>0</v>
      </c>
      <c r="D516">
        <v>1.7021838438835799E-3</v>
      </c>
      <c r="E516">
        <v>1.5867006281511901E-38</v>
      </c>
      <c r="F516">
        <v>3.0168360847749299E-9</v>
      </c>
    </row>
    <row r="517" spans="1:6" x14ac:dyDescent="0.25">
      <c r="A517" t="s">
        <v>1169</v>
      </c>
      <c r="B517" t="s">
        <v>1170</v>
      </c>
      <c r="C517">
        <v>0</v>
      </c>
      <c r="D517">
        <v>1.7021838438835799E-3</v>
      </c>
      <c r="E517">
        <v>1.5867006281511901E-38</v>
      </c>
      <c r="F517">
        <v>3.0168360847749299E-9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Roman,Estándar"&amp;12&amp;A</oddHeader>
    <oddFooter>&amp;C&amp;"Times New Roman,Estándar"&amp;12Páxina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 Table S1.1 Model comparison</vt:lpstr>
      <vt:lpstr>Table S1.2. Quality of fit 3 sp</vt:lpstr>
      <vt:lpstr>Table S1.3. BMV58 25ºC interna</vt:lpstr>
      <vt:lpstr>Table S1.4. Su BMV fluxes phase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 Balsa Canto</dc:creator>
  <dc:description/>
  <cp:lastModifiedBy>Eva Balsa Canto</cp:lastModifiedBy>
  <cp:revision>2</cp:revision>
  <dcterms:created xsi:type="dcterms:W3CDTF">2023-10-20T09:03:01Z</dcterms:created>
  <dcterms:modified xsi:type="dcterms:W3CDTF">2024-11-25T07:59:19Z</dcterms:modified>
  <dc:language>gl-ES</dc:language>
</cp:coreProperties>
</file>