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ermann\Documents\PaperProjects\2023-secfeats-userstudy\replication_package\"/>
    </mc:Choice>
  </mc:AlternateContent>
  <xr:revisionPtr revIDLastSave="0" documentId="13_ncr:1_{559361B1-E797-46E2-B6D8-D6E23EED8D72}" xr6:coauthVersionLast="47" xr6:coauthVersionMax="47" xr10:uidLastSave="{00000000-0000-0000-0000-000000000000}"/>
  <bookViews>
    <workbookView xWindow="-120" yWindow="-120" windowWidth="38640" windowHeight="21240" tabRatio="500" xr2:uid="{00000000-000D-0000-FFFF-FFFF00000000}"/>
  </bookViews>
  <sheets>
    <sheet name="security features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29" i="1" l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2" i="1"/>
  <c r="S23" i="1"/>
  <c r="S24" i="1"/>
  <c r="S25" i="1"/>
  <c r="S26" i="1"/>
  <c r="S27" i="1"/>
  <c r="S28" i="1"/>
  <c r="S21" i="1"/>
  <c r="S30" i="1"/>
  <c r="F38" i="1"/>
  <c r="E38" i="1"/>
  <c r="F37" i="1"/>
  <c r="E37" i="1"/>
  <c r="F36" i="1"/>
  <c r="E36" i="1"/>
  <c r="F35" i="1"/>
  <c r="E35" i="1"/>
  <c r="F34" i="1"/>
  <c r="G34" i="1" s="1"/>
  <c r="E34" i="1"/>
  <c r="F33" i="1"/>
  <c r="E33" i="1"/>
  <c r="F32" i="1"/>
  <c r="E32" i="1"/>
  <c r="G33" i="1" l="1"/>
  <c r="G35" i="1"/>
  <c r="G36" i="1"/>
  <c r="G38" i="1"/>
  <c r="G37" i="1"/>
  <c r="G32" i="1"/>
</calcChain>
</file>

<file path=xl/sharedStrings.xml><?xml version="1.0" encoding="utf-8"?>
<sst xmlns="http://schemas.openxmlformats.org/spreadsheetml/2006/main" count="197" uniqueCount="92">
  <si>
    <t>List of mentioned security features in the order in which they have been mentioned in the interviews</t>
  </si>
  <si>
    <t>Role</t>
  </si>
  <si>
    <t>Participant ID</t>
  </si>
  <si>
    <t>Interview ID</t>
  </si>
  <si>
    <t>Security features mentioned when asked</t>
  </si>
  <si>
    <t>Security features mentioned with help</t>
  </si>
  <si>
    <t>Security features mentioned later in the interview</t>
  </si>
  <si>
    <t>CAA</t>
  </si>
  <si>
    <t>other</t>
  </si>
  <si>
    <t>agree/disagree</t>
  </si>
  <si>
    <t>software architect</t>
  </si>
  <si>
    <t>I1</t>
  </si>
  <si>
    <t>interview 1</t>
  </si>
  <si>
    <t>Cryptography</t>
  </si>
  <si>
    <t>Authorization</t>
  </si>
  <si>
    <t>Authentication</t>
  </si>
  <si>
    <t>Session Management</t>
  </si>
  <si>
    <t>Validation</t>
  </si>
  <si>
    <t>project manager</t>
  </si>
  <si>
    <t>I2</t>
  </si>
  <si>
    <t>interview 2</t>
  </si>
  <si>
    <t>Data Retention</t>
  </si>
  <si>
    <t>Obfuscation</t>
  </si>
  <si>
    <t>Logging</t>
  </si>
  <si>
    <t>testing engineer</t>
  </si>
  <si>
    <t>I3</t>
  </si>
  <si>
    <t>interview 3</t>
  </si>
  <si>
    <t>I4</t>
  </si>
  <si>
    <t>interview 4</t>
  </si>
  <si>
    <t>Security Monitoring</t>
  </si>
  <si>
    <t>security engineer</t>
  </si>
  <si>
    <t>I5</t>
  </si>
  <si>
    <t>interview 5</t>
  </si>
  <si>
    <t>software developer</t>
  </si>
  <si>
    <t>I6</t>
  </si>
  <si>
    <t>interview 6</t>
  </si>
  <si>
    <t>I7</t>
  </si>
  <si>
    <t>interview 7</t>
  </si>
  <si>
    <t>Load Balancing</t>
  </si>
  <si>
    <t>I8</t>
  </si>
  <si>
    <t>interview 8</t>
  </si>
  <si>
    <t>Firewalling</t>
  </si>
  <si>
    <t>I9</t>
  </si>
  <si>
    <t>interview 9</t>
  </si>
  <si>
    <t>I10</t>
  </si>
  <si>
    <t>interview 10</t>
  </si>
  <si>
    <t>I11</t>
  </si>
  <si>
    <t>interview 11</t>
  </si>
  <si>
    <t>Rate limiting</t>
  </si>
  <si>
    <t>Information flow control</t>
  </si>
  <si>
    <t>I12</t>
  </si>
  <si>
    <t>Interview 12</t>
  </si>
  <si>
    <t>I13</t>
  </si>
  <si>
    <t>I14</t>
  </si>
  <si>
    <t>I15</t>
  </si>
  <si>
    <t>interview 13</t>
  </si>
  <si>
    <t>I16</t>
  </si>
  <si>
    <t>interview 14</t>
  </si>
  <si>
    <t>I17</t>
  </si>
  <si>
    <t>interview 15</t>
  </si>
  <si>
    <t>I18</t>
  </si>
  <si>
    <t>interview 16</t>
  </si>
  <si>
    <t>I19</t>
  </si>
  <si>
    <t>interview 17</t>
  </si>
  <si>
    <t>Screenshot Protection</t>
  </si>
  <si>
    <t>I20</t>
  </si>
  <si>
    <t>interview 18</t>
  </si>
  <si>
    <t>I21</t>
  </si>
  <si>
    <t>interview 19</t>
  </si>
  <si>
    <t>I22</t>
  </si>
  <si>
    <t>interview 20</t>
  </si>
  <si>
    <t>Resource monitoring</t>
  </si>
  <si>
    <t>I23</t>
  </si>
  <si>
    <t>interview 21</t>
  </si>
  <si>
    <t>I24</t>
  </si>
  <si>
    <t>interview 22</t>
  </si>
  <si>
    <t>Randomness</t>
  </si>
  <si>
    <t>I25</t>
  </si>
  <si>
    <t>interview 23</t>
  </si>
  <si>
    <t>I26</t>
  </si>
  <si>
    <t>interview 24</t>
  </si>
  <si>
    <t>disagree</t>
  </si>
  <si>
    <t>agree</t>
  </si>
  <si>
    <t>When asked</t>
  </si>
  <si>
    <t>Named after further input</t>
  </si>
  <si>
    <t>times named</t>
  </si>
  <si>
    <t>na</t>
  </si>
  <si>
    <t>Security Feature</t>
  </si>
  <si>
    <t>Security features mentioned when asked – crypto, authentication, authorization (CAA) are an immediate concern and mentioned when asked</t>
  </si>
  <si>
    <t>CAA &lt; other</t>
  </si>
  <si>
    <t>other &gt; CAA</t>
  </si>
  <si>
    <t>No security features mentioned when asked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</si>
</sst>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</font>
    <font>
      <b/>
      <sz val="11"/>
      <color theme="1"/>
      <name val="Calibri"/>
      <family val="2"/>
      <charset val="1"/>
    </font>
    <font>
      <b/>
      <sz val="11"/>
      <color theme="1"/>
      <name val="Calibri"/>
      <family val="2"/>
    </font>
    <font>
      <sz val="11"/>
      <color theme="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729FCF"/>
        <bgColor rgb="FF808080"/>
      </patternFill>
    </fill>
    <fill>
      <patternFill patternType="solid">
        <fgColor rgb="FFBF819E"/>
        <bgColor rgb="FF808080"/>
      </patternFill>
    </fill>
    <fill>
      <patternFill patternType="solid">
        <fgColor rgb="FFFFB66C"/>
        <bgColor rgb="FFFFCCCC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2" borderId="0" applyBorder="0" applyProtection="0"/>
    <xf numFmtId="0" fontId="3" fillId="3" borderId="0" applyBorder="0" applyProtection="0"/>
    <xf numFmtId="0" fontId="3" fillId="4" borderId="0" applyBorder="0" applyProtection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2" fillId="0" borderId="2" xfId="0" applyFont="1" applyBorder="1"/>
    <xf numFmtId="0" fontId="0" fillId="0" borderId="3" xfId="0" applyBorder="1"/>
    <xf numFmtId="0" fontId="1" fillId="0" borderId="1" xfId="0" applyFont="1" applyBorder="1"/>
    <xf numFmtId="0" fontId="1" fillId="0" borderId="3" xfId="0" applyFont="1" applyBorder="1"/>
    <xf numFmtId="0" fontId="1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0" fontId="1" fillId="0" borderId="4" xfId="0" applyFont="1" applyBorder="1"/>
    <xf numFmtId="0" fontId="1" fillId="0" borderId="6" xfId="0" applyFont="1" applyBorder="1"/>
    <xf numFmtId="10" fontId="0" fillId="0" borderId="0" xfId="0" applyNumberFormat="1"/>
    <xf numFmtId="0" fontId="1" fillId="0" borderId="12" xfId="0" applyFont="1" applyBorder="1"/>
    <xf numFmtId="0" fontId="1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" fillId="0" borderId="20" xfId="0" applyFont="1" applyBorder="1"/>
    <xf numFmtId="0" fontId="0" fillId="5" borderId="16" xfId="0" applyFill="1" applyBorder="1"/>
    <xf numFmtId="0" fontId="0" fillId="5" borderId="4" xfId="0" applyFill="1" applyBorder="1"/>
    <xf numFmtId="0" fontId="0" fillId="5" borderId="0" xfId="0" applyFill="1"/>
    <xf numFmtId="0" fontId="2" fillId="0" borderId="11" xfId="0" applyFont="1" applyBorder="1"/>
    <xf numFmtId="0" fontId="1" fillId="0" borderId="0" xfId="0" applyFont="1" applyBorder="1"/>
    <xf numFmtId="0" fontId="1" fillId="0" borderId="21" xfId="0" applyFont="1" applyBorder="1"/>
    <xf numFmtId="0" fontId="1" fillId="0" borderId="7" xfId="0" applyFont="1" applyBorder="1"/>
    <xf numFmtId="0" fontId="0" fillId="0" borderId="10" xfId="0" applyBorder="1"/>
    <xf numFmtId="0" fontId="0" fillId="0" borderId="8" xfId="0" applyBorder="1" applyAlignment="1">
      <alignment wrapText="1"/>
    </xf>
  </cellXfs>
  <cellStyles count="4">
    <cellStyle name="Standard" xfId="0" builtinId="0"/>
    <cellStyle name="Untitled1" xfId="1" xr:uid="{00000000-0005-0000-0000-000006000000}"/>
    <cellStyle name="Untitled2" xfId="2" xr:uid="{00000000-0005-0000-0000-000007000000}"/>
    <cellStyle name="Untitled3" xfId="3" xr:uid="{00000000-0005-0000-0000-000008000000}"/>
  </cellStyles>
  <dxfs count="6">
    <dxf>
      <font>
        <sz val="11"/>
        <color rgb="FF000000"/>
        <name val="Calibri"/>
        <family val="2"/>
        <charset val="1"/>
      </font>
      <fill>
        <patternFill>
          <bgColor rgb="FFFFB66C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BF819E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729FCF"/>
        </patternFill>
      </fill>
    </dxf>
    <dxf>
      <font>
        <sz val="11"/>
        <color rgb="FF996600"/>
        <name val="Calibri"/>
        <family val="2"/>
        <charset val="1"/>
      </font>
      <fill>
        <patternFill>
          <bgColor rgb="FFFFFFCC"/>
        </patternFill>
      </fill>
    </dxf>
    <dxf>
      <font>
        <sz val="11"/>
        <color rgb="FFCC0000"/>
        <name val="Calibri"/>
        <family val="2"/>
        <charset val="1"/>
      </font>
      <fill>
        <patternFill>
          <bgColor rgb="FFFFCCCC"/>
        </patternFill>
      </fill>
    </dxf>
    <dxf>
      <font>
        <sz val="11"/>
        <color rgb="FF006600"/>
        <name val="Calibri"/>
        <family val="2"/>
        <charset val="1"/>
      </font>
      <fill>
        <patternFill>
          <bgColor rgb="FFCCFFC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B66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8"/>
  <sheetViews>
    <sheetView tabSelected="1" zoomScaleNormal="100" workbookViewId="0">
      <selection activeCell="P40" sqref="P40"/>
    </sheetView>
  </sheetViews>
  <sheetFormatPr baseColWidth="10" defaultColWidth="8.7109375" defaultRowHeight="15" x14ac:dyDescent="0.25"/>
  <cols>
    <col min="1" max="3" width="17.28515625" customWidth="1"/>
    <col min="4" max="4" width="20.85546875" customWidth="1"/>
    <col min="5" max="5" width="23.140625" customWidth="1"/>
    <col min="6" max="6" width="23.7109375" customWidth="1"/>
    <col min="7" max="7" width="18.85546875" customWidth="1"/>
    <col min="8" max="8" width="14.5703125" customWidth="1"/>
    <col min="9" max="9" width="19.5703125" customWidth="1"/>
    <col min="10" max="10" width="14.85546875" customWidth="1"/>
    <col min="11" max="11" width="16.28515625" customWidth="1"/>
    <col min="12" max="12" width="20" customWidth="1"/>
    <col min="13" max="13" width="14.42578125" customWidth="1"/>
    <col min="14" max="14" width="20.42578125" customWidth="1"/>
    <col min="15" max="15" width="15.5703125" customWidth="1"/>
    <col min="16" max="16" width="20.42578125" customWidth="1"/>
    <col min="19" max="19" width="20.85546875" customWidth="1"/>
    <col min="20" max="20" width="22.7109375" customWidth="1"/>
    <col min="16382" max="16384" width="11.5703125" customWidth="1"/>
  </cols>
  <sheetData>
    <row r="1" spans="1:19" x14ac:dyDescent="0.25">
      <c r="A1" s="1"/>
      <c r="B1" s="2"/>
      <c r="C1" s="2"/>
      <c r="D1" s="3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4" t="s">
        <v>88</v>
      </c>
      <c r="R1" s="2"/>
      <c r="S1" s="5"/>
    </row>
    <row r="2" spans="1:19" s="8" customFormat="1" x14ac:dyDescent="0.25">
      <c r="A2" s="6" t="s">
        <v>1</v>
      </c>
      <c r="B2" s="3" t="s">
        <v>2</v>
      </c>
      <c r="C2" s="7" t="s">
        <v>3</v>
      </c>
      <c r="D2" s="6" t="s">
        <v>4</v>
      </c>
      <c r="E2" s="3"/>
      <c r="F2" s="3"/>
      <c r="G2" s="3"/>
      <c r="H2" s="7"/>
      <c r="I2" s="6" t="s">
        <v>5</v>
      </c>
      <c r="J2" s="3"/>
      <c r="K2" s="3"/>
      <c r="L2" s="3"/>
      <c r="M2" s="7"/>
      <c r="N2" s="6" t="s">
        <v>6</v>
      </c>
      <c r="O2" s="3"/>
      <c r="P2" s="7"/>
      <c r="Q2" s="6" t="s">
        <v>7</v>
      </c>
      <c r="R2" s="3" t="s">
        <v>8</v>
      </c>
      <c r="S2" s="7" t="s">
        <v>9</v>
      </c>
    </row>
    <row r="3" spans="1:19" x14ac:dyDescent="0.25">
      <c r="A3" s="9" t="s">
        <v>10</v>
      </c>
      <c r="B3" t="s">
        <v>11</v>
      </c>
      <c r="C3" s="10" t="s">
        <v>12</v>
      </c>
      <c r="D3" s="9"/>
      <c r="H3" s="10"/>
      <c r="I3" s="9" t="s">
        <v>13</v>
      </c>
      <c r="J3" t="s">
        <v>14</v>
      </c>
      <c r="K3" t="s">
        <v>15</v>
      </c>
      <c r="L3" s="28" t="s">
        <v>16</v>
      </c>
      <c r="M3" s="10" t="s">
        <v>17</v>
      </c>
      <c r="N3" s="9"/>
      <c r="P3" s="10"/>
      <c r="Q3" s="9">
        <v>0</v>
      </c>
      <c r="R3">
        <v>0</v>
      </c>
      <c r="S3" s="10" t="str">
        <f t="shared" ref="S3:S20" si="0">IF(Q3+R3=0,"na",IF(Q3&gt;=R3,1,IF(Q3&lt;R3,0)))</f>
        <v>na</v>
      </c>
    </row>
    <row r="4" spans="1:19" x14ac:dyDescent="0.25">
      <c r="A4" s="9" t="s">
        <v>18</v>
      </c>
      <c r="B4" t="s">
        <v>19</v>
      </c>
      <c r="C4" s="10" t="s">
        <v>20</v>
      </c>
      <c r="D4" s="9" t="s">
        <v>15</v>
      </c>
      <c r="E4" t="s">
        <v>13</v>
      </c>
      <c r="F4" t="s">
        <v>21</v>
      </c>
      <c r="G4" t="s">
        <v>14</v>
      </c>
      <c r="H4" s="10" t="s">
        <v>22</v>
      </c>
      <c r="I4" s="9"/>
      <c r="M4" s="10"/>
      <c r="N4" s="9" t="s">
        <v>23</v>
      </c>
      <c r="P4" s="10"/>
      <c r="Q4" s="9">
        <v>3</v>
      </c>
      <c r="R4">
        <v>2</v>
      </c>
      <c r="S4" s="10">
        <f t="shared" si="0"/>
        <v>1</v>
      </c>
    </row>
    <row r="5" spans="1:19" x14ac:dyDescent="0.25">
      <c r="A5" s="9" t="s">
        <v>24</v>
      </c>
      <c r="B5" t="s">
        <v>25</v>
      </c>
      <c r="C5" s="10" t="s">
        <v>26</v>
      </c>
      <c r="D5" s="9"/>
      <c r="H5" s="10"/>
      <c r="I5" s="9"/>
      <c r="M5" s="10"/>
      <c r="N5" s="9"/>
      <c r="P5" s="10"/>
      <c r="Q5" s="9">
        <v>0</v>
      </c>
      <c r="R5">
        <v>0</v>
      </c>
      <c r="S5" s="10" t="str">
        <f t="shared" si="0"/>
        <v>na</v>
      </c>
    </row>
    <row r="6" spans="1:19" x14ac:dyDescent="0.25">
      <c r="A6" s="9" t="s">
        <v>18</v>
      </c>
      <c r="B6" t="s">
        <v>27</v>
      </c>
      <c r="C6" s="10" t="s">
        <v>28</v>
      </c>
      <c r="D6" s="9" t="s">
        <v>13</v>
      </c>
      <c r="E6" t="s">
        <v>15</v>
      </c>
      <c r="F6" t="s">
        <v>14</v>
      </c>
      <c r="G6" t="s">
        <v>17</v>
      </c>
      <c r="H6" s="10"/>
      <c r="I6" s="9"/>
      <c r="M6" s="10"/>
      <c r="N6" s="9" t="s">
        <v>29</v>
      </c>
      <c r="P6" s="10"/>
      <c r="Q6" s="9">
        <v>3</v>
      </c>
      <c r="R6">
        <v>1</v>
      </c>
      <c r="S6" s="10">
        <f t="shared" si="0"/>
        <v>1</v>
      </c>
    </row>
    <row r="7" spans="1:19" x14ac:dyDescent="0.25">
      <c r="A7" s="9" t="s">
        <v>30</v>
      </c>
      <c r="B7" t="s">
        <v>31</v>
      </c>
      <c r="C7" s="10" t="s">
        <v>32</v>
      </c>
      <c r="D7" s="9" t="s">
        <v>14</v>
      </c>
      <c r="E7" t="s">
        <v>15</v>
      </c>
      <c r="H7" s="10"/>
      <c r="I7" s="9"/>
      <c r="M7" s="10"/>
      <c r="N7" s="9" t="s">
        <v>13</v>
      </c>
      <c r="O7" t="s">
        <v>17</v>
      </c>
      <c r="P7" s="10"/>
      <c r="Q7" s="9">
        <v>2</v>
      </c>
      <c r="R7">
        <v>0</v>
      </c>
      <c r="S7" s="10">
        <f t="shared" si="0"/>
        <v>1</v>
      </c>
    </row>
    <row r="8" spans="1:19" x14ac:dyDescent="0.25">
      <c r="A8" s="9" t="s">
        <v>33</v>
      </c>
      <c r="B8" t="s">
        <v>34</v>
      </c>
      <c r="C8" s="10" t="s">
        <v>35</v>
      </c>
      <c r="D8" s="9"/>
      <c r="H8" s="10"/>
      <c r="I8" s="9" t="s">
        <v>13</v>
      </c>
      <c r="J8" t="s">
        <v>23</v>
      </c>
      <c r="M8" s="10"/>
      <c r="N8" s="9" t="s">
        <v>15</v>
      </c>
      <c r="O8" t="s">
        <v>14</v>
      </c>
      <c r="P8" s="10"/>
      <c r="Q8" s="9">
        <v>0</v>
      </c>
      <c r="R8">
        <v>0</v>
      </c>
      <c r="S8" s="10" t="str">
        <f t="shared" si="0"/>
        <v>na</v>
      </c>
    </row>
    <row r="9" spans="1:19" x14ac:dyDescent="0.25">
      <c r="A9" s="9" t="s">
        <v>30</v>
      </c>
      <c r="B9" t="s">
        <v>36</v>
      </c>
      <c r="C9" s="10" t="s">
        <v>37</v>
      </c>
      <c r="D9" s="9" t="s">
        <v>15</v>
      </c>
      <c r="E9" t="s">
        <v>14</v>
      </c>
      <c r="F9" t="s">
        <v>13</v>
      </c>
      <c r="G9" t="s">
        <v>29</v>
      </c>
      <c r="H9" s="10" t="s">
        <v>38</v>
      </c>
      <c r="I9" s="9"/>
      <c r="M9" s="10"/>
      <c r="N9" s="9"/>
      <c r="P9" s="10"/>
      <c r="Q9" s="9">
        <v>3</v>
      </c>
      <c r="R9">
        <v>2</v>
      </c>
      <c r="S9" s="10">
        <f t="shared" si="0"/>
        <v>1</v>
      </c>
    </row>
    <row r="10" spans="1:19" x14ac:dyDescent="0.25">
      <c r="A10" s="9" t="s">
        <v>33</v>
      </c>
      <c r="B10" t="s">
        <v>39</v>
      </c>
      <c r="C10" s="10" t="s">
        <v>40</v>
      </c>
      <c r="D10" s="9"/>
      <c r="H10" s="10"/>
      <c r="I10" s="9" t="s">
        <v>15</v>
      </c>
      <c r="J10" t="s">
        <v>14</v>
      </c>
      <c r="M10" s="10"/>
      <c r="N10" s="9" t="s">
        <v>23</v>
      </c>
      <c r="O10" t="s">
        <v>41</v>
      </c>
      <c r="P10" s="10" t="s">
        <v>13</v>
      </c>
      <c r="Q10" s="9">
        <v>0</v>
      </c>
      <c r="R10">
        <v>0</v>
      </c>
      <c r="S10" s="10" t="str">
        <f t="shared" si="0"/>
        <v>na</v>
      </c>
    </row>
    <row r="11" spans="1:19" x14ac:dyDescent="0.25">
      <c r="A11" s="9" t="s">
        <v>33</v>
      </c>
      <c r="B11" t="s">
        <v>42</v>
      </c>
      <c r="C11" s="10" t="s">
        <v>43</v>
      </c>
      <c r="D11" s="9" t="s">
        <v>13</v>
      </c>
      <c r="H11" s="10"/>
      <c r="I11" s="9"/>
      <c r="M11" s="10"/>
      <c r="N11" s="9"/>
      <c r="P11" s="10"/>
      <c r="Q11" s="9">
        <v>1</v>
      </c>
      <c r="R11">
        <v>0</v>
      </c>
      <c r="S11" s="10">
        <f t="shared" si="0"/>
        <v>1</v>
      </c>
    </row>
    <row r="12" spans="1:19" x14ac:dyDescent="0.25">
      <c r="A12" s="9" t="s">
        <v>10</v>
      </c>
      <c r="B12" t="s">
        <v>44</v>
      </c>
      <c r="C12" s="10" t="s">
        <v>45</v>
      </c>
      <c r="D12" s="9" t="s">
        <v>15</v>
      </c>
      <c r="E12" t="s">
        <v>14</v>
      </c>
      <c r="F12" t="s">
        <v>13</v>
      </c>
      <c r="H12" s="10"/>
      <c r="I12" s="9"/>
      <c r="M12" s="10"/>
      <c r="N12" s="9" t="s">
        <v>17</v>
      </c>
      <c r="P12" s="10"/>
      <c r="Q12" s="9">
        <v>3</v>
      </c>
      <c r="R12">
        <v>0</v>
      </c>
      <c r="S12" s="10">
        <f t="shared" si="0"/>
        <v>1</v>
      </c>
    </row>
    <row r="13" spans="1:19" x14ac:dyDescent="0.25">
      <c r="A13" s="9" t="s">
        <v>33</v>
      </c>
      <c r="B13" t="s">
        <v>46</v>
      </c>
      <c r="C13" s="10" t="s">
        <v>47</v>
      </c>
      <c r="D13" s="9" t="s">
        <v>48</v>
      </c>
      <c r="E13" t="s">
        <v>49</v>
      </c>
      <c r="F13" t="s">
        <v>23</v>
      </c>
      <c r="G13" t="s">
        <v>15</v>
      </c>
      <c r="H13" s="10"/>
      <c r="I13" s="9"/>
      <c r="M13" s="10"/>
      <c r="N13" s="9" t="s">
        <v>13</v>
      </c>
      <c r="P13" s="10"/>
      <c r="Q13" s="9">
        <v>1</v>
      </c>
      <c r="R13">
        <v>3</v>
      </c>
      <c r="S13" s="10">
        <f t="shared" si="0"/>
        <v>0</v>
      </c>
    </row>
    <row r="14" spans="1:19" x14ac:dyDescent="0.25">
      <c r="A14" s="9" t="s">
        <v>30</v>
      </c>
      <c r="B14" t="s">
        <v>50</v>
      </c>
      <c r="C14" s="10" t="s">
        <v>51</v>
      </c>
      <c r="D14" s="9" t="s">
        <v>29</v>
      </c>
      <c r="H14" s="10"/>
      <c r="I14" s="9"/>
      <c r="M14" s="10"/>
      <c r="N14" s="9"/>
      <c r="P14" s="10"/>
      <c r="Q14" s="9">
        <v>0</v>
      </c>
      <c r="R14">
        <v>1</v>
      </c>
      <c r="S14" s="10">
        <f t="shared" si="0"/>
        <v>0</v>
      </c>
    </row>
    <row r="15" spans="1:19" x14ac:dyDescent="0.25">
      <c r="A15" s="9" t="s">
        <v>30</v>
      </c>
      <c r="B15" t="s">
        <v>52</v>
      </c>
      <c r="C15" s="10" t="s">
        <v>51</v>
      </c>
      <c r="D15" s="9" t="s">
        <v>29</v>
      </c>
      <c r="H15" s="10"/>
      <c r="I15" s="9"/>
      <c r="M15" s="10"/>
      <c r="N15" s="9"/>
      <c r="P15" s="10"/>
      <c r="Q15" s="9">
        <v>0</v>
      </c>
      <c r="R15">
        <v>1</v>
      </c>
      <c r="S15" s="10">
        <f t="shared" si="0"/>
        <v>0</v>
      </c>
    </row>
    <row r="16" spans="1:19" x14ac:dyDescent="0.25">
      <c r="A16" s="9" t="s">
        <v>30</v>
      </c>
      <c r="B16" t="s">
        <v>53</v>
      </c>
      <c r="C16" s="10" t="s">
        <v>51</v>
      </c>
      <c r="D16" s="9" t="s">
        <v>29</v>
      </c>
      <c r="H16" s="10"/>
      <c r="I16" s="9"/>
      <c r="M16" s="10"/>
      <c r="N16" s="9"/>
      <c r="P16" s="10"/>
      <c r="Q16" s="9">
        <v>0</v>
      </c>
      <c r="R16">
        <v>1</v>
      </c>
      <c r="S16" s="10">
        <f t="shared" si="0"/>
        <v>0</v>
      </c>
    </row>
    <row r="17" spans="1:20" x14ac:dyDescent="0.25">
      <c r="A17" s="9" t="s">
        <v>33</v>
      </c>
      <c r="B17" t="s">
        <v>54</v>
      </c>
      <c r="C17" s="10" t="s">
        <v>55</v>
      </c>
      <c r="D17" s="9" t="s">
        <v>23</v>
      </c>
      <c r="E17" t="s">
        <v>13</v>
      </c>
      <c r="H17" s="10"/>
      <c r="I17" s="9"/>
      <c r="M17" s="10"/>
      <c r="N17" s="9" t="s">
        <v>17</v>
      </c>
      <c r="P17" s="10"/>
      <c r="Q17" s="9">
        <v>1</v>
      </c>
      <c r="R17">
        <v>1</v>
      </c>
      <c r="S17" s="10">
        <f t="shared" si="0"/>
        <v>1</v>
      </c>
    </row>
    <row r="18" spans="1:20" x14ac:dyDescent="0.25">
      <c r="A18" s="9" t="s">
        <v>33</v>
      </c>
      <c r="B18" t="s">
        <v>56</v>
      </c>
      <c r="C18" s="10" t="s">
        <v>57</v>
      </c>
      <c r="D18" s="9" t="s">
        <v>29</v>
      </c>
      <c r="E18" t="s">
        <v>14</v>
      </c>
      <c r="F18" t="s">
        <v>15</v>
      </c>
      <c r="H18" s="10"/>
      <c r="I18" s="9"/>
      <c r="M18" s="10"/>
      <c r="N18" s="27" t="s">
        <v>16</v>
      </c>
      <c r="P18" s="10"/>
      <c r="Q18" s="9">
        <v>2</v>
      </c>
      <c r="R18">
        <v>1</v>
      </c>
      <c r="S18" s="10">
        <f t="shared" si="0"/>
        <v>1</v>
      </c>
    </row>
    <row r="19" spans="1:20" x14ac:dyDescent="0.25">
      <c r="A19" s="9" t="s">
        <v>33</v>
      </c>
      <c r="B19" t="s">
        <v>58</v>
      </c>
      <c r="C19" s="10" t="s">
        <v>59</v>
      </c>
      <c r="D19" s="9" t="s">
        <v>15</v>
      </c>
      <c r="E19" t="s">
        <v>13</v>
      </c>
      <c r="H19" s="10"/>
      <c r="I19" s="9"/>
      <c r="M19" s="10"/>
      <c r="N19" s="9"/>
      <c r="P19" s="10"/>
      <c r="Q19" s="9">
        <v>2</v>
      </c>
      <c r="R19">
        <v>0</v>
      </c>
      <c r="S19" s="10">
        <f t="shared" si="0"/>
        <v>1</v>
      </c>
    </row>
    <row r="20" spans="1:20" x14ac:dyDescent="0.25">
      <c r="A20" s="9" t="s">
        <v>33</v>
      </c>
      <c r="B20" t="s">
        <v>60</v>
      </c>
      <c r="C20" s="10" t="s">
        <v>61</v>
      </c>
      <c r="D20" s="9" t="s">
        <v>17</v>
      </c>
      <c r="H20" s="10"/>
      <c r="I20" s="9"/>
      <c r="M20" s="10"/>
      <c r="N20" s="9"/>
      <c r="P20" s="10"/>
      <c r="Q20" s="9">
        <v>0</v>
      </c>
      <c r="R20">
        <v>1</v>
      </c>
      <c r="S20" s="10">
        <f t="shared" si="0"/>
        <v>0</v>
      </c>
    </row>
    <row r="21" spans="1:20" x14ac:dyDescent="0.25">
      <c r="A21" s="9" t="s">
        <v>10</v>
      </c>
      <c r="B21" t="s">
        <v>62</v>
      </c>
      <c r="C21" s="10" t="s">
        <v>63</v>
      </c>
      <c r="D21" s="9" t="s">
        <v>29</v>
      </c>
      <c r="E21" t="s">
        <v>64</v>
      </c>
      <c r="F21" t="s">
        <v>13</v>
      </c>
      <c r="H21" s="10"/>
      <c r="I21" s="9" t="s">
        <v>15</v>
      </c>
      <c r="J21" t="s">
        <v>14</v>
      </c>
      <c r="K21" t="s">
        <v>17</v>
      </c>
      <c r="M21" s="10"/>
      <c r="N21" s="9"/>
      <c r="P21" s="10"/>
      <c r="Q21" s="9">
        <v>1</v>
      </c>
      <c r="R21">
        <v>2</v>
      </c>
      <c r="S21" s="10">
        <f>IF(Q21+R21=0,"na",IF(Q21&gt;=R21,1,IF(Q21&lt;R21,0)))</f>
        <v>0</v>
      </c>
    </row>
    <row r="22" spans="1:20" x14ac:dyDescent="0.25">
      <c r="A22" s="9" t="s">
        <v>33</v>
      </c>
      <c r="B22" t="s">
        <v>65</v>
      </c>
      <c r="C22" s="10" t="s">
        <v>66</v>
      </c>
      <c r="D22" s="9" t="s">
        <v>15</v>
      </c>
      <c r="E22" t="s">
        <v>13</v>
      </c>
      <c r="F22" t="s">
        <v>14</v>
      </c>
      <c r="H22" s="10"/>
      <c r="I22" s="9"/>
      <c r="M22" s="10"/>
      <c r="N22" s="9"/>
      <c r="P22" s="10"/>
      <c r="Q22" s="9">
        <v>3</v>
      </c>
      <c r="R22">
        <v>0</v>
      </c>
      <c r="S22" s="10">
        <f t="shared" ref="S22:S28" si="1">IF(Q22+R22=0,"na",IF(Q22&gt;=R22,1,IF(Q22&lt;R22,0)))</f>
        <v>1</v>
      </c>
    </row>
    <row r="23" spans="1:20" x14ac:dyDescent="0.25">
      <c r="A23" s="9" t="s">
        <v>18</v>
      </c>
      <c r="B23" t="s">
        <v>67</v>
      </c>
      <c r="C23" s="10" t="s">
        <v>68</v>
      </c>
      <c r="D23" s="9" t="s">
        <v>15</v>
      </c>
      <c r="E23" t="s">
        <v>13</v>
      </c>
      <c r="F23" t="s">
        <v>14</v>
      </c>
      <c r="H23" s="10"/>
      <c r="I23" s="9" t="s">
        <v>17</v>
      </c>
      <c r="M23" s="10"/>
      <c r="N23" s="9" t="s">
        <v>23</v>
      </c>
      <c r="P23" s="10"/>
      <c r="Q23" s="9">
        <v>3</v>
      </c>
      <c r="R23">
        <v>0</v>
      </c>
      <c r="S23" s="10">
        <f t="shared" si="1"/>
        <v>1</v>
      </c>
    </row>
    <row r="24" spans="1:20" x14ac:dyDescent="0.25">
      <c r="A24" s="9" t="s">
        <v>10</v>
      </c>
      <c r="B24" t="s">
        <v>69</v>
      </c>
      <c r="C24" s="10" t="s">
        <v>70</v>
      </c>
      <c r="D24" s="9" t="s">
        <v>14</v>
      </c>
      <c r="E24" t="s">
        <v>15</v>
      </c>
      <c r="F24" s="28" t="s">
        <v>16</v>
      </c>
      <c r="H24" s="10"/>
      <c r="I24" s="9" t="s">
        <v>71</v>
      </c>
      <c r="J24" t="s">
        <v>17</v>
      </c>
      <c r="K24" t="s">
        <v>23</v>
      </c>
      <c r="M24" s="10"/>
      <c r="N24" s="9"/>
      <c r="P24" s="10"/>
      <c r="Q24" s="9">
        <v>2</v>
      </c>
      <c r="R24">
        <v>1</v>
      </c>
      <c r="S24" s="10">
        <f t="shared" si="1"/>
        <v>1</v>
      </c>
    </row>
    <row r="25" spans="1:20" x14ac:dyDescent="0.25">
      <c r="A25" s="9" t="s">
        <v>33</v>
      </c>
      <c r="B25" t="s">
        <v>72</v>
      </c>
      <c r="C25" s="10" t="s">
        <v>73</v>
      </c>
      <c r="D25" s="9" t="s">
        <v>15</v>
      </c>
      <c r="E25" t="s">
        <v>13</v>
      </c>
      <c r="H25" s="10"/>
      <c r="I25" s="9" t="s">
        <v>17</v>
      </c>
      <c r="J25" t="s">
        <v>23</v>
      </c>
      <c r="M25" s="10"/>
      <c r="N25" s="9" t="s">
        <v>14</v>
      </c>
      <c r="P25" s="10"/>
      <c r="Q25" s="9">
        <v>2</v>
      </c>
      <c r="R25">
        <v>0</v>
      </c>
      <c r="S25" s="10">
        <f t="shared" si="1"/>
        <v>1</v>
      </c>
    </row>
    <row r="26" spans="1:20" x14ac:dyDescent="0.25">
      <c r="A26" s="9" t="s">
        <v>10</v>
      </c>
      <c r="B26" t="s">
        <v>74</v>
      </c>
      <c r="C26" s="10" t="s">
        <v>75</v>
      </c>
      <c r="D26" s="9" t="s">
        <v>17</v>
      </c>
      <c r="E26" t="s">
        <v>15</v>
      </c>
      <c r="F26" t="s">
        <v>13</v>
      </c>
      <c r="H26" s="10"/>
      <c r="I26" s="9"/>
      <c r="M26" s="10"/>
      <c r="N26" s="9" t="s">
        <v>76</v>
      </c>
      <c r="P26" s="10"/>
      <c r="Q26" s="9">
        <v>2</v>
      </c>
      <c r="R26">
        <v>1</v>
      </c>
      <c r="S26" s="10">
        <f t="shared" si="1"/>
        <v>1</v>
      </c>
    </row>
    <row r="27" spans="1:20" x14ac:dyDescent="0.25">
      <c r="A27" s="9" t="s">
        <v>33</v>
      </c>
      <c r="B27" t="s">
        <v>77</v>
      </c>
      <c r="C27" s="10" t="s">
        <v>78</v>
      </c>
      <c r="D27" s="9" t="s">
        <v>14</v>
      </c>
      <c r="E27" t="s">
        <v>17</v>
      </c>
      <c r="H27" s="10"/>
      <c r="I27" s="9"/>
      <c r="M27" s="10"/>
      <c r="N27" s="9"/>
      <c r="P27" s="10"/>
      <c r="Q27" s="9">
        <v>1</v>
      </c>
      <c r="R27">
        <v>1</v>
      </c>
      <c r="S27" s="10">
        <f t="shared" si="1"/>
        <v>1</v>
      </c>
    </row>
    <row r="28" spans="1:20" x14ac:dyDescent="0.25">
      <c r="A28" s="11" t="s">
        <v>33</v>
      </c>
      <c r="B28" s="12" t="s">
        <v>79</v>
      </c>
      <c r="C28" s="13" t="s">
        <v>80</v>
      </c>
      <c r="D28" s="11" t="s">
        <v>15</v>
      </c>
      <c r="E28" s="12" t="s">
        <v>17</v>
      </c>
      <c r="F28" s="12"/>
      <c r="G28" s="12"/>
      <c r="H28" s="13"/>
      <c r="I28" s="11"/>
      <c r="J28" s="12"/>
      <c r="K28" s="12"/>
      <c r="L28" s="12"/>
      <c r="M28" s="13"/>
      <c r="N28" s="11" t="s">
        <v>14</v>
      </c>
      <c r="O28" s="12"/>
      <c r="P28" s="13"/>
      <c r="Q28" s="11">
        <v>1</v>
      </c>
      <c r="R28" s="12">
        <v>1</v>
      </c>
      <c r="S28" s="10">
        <f t="shared" si="1"/>
        <v>1</v>
      </c>
    </row>
    <row r="29" spans="1:20" x14ac:dyDescent="0.25">
      <c r="R29" s="14" t="s">
        <v>81</v>
      </c>
      <c r="S29" s="31">
        <f>COUNTIF(S3:S28,0)</f>
        <v>6</v>
      </c>
      <c r="T29" s="33" t="s">
        <v>89</v>
      </c>
    </row>
    <row r="30" spans="1:20" ht="15.75" thickBot="1" x14ac:dyDescent="0.3">
      <c r="R30" s="15" t="s">
        <v>82</v>
      </c>
      <c r="S30" s="30">
        <f>COUNTIF(S3:S28,1)</f>
        <v>16</v>
      </c>
      <c r="T30" s="10" t="s">
        <v>90</v>
      </c>
    </row>
    <row r="31" spans="1:20" ht="30" x14ac:dyDescent="0.25">
      <c r="D31" s="29" t="s">
        <v>87</v>
      </c>
      <c r="E31" s="25" t="s">
        <v>83</v>
      </c>
      <c r="F31" s="18" t="s">
        <v>84</v>
      </c>
      <c r="G31" s="19" t="s">
        <v>85</v>
      </c>
      <c r="R31" s="16" t="s">
        <v>86</v>
      </c>
      <c r="S31" s="32">
        <v>4</v>
      </c>
      <c r="T31" s="34" t="s">
        <v>91</v>
      </c>
    </row>
    <row r="32" spans="1:20" x14ac:dyDescent="0.25">
      <c r="D32" s="20" t="s">
        <v>15</v>
      </c>
      <c r="E32" s="15">
        <f t="shared" ref="E32:E38" si="2">COUNTIF($D$3:$H$30,D32)</f>
        <v>14</v>
      </c>
      <c r="F32">
        <f t="shared" ref="F32:F38" si="3">COUNTIF($I$3:$P$30,"*"&amp;D32&amp;"*")</f>
        <v>4</v>
      </c>
      <c r="G32" s="21">
        <f t="shared" ref="G32:G38" si="4">SUM(E32:F32)</f>
        <v>18</v>
      </c>
    </row>
    <row r="33" spans="3:7" x14ac:dyDescent="0.25">
      <c r="D33" s="20" t="s">
        <v>13</v>
      </c>
      <c r="E33" s="15">
        <f t="shared" si="2"/>
        <v>12</v>
      </c>
      <c r="F33">
        <f t="shared" si="3"/>
        <v>5</v>
      </c>
      <c r="G33" s="21">
        <f t="shared" si="4"/>
        <v>17</v>
      </c>
    </row>
    <row r="34" spans="3:7" x14ac:dyDescent="0.25">
      <c r="C34" s="17"/>
      <c r="D34" s="20" t="s">
        <v>14</v>
      </c>
      <c r="E34" s="15">
        <f t="shared" si="2"/>
        <v>10</v>
      </c>
      <c r="F34">
        <f t="shared" si="3"/>
        <v>6</v>
      </c>
      <c r="G34" s="21">
        <f t="shared" si="4"/>
        <v>16</v>
      </c>
    </row>
    <row r="35" spans="3:7" x14ac:dyDescent="0.25">
      <c r="C35" s="17"/>
      <c r="D35" s="20" t="s">
        <v>17</v>
      </c>
      <c r="E35" s="9">
        <f t="shared" si="2"/>
        <v>5</v>
      </c>
      <c r="F35" s="8">
        <f t="shared" si="3"/>
        <v>8</v>
      </c>
      <c r="G35" s="21">
        <f t="shared" si="4"/>
        <v>13</v>
      </c>
    </row>
    <row r="36" spans="3:7" x14ac:dyDescent="0.25">
      <c r="C36" s="17"/>
      <c r="D36" s="20" t="s">
        <v>23</v>
      </c>
      <c r="E36" s="9">
        <f t="shared" si="2"/>
        <v>2</v>
      </c>
      <c r="F36" s="8">
        <f t="shared" si="3"/>
        <v>6</v>
      </c>
      <c r="G36" s="21">
        <f t="shared" si="4"/>
        <v>8</v>
      </c>
    </row>
    <row r="37" spans="3:7" x14ac:dyDescent="0.25">
      <c r="D37" s="20" t="s">
        <v>29</v>
      </c>
      <c r="E37" s="9">
        <f t="shared" si="2"/>
        <v>6</v>
      </c>
      <c r="F37">
        <f t="shared" si="3"/>
        <v>1</v>
      </c>
      <c r="G37" s="21">
        <f t="shared" si="4"/>
        <v>7</v>
      </c>
    </row>
    <row r="38" spans="3:7" ht="15.75" thickBot="1" x14ac:dyDescent="0.3">
      <c r="D38" s="26" t="s">
        <v>16</v>
      </c>
      <c r="E38" s="22">
        <f t="shared" si="2"/>
        <v>1</v>
      </c>
      <c r="F38" s="23">
        <f t="shared" si="3"/>
        <v>2</v>
      </c>
      <c r="G38" s="24">
        <f t="shared" si="4"/>
        <v>3</v>
      </c>
    </row>
  </sheetData>
  <conditionalFormatting sqref="D3:P15 G16:P25 F16:F26 D16:E27 G27:P27 D28:P28 E29:P30 D29:D38 I31:P32 E32:G38">
    <cfRule type="containsText" dxfId="5" priority="2" operator="containsText" text="authentication">
      <formula>NOT(ISERROR(SEARCH("authentication",D3)))</formula>
    </cfRule>
    <cfRule type="containsText" dxfId="4" priority="3" operator="containsText" text="cryptography">
      <formula>NOT(ISERROR(SEARCH("cryptography",D3)))</formula>
    </cfRule>
    <cfRule type="containsText" dxfId="3" priority="4" operator="containsText" text="Authorization">
      <formula>NOT(ISERROR(SEARCH("Authorization",D3)))</formula>
    </cfRule>
    <cfRule type="containsText" dxfId="2" priority="5" operator="containsText" text="Logging">
      <formula>NOT(ISERROR(SEARCH("Logging",D3)))</formula>
    </cfRule>
    <cfRule type="containsText" dxfId="1" priority="6" operator="containsText" text="monitor">
      <formula>NOT(ISERROR(SEARCH("monitor",D3)))</formula>
    </cfRule>
    <cfRule type="containsText" dxfId="0" priority="7" operator="containsText" text="validation">
      <formula>NOT(ISERROR(SEARCH("validation",D3)))</formula>
    </cfRule>
  </conditionalFormatting>
  <pageMargins left="0.7" right="0.7" top="0.75" bottom="0.75" header="0.511811023622047" footer="0.511811023622047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security features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Hermann, Kevin</dc:creator>
  <dc:description/>
  <cp:lastModifiedBy>Kevin Hermann</cp:lastModifiedBy>
  <cp:revision>7</cp:revision>
  <dcterms:created xsi:type="dcterms:W3CDTF">2024-04-14T09:47:29Z</dcterms:created>
  <dcterms:modified xsi:type="dcterms:W3CDTF">2025-01-27T13:31:55Z</dcterms:modified>
  <dc:language>en-US</dc:language>
</cp:coreProperties>
</file>