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40" windowHeight="7050"/>
  </bookViews>
  <sheets>
    <sheet name="Lattice constants" sheetId="1" r:id="rId1"/>
    <sheet name="Sheet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9" i="1" l="1"/>
  <c r="F17" i="1"/>
  <c r="E16" i="1" s="1"/>
  <c r="E20" i="1" s="1"/>
  <c r="E21" i="1" s="1"/>
  <c r="F14" i="1"/>
  <c r="E13" i="1" s="1"/>
  <c r="F19" i="1" l="1"/>
  <c r="E19" i="1"/>
  <c r="F7" i="1"/>
  <c r="E6" i="1" s="1"/>
  <c r="H4" i="1"/>
  <c r="I4" i="1" s="1"/>
  <c r="F4" i="1"/>
  <c r="F9" i="1" l="1"/>
  <c r="E9" i="1"/>
</calcChain>
</file>

<file path=xl/sharedStrings.xml><?xml version="1.0" encoding="utf-8"?>
<sst xmlns="http://schemas.openxmlformats.org/spreadsheetml/2006/main" count="24" uniqueCount="15">
  <si>
    <t>Number of atoms</t>
  </si>
  <si>
    <t xml:space="preserve"> Lattice constant (m)</t>
  </si>
  <si>
    <t>Weight of unit cell (g)</t>
  </si>
  <si>
    <t>Weight of one atom (g)</t>
  </si>
  <si>
    <t>Change in parameter</t>
  </si>
  <si>
    <t>NA</t>
  </si>
  <si>
    <t>Calculated</t>
  </si>
  <si>
    <t>Reported</t>
  </si>
  <si>
    <t>Designation</t>
  </si>
  <si>
    <t>Solid (bulk)</t>
  </si>
  <si>
    <t>Liquid (molten)</t>
  </si>
  <si>
    <r>
      <t>Volume (m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)</t>
    </r>
  </si>
  <si>
    <r>
      <t>Density (kg/m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)</t>
    </r>
  </si>
  <si>
    <t>Liquid (molten-1550 = 1823 K)</t>
  </si>
  <si>
    <t>Liquid (molten-1650 = 1923 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</si>
</sst>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1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1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1" fontId="6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tabSelected="1" zoomScale="97" zoomScaleNormal="100" workbookViewId="0">
      <selection activeCell="C10" sqref="C10"/>
    </sheetView>
  </sheetViews>
  <sheetFormatPr defaultRowHeight="15" x14ac:dyDescent="0.25"/>
  <cols>
    <col min="2" max="2" width="32.7109375" customWidth="1"/>
    <col min="3" max="3" width="27.7109375" customWidth="1"/>
    <col min="4" max="4" width="25.42578125" style="1" customWidth="1"/>
    <col min="5" max="5" width="18.7109375" style="1" customWidth="1"/>
    <col min="6" max="6" width="13.28515625" customWidth="1"/>
    <col min="7" max="7" width="16.85546875" style="1" customWidth="1"/>
    <col min="8" max="8" width="19" customWidth="1"/>
    <col min="9" max="9" width="21.42578125" customWidth="1"/>
  </cols>
  <sheetData>
    <row r="2" spans="2:9" ht="30" x14ac:dyDescent="0.25">
      <c r="B2" s="17" t="s">
        <v>8</v>
      </c>
      <c r="C2" s="17"/>
      <c r="D2" s="4" t="s">
        <v>12</v>
      </c>
      <c r="E2" s="5" t="s">
        <v>1</v>
      </c>
      <c r="F2" s="5" t="s">
        <v>11</v>
      </c>
      <c r="G2" s="5" t="s">
        <v>0</v>
      </c>
      <c r="H2" s="5" t="s">
        <v>2</v>
      </c>
      <c r="I2" s="5" t="s">
        <v>3</v>
      </c>
    </row>
    <row r="3" spans="2:9" x14ac:dyDescent="0.25">
      <c r="B3" s="17" t="s">
        <v>9</v>
      </c>
      <c r="C3" s="6" t="s">
        <v>7</v>
      </c>
      <c r="D3" s="7">
        <v>7847</v>
      </c>
      <c r="E3" s="8">
        <v>2.8599999999999999E-10</v>
      </c>
      <c r="F3" s="3">
        <v>2.3470000000000001E-29</v>
      </c>
      <c r="G3" s="6">
        <v>2</v>
      </c>
      <c r="H3" s="9"/>
      <c r="I3" s="9"/>
    </row>
    <row r="4" spans="2:9" x14ac:dyDescent="0.25">
      <c r="B4" s="17"/>
      <c r="C4" s="6" t="s">
        <v>6</v>
      </c>
      <c r="D4" s="6"/>
      <c r="E4" s="6"/>
      <c r="F4" s="3">
        <f>E3^3</f>
        <v>2.3393655999999998E-29</v>
      </c>
      <c r="G4" s="6"/>
      <c r="H4" s="3">
        <f>D3*F3</f>
        <v>1.8416909000000001E-25</v>
      </c>
      <c r="I4" s="3">
        <f>H4/2</f>
        <v>9.2084545000000007E-26</v>
      </c>
    </row>
    <row r="5" spans="2:9" x14ac:dyDescent="0.25">
      <c r="B5" s="17"/>
      <c r="C5" s="6"/>
      <c r="D5" s="6"/>
      <c r="E5" s="6"/>
      <c r="F5" s="6"/>
      <c r="G5" s="6"/>
      <c r="H5" s="6"/>
      <c r="I5" s="6"/>
    </row>
    <row r="6" spans="2:9" x14ac:dyDescent="0.25">
      <c r="B6" s="15" t="s">
        <v>10</v>
      </c>
      <c r="C6" s="10" t="s">
        <v>7</v>
      </c>
      <c r="D6" s="11">
        <v>7037</v>
      </c>
      <c r="E6" s="10">
        <f xml:space="preserve"> POWER(F7,1/3)</f>
        <v>2.9680878923976355E-10</v>
      </c>
      <c r="F6" s="10" t="s">
        <v>5</v>
      </c>
      <c r="G6" s="10">
        <v>2</v>
      </c>
      <c r="H6" s="12"/>
      <c r="I6" s="12"/>
    </row>
    <row r="7" spans="2:9" x14ac:dyDescent="0.25">
      <c r="B7" s="15"/>
      <c r="C7" s="10" t="s">
        <v>6</v>
      </c>
      <c r="D7" s="10"/>
      <c r="E7" s="10"/>
      <c r="F7" s="13">
        <f>H7/D6</f>
        <v>2.6147506039505472E-29</v>
      </c>
      <c r="G7" s="10"/>
      <c r="H7" s="13">
        <v>1.8400000000000001E-25</v>
      </c>
      <c r="I7" s="13">
        <v>9.2100000000000003E-26</v>
      </c>
    </row>
    <row r="8" spans="2:9" x14ac:dyDescent="0.25">
      <c r="B8" s="15"/>
      <c r="C8" s="10"/>
      <c r="D8" s="10"/>
      <c r="E8" s="10"/>
      <c r="F8" s="10"/>
      <c r="G8" s="10"/>
      <c r="H8" s="10"/>
      <c r="I8" s="10"/>
    </row>
    <row r="9" spans="2:9" x14ac:dyDescent="0.25">
      <c r="B9" s="16" t="s">
        <v>4</v>
      </c>
      <c r="C9" s="16"/>
      <c r="D9" s="2">
        <f>(D6-D3)/D3*100</f>
        <v>-10.322416210016566</v>
      </c>
      <c r="E9" s="2">
        <f>(E6-E3)/E3*100</f>
        <v>3.7792969369802636</v>
      </c>
      <c r="F9" s="2">
        <f>(F7-F4)/F4*100</f>
        <v>11.771781373144385</v>
      </c>
      <c r="G9" s="3"/>
      <c r="H9" s="3"/>
      <c r="I9" s="3"/>
    </row>
    <row r="12" spans="2:9" x14ac:dyDescent="0.25">
      <c r="B12" s="17"/>
      <c r="C12" s="17"/>
      <c r="D12" s="4"/>
      <c r="E12" s="5"/>
      <c r="F12" s="5"/>
      <c r="G12" s="5"/>
      <c r="H12" s="5"/>
      <c r="I12" s="5"/>
    </row>
    <row r="13" spans="2:9" x14ac:dyDescent="0.25">
      <c r="B13" s="15" t="s">
        <v>13</v>
      </c>
      <c r="C13" s="10" t="s">
        <v>7</v>
      </c>
      <c r="D13" s="11">
        <v>6978</v>
      </c>
      <c r="E13" s="10">
        <f xml:space="preserve"> POWER(F14,1/3)</f>
        <v>2.9764296304292416E-10</v>
      </c>
      <c r="F13" s="10" t="s">
        <v>5</v>
      </c>
      <c r="G13" s="10">
        <v>2</v>
      </c>
      <c r="H13" s="12"/>
      <c r="I13" s="12"/>
    </row>
    <row r="14" spans="2:9" x14ac:dyDescent="0.25">
      <c r="B14" s="15"/>
      <c r="C14" s="10" t="s">
        <v>6</v>
      </c>
      <c r="D14" s="10"/>
      <c r="E14" s="10"/>
      <c r="F14" s="13">
        <f>H14/D13</f>
        <v>2.6368586987675552E-29</v>
      </c>
      <c r="G14" s="10"/>
      <c r="H14" s="13">
        <v>1.8400000000000001E-25</v>
      </c>
      <c r="I14" s="13">
        <v>9.2100000000000003E-26</v>
      </c>
    </row>
    <row r="15" spans="2:9" x14ac:dyDescent="0.25">
      <c r="B15" s="15"/>
      <c r="C15" s="10"/>
      <c r="D15" s="10"/>
      <c r="E15" s="10"/>
      <c r="F15" s="10"/>
      <c r="G15" s="10"/>
      <c r="H15" s="10"/>
      <c r="I15" s="10"/>
    </row>
    <row r="16" spans="2:9" x14ac:dyDescent="0.25">
      <c r="B16" s="15" t="s">
        <v>14</v>
      </c>
      <c r="C16" s="10" t="s">
        <v>7</v>
      </c>
      <c r="D16" s="11">
        <v>6909</v>
      </c>
      <c r="E16" s="10">
        <f xml:space="preserve"> POWER(F17,1/3)</f>
        <v>2.9863053348578409E-10</v>
      </c>
      <c r="F16" s="10" t="s">
        <v>5</v>
      </c>
      <c r="G16" s="10">
        <v>2</v>
      </c>
      <c r="H16" s="12"/>
      <c r="I16" s="12"/>
    </row>
    <row r="17" spans="2:9" x14ac:dyDescent="0.25">
      <c r="B17" s="15"/>
      <c r="C17" s="10" t="s">
        <v>6</v>
      </c>
      <c r="D17" s="10"/>
      <c r="E17" s="10"/>
      <c r="F17" s="13">
        <f>H17/D16</f>
        <v>2.6631929367491679E-29</v>
      </c>
      <c r="G17" s="10"/>
      <c r="H17" s="13">
        <v>1.8400000000000001E-25</v>
      </c>
      <c r="I17" s="13">
        <v>9.2100000000000003E-26</v>
      </c>
    </row>
    <row r="18" spans="2:9" x14ac:dyDescent="0.25">
      <c r="B18" s="15"/>
      <c r="C18" s="10"/>
      <c r="D18" s="10"/>
      <c r="E18" s="10"/>
      <c r="F18" s="10"/>
      <c r="G18" s="10"/>
      <c r="H18" s="10"/>
      <c r="I18" s="10"/>
    </row>
    <row r="19" spans="2:9" x14ac:dyDescent="0.25">
      <c r="B19" s="16" t="s">
        <v>4</v>
      </c>
      <c r="C19" s="16"/>
      <c r="D19" s="2">
        <f>(D16-D13)/D13*100</f>
        <v>-0.98882201203783315</v>
      </c>
      <c r="E19" s="2">
        <f>(E16-E13)/E13*100</f>
        <v>0.33179700697896575</v>
      </c>
      <c r="F19" s="2">
        <f>(F17-F14)/F14*100</f>
        <v>0.99869735128094295</v>
      </c>
      <c r="G19" s="3"/>
      <c r="H19" s="3"/>
      <c r="I19" s="3"/>
    </row>
    <row r="20" spans="2:9" x14ac:dyDescent="0.25">
      <c r="D20" s="14">
        <f>D13-D16</f>
        <v>69</v>
      </c>
      <c r="E20" s="1">
        <f>E16-E13</f>
        <v>9.875704428599315E-13</v>
      </c>
    </row>
    <row r="21" spans="2:9" x14ac:dyDescent="0.25">
      <c r="E21" s="1">
        <f>E20/0.0000000001</f>
        <v>9.8757044285993148E-3</v>
      </c>
    </row>
  </sheetData>
  <mergeCells count="8">
    <mergeCell ref="B13:B15"/>
    <mergeCell ref="B16:B18"/>
    <mergeCell ref="B19:C19"/>
    <mergeCell ref="B2:C2"/>
    <mergeCell ref="B3:B5"/>
    <mergeCell ref="B6:B8"/>
    <mergeCell ref="B9:C9"/>
    <mergeCell ref="B12:C12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Lattice constants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2023-09-26T15:26:10Z</dcterms:modified>
</cp:coreProperties>
</file>