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rut" sheetId="1" r:id="rId1"/>
  </sheets>
  <calcPr calcId="0"/>
</workbook>
</file>

<file path=xl/calcChain.xml><?xml version="1.0" encoding="utf-8"?>
<calcChain xmlns="http://schemas.openxmlformats.org/spreadsheetml/2006/main">
  <c r="AD64" i="1" l="1"/>
  <c r="AG64" i="1" s="1"/>
  <c r="AI64" i="1" s="1"/>
  <c r="AA64" i="1"/>
  <c r="V64" i="1"/>
  <c r="AH64" i="1" s="1"/>
  <c r="AJ64" i="1" s="1"/>
  <c r="AD63" i="1"/>
  <c r="AE63" i="1" s="1"/>
  <c r="AA63" i="1"/>
  <c r="U63" i="1"/>
  <c r="AD62" i="1"/>
  <c r="AH62" i="1" s="1"/>
  <c r="AJ62" i="1" s="1"/>
  <c r="AA62" i="1"/>
  <c r="AD61" i="1"/>
  <c r="AH61" i="1" s="1"/>
  <c r="AJ61" i="1" s="1"/>
  <c r="AA61" i="1"/>
  <c r="AF63" i="1" l="1"/>
  <c r="AG63" i="1"/>
  <c r="AI63" i="1" s="1"/>
  <c r="AH63" i="1"/>
  <c r="AJ63" i="1" s="1"/>
  <c r="AN63" i="1"/>
  <c r="AO63" i="1" s="1"/>
  <c r="AE62" i="1"/>
  <c r="AF62" i="1"/>
  <c r="AG62" i="1"/>
  <c r="AI62" i="1" s="1"/>
  <c r="AE61" i="1"/>
  <c r="AF61" i="1"/>
  <c r="AM63" i="1"/>
  <c r="AE64" i="1"/>
  <c r="AG61" i="1"/>
  <c r="AI61" i="1" s="1"/>
  <c r="AF64" i="1"/>
  <c r="AN64" i="1" l="1"/>
  <c r="AO64" i="1" s="1"/>
  <c r="AM64" i="1"/>
  <c r="AQ63" i="1"/>
  <c r="AP63" i="1"/>
  <c r="AM62" i="1"/>
  <c r="AN62" i="1"/>
  <c r="AO62" i="1" s="1"/>
  <c r="AN61" i="1"/>
  <c r="AO61" i="1" s="1"/>
  <c r="AM61" i="1"/>
  <c r="AQ62" i="1" l="1"/>
  <c r="AP62" i="1"/>
  <c r="AQ61" i="1"/>
  <c r="AP61" i="1"/>
  <c r="AQ64" i="1"/>
  <c r="AP64" i="1"/>
</calcChain>
</file>

<file path=xl/sharedStrings.xml><?xml version="1.0" encoding="utf-8"?>
<sst xmlns="http://schemas.openxmlformats.org/spreadsheetml/2006/main" count="674" uniqueCount="154">
  <si>
    <t>Study</t>
  </si>
  <si>
    <t>Figure-Panel_exp/Figure-Panel_ctl</t>
  </si>
  <si>
    <t>Gene Name</t>
  </si>
  <si>
    <t>Genotype (Experimental)</t>
  </si>
  <si>
    <t>Order</t>
  </si>
  <si>
    <t>Subset ID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</si>
  <si>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</si>
  <si>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</si>
  <si>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</si>
  <si>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</si>
  <si>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</si>
  <si>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</si>
  <si>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</si>
  <si>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</si>
  <si>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</si>
  <si>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</si>
  <si>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</si>
  <si>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</si>
  <si>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</si>
  <si>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</si>
  <si>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</si>
  <si>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</si>
  <si>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</si>
  <si>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</si>
  <si>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</si>
  <si>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</si>
  <si>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</si>
  <si>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</si>
  <si>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</si>
  <si>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</si>
  <si>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</si>
  <si>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</si>
  <si>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</si>
  <si>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</si>
  <si>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</si>
  <si>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</si>
  <si>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</si>
  <si>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</si>
  <si>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</si>
  <si>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</si>
  <si>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</si>
  <si>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</si>
  <si>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</si>
  <si>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Beck 2000</t>
  </si>
  <si>
    <t>Figure 7</t>
  </si>
  <si>
    <t>rut</t>
  </si>
  <si>
    <t>rut2080</t>
  </si>
  <si>
    <t>ry</t>
  </si>
  <si>
    <t>BA-OCT</t>
  </si>
  <si>
    <t>21~24</t>
  </si>
  <si>
    <t>63~68</t>
  </si>
  <si>
    <t>AC</t>
  </si>
  <si>
    <t>Blum 2009</t>
  </si>
  <si>
    <t>Figure 1-a</t>
  </si>
  <si>
    <t>rut1</t>
  </si>
  <si>
    <t>W1118 (isoCJ1)</t>
  </si>
  <si>
    <t>OCT-MCH</t>
  </si>
  <si>
    <t>immediately</t>
  </si>
  <si>
    <t>rut1/rut2080</t>
  </si>
  <si>
    <t>Buchanan 2010</t>
  </si>
  <si>
    <t>Figure 1-b</t>
  </si>
  <si>
    <t>w(CS10)</t>
  </si>
  <si>
    <t>BA-MCH</t>
  </si>
  <si>
    <t>65~75</t>
  </si>
  <si>
    <t>-</t>
  </si>
  <si>
    <t>Figure 2-a</t>
  </si>
  <si>
    <t>Cressy 2014</t>
  </si>
  <si>
    <t>Figure 3-a</t>
  </si>
  <si>
    <t>rut1+</t>
  </si>
  <si>
    <t>Figure 3-b</t>
  </si>
  <si>
    <t>Figure 3-d</t>
  </si>
  <si>
    <t>Guo 2000</t>
  </si>
  <si>
    <t>K33</t>
  </si>
  <si>
    <t>Han 1992</t>
  </si>
  <si>
    <t>ry506</t>
  </si>
  <si>
    <t>4~9</t>
  </si>
  <si>
    <t>rut178</t>
  </si>
  <si>
    <t>rut1084</t>
  </si>
  <si>
    <t>rut2769</t>
  </si>
  <si>
    <t>rut1951/rut1951</t>
  </si>
  <si>
    <t>ry506/ry506</t>
  </si>
  <si>
    <t>rut769/rut769</t>
  </si>
  <si>
    <t>Figure 2-b</t>
  </si>
  <si>
    <t>rut178/rut1</t>
  </si>
  <si>
    <t>rut1084/rut1</t>
  </si>
  <si>
    <t>rut2769/rut1</t>
  </si>
  <si>
    <t>Mao 2003</t>
  </si>
  <si>
    <t>rut2080;12-1/UAS-rut on 2 (RU- 48 hrs)</t>
  </si>
  <si>
    <t>Canton-S (RU- 48 hrs)</t>
  </si>
  <si>
    <t>x</t>
  </si>
  <si>
    <t>Figure 5-a</t>
  </si>
  <si>
    <t>rut2080;12-1/UAS-rut on 2 (RU-)</t>
  </si>
  <si>
    <t>Canton-S (RU--)</t>
  </si>
  <si>
    <t>4~6</t>
  </si>
  <si>
    <t>Scheunemann 2012</t>
  </si>
  <si>
    <t>Figure 1-d</t>
  </si>
  <si>
    <t>Canton-S</t>
  </si>
  <si>
    <t>EA-IAA</t>
  </si>
  <si>
    <t xml:space="preserve"> AC</t>
  </si>
  <si>
    <t>&gt;=8</t>
  </si>
  <si>
    <t>Scheunemann 2013</t>
  </si>
  <si>
    <t>Figure 1-e/Figure 1-f</t>
  </si>
  <si>
    <t xml:space="preserve"> DC</t>
  </si>
  <si>
    <t>6~8</t>
  </si>
  <si>
    <t>Zars 2000</t>
  </si>
  <si>
    <t>Figure 1</t>
  </si>
  <si>
    <t>rut2080; UAS-rut+cDNA</t>
  </si>
  <si>
    <t>Tully 1985</t>
  </si>
  <si>
    <t>Figure 10</t>
  </si>
  <si>
    <t>rutPS511</t>
  </si>
  <si>
    <t>Akalal 2006</t>
  </si>
  <si>
    <t>rut2080;17d-gal4</t>
  </si>
  <si>
    <t>CS;17d-gal4</t>
  </si>
  <si>
    <t>fill</t>
  </si>
  <si>
    <t>MCH-BA</t>
  </si>
  <si>
    <t>21~25</t>
  </si>
  <si>
    <t>60-70</t>
  </si>
  <si>
    <t>DC</t>
  </si>
  <si>
    <t>Figure 3-e</t>
  </si>
  <si>
    <t>MCH-OCT</t>
  </si>
  <si>
    <t>60-71</t>
  </si>
  <si>
    <t>Figure 3-f</t>
  </si>
  <si>
    <t>OCT-BA</t>
  </si>
  <si>
    <t>60-72</t>
  </si>
  <si>
    <t>rut2080;c739-gal4</t>
  </si>
  <si>
    <t>CS;c739-gal4</t>
  </si>
  <si>
    <t>60-68</t>
  </si>
  <si>
    <t>Figure 3-c</t>
  </si>
  <si>
    <t>60-69</t>
  </si>
  <si>
    <t>rut2080;c739-gal4;H24-GAL4</t>
  </si>
  <si>
    <t>CS;c739-gal4;H24-GAL4</t>
  </si>
  <si>
    <t>60-73</t>
  </si>
  <si>
    <t>Figure 5-b</t>
  </si>
  <si>
    <t>60-74</t>
  </si>
  <si>
    <t>Figure 5-c</t>
  </si>
  <si>
    <t>60-75</t>
  </si>
  <si>
    <t>rut2080;h24-gal4</t>
  </si>
  <si>
    <t>CS;h24-gal4</t>
  </si>
  <si>
    <t>Figure 2-c</t>
  </si>
  <si>
    <t>Figure 2-d</t>
  </si>
  <si>
    <t>rut2080;NP1131-gal4</t>
  </si>
  <si>
    <t>CS;NP1131-gal4</t>
  </si>
  <si>
    <t>Figure 2-e</t>
  </si>
  <si>
    <t>Figure 2-f</t>
  </si>
  <si>
    <t>Dudai 1988</t>
  </si>
  <si>
    <t>Figure 3</t>
  </si>
  <si>
    <t>NAN</t>
  </si>
  <si>
    <t>McGuire 2003</t>
  </si>
  <si>
    <t xml:space="preserve">rut </t>
  </si>
  <si>
    <t>rut2080;UAS-rutabaga</t>
  </si>
  <si>
    <t>rut2080;247-Gal4</t>
  </si>
  <si>
    <t>rut2080;c772-Gal4</t>
  </si>
  <si>
    <t>2(Mass)</t>
  </si>
  <si>
    <t>2(Spaced)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</si>
</sst>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7" fillId="3" borderId="0" xfId="7"/>
    <xf numFmtId="0" fontId="7" fillId="3" borderId="0" xfId="7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4"/>
  <sheetViews>
    <sheetView tabSelected="1" topLeftCell="A37" workbookViewId="0">
      <selection activeCell="C69" sqref="C69"/>
    </sheetView>
  </sheetViews>
  <sheetFormatPr defaultRowHeight="15" x14ac:dyDescent="0.25"/>
  <cols>
    <col min="1" max="1" width="18.7109375" customWidth="1"/>
    <col min="2" max="2" width="20.5703125" customWidth="1"/>
  </cols>
  <sheetData>
    <row r="1" spans="1:4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</row>
    <row r="2" spans="1:43" x14ac:dyDescent="0.25">
      <c r="A2" t="s">
        <v>43</v>
      </c>
      <c r="B2" t="s">
        <v>44</v>
      </c>
      <c r="C2" t="s">
        <v>45</v>
      </c>
      <c r="D2" t="s">
        <v>46</v>
      </c>
      <c r="E2">
        <v>1</v>
      </c>
      <c r="F2">
        <v>11</v>
      </c>
      <c r="G2" t="s">
        <v>47</v>
      </c>
      <c r="H2">
        <v>2</v>
      </c>
      <c r="I2">
        <v>1</v>
      </c>
      <c r="J2" t="s">
        <v>48</v>
      </c>
      <c r="K2" t="s">
        <v>49</v>
      </c>
      <c r="L2" t="s">
        <v>50</v>
      </c>
      <c r="M2">
        <v>60</v>
      </c>
      <c r="N2" t="s">
        <v>51</v>
      </c>
      <c r="O2">
        <v>1</v>
      </c>
      <c r="P2">
        <v>1</v>
      </c>
      <c r="Q2">
        <v>10</v>
      </c>
      <c r="R2">
        <v>3</v>
      </c>
      <c r="S2">
        <v>24.57</v>
      </c>
      <c r="T2">
        <v>14.47</v>
      </c>
      <c r="U2">
        <v>4.1399999999999997</v>
      </c>
      <c r="V2">
        <v>8.7200000000000006</v>
      </c>
      <c r="W2">
        <v>6</v>
      </c>
      <c r="X2">
        <v>6</v>
      </c>
      <c r="Y2">
        <v>6</v>
      </c>
      <c r="Z2">
        <v>6</v>
      </c>
      <c r="AA2">
        <v>12</v>
      </c>
      <c r="AB2">
        <v>37.43</v>
      </c>
      <c r="AC2">
        <v>60</v>
      </c>
      <c r="AD2">
        <v>1.602992252</v>
      </c>
      <c r="AE2">
        <v>39.385519639999998</v>
      </c>
      <c r="AF2">
        <v>23.195297889999999</v>
      </c>
      <c r="AG2">
        <v>6.6363879240000001</v>
      </c>
      <c r="AH2">
        <v>13.978092439999999</v>
      </c>
      <c r="AI2">
        <v>16.255764150000001</v>
      </c>
      <c r="AJ2">
        <v>34.239194050000002</v>
      </c>
      <c r="AK2">
        <v>512</v>
      </c>
      <c r="AL2">
        <v>58</v>
      </c>
      <c r="AM2">
        <v>-41.107041109999997</v>
      </c>
      <c r="AN2">
        <v>36.851648539999999</v>
      </c>
      <c r="AO2">
        <v>72.229231139999996</v>
      </c>
      <c r="AP2">
        <v>-113.3362722</v>
      </c>
      <c r="AQ2">
        <v>31.122190029999999</v>
      </c>
    </row>
    <row r="3" spans="1:43" x14ac:dyDescent="0.25">
      <c r="A3" t="s">
        <v>52</v>
      </c>
      <c r="B3" t="s">
        <v>53</v>
      </c>
      <c r="C3" t="s">
        <v>45</v>
      </c>
      <c r="D3" t="s">
        <v>54</v>
      </c>
      <c r="E3">
        <v>36</v>
      </c>
      <c r="F3">
        <v>10</v>
      </c>
      <c r="G3" t="s">
        <v>55</v>
      </c>
      <c r="H3">
        <v>8</v>
      </c>
      <c r="I3">
        <v>1</v>
      </c>
      <c r="J3" t="s">
        <v>56</v>
      </c>
      <c r="K3">
        <v>25</v>
      </c>
      <c r="L3">
        <v>70</v>
      </c>
      <c r="M3">
        <v>60</v>
      </c>
      <c r="N3" t="s">
        <v>51</v>
      </c>
      <c r="O3">
        <v>12</v>
      </c>
      <c r="P3">
        <v>1</v>
      </c>
      <c r="Q3">
        <v>60</v>
      </c>
      <c r="R3" t="s">
        <v>57</v>
      </c>
      <c r="S3">
        <v>37.338000000000001</v>
      </c>
      <c r="T3">
        <v>14.224</v>
      </c>
      <c r="U3">
        <v>2.032</v>
      </c>
      <c r="V3">
        <v>4.5720000000000001</v>
      </c>
      <c r="W3">
        <v>6</v>
      </c>
      <c r="X3">
        <v>6</v>
      </c>
      <c r="Y3">
        <v>6</v>
      </c>
      <c r="Z3">
        <v>6</v>
      </c>
      <c r="AA3">
        <v>12</v>
      </c>
      <c r="AB3">
        <v>42.417999999999999</v>
      </c>
      <c r="AC3">
        <v>100</v>
      </c>
      <c r="AD3">
        <v>2.3574897450000001</v>
      </c>
      <c r="AE3">
        <v>88.023952100000002</v>
      </c>
      <c r="AF3">
        <v>33.532934130000001</v>
      </c>
      <c r="AG3">
        <v>4.7904191620000001</v>
      </c>
      <c r="AH3">
        <v>10.77844311</v>
      </c>
      <c r="AI3">
        <v>11.734082600000001</v>
      </c>
      <c r="AJ3">
        <v>26.40168585</v>
      </c>
      <c r="AM3">
        <v>-61.904761899999997</v>
      </c>
      <c r="AN3">
        <v>12.41916771</v>
      </c>
      <c r="AO3">
        <v>24.341568710000001</v>
      </c>
      <c r="AP3">
        <v>-86.246330610000001</v>
      </c>
      <c r="AQ3">
        <v>-37.56319319</v>
      </c>
    </row>
    <row r="4" spans="1:43" x14ac:dyDescent="0.25">
      <c r="A4" t="s">
        <v>52</v>
      </c>
      <c r="B4" t="s">
        <v>53</v>
      </c>
      <c r="C4" t="s">
        <v>45</v>
      </c>
      <c r="D4" t="s">
        <v>46</v>
      </c>
      <c r="E4">
        <v>4</v>
      </c>
      <c r="F4">
        <v>11</v>
      </c>
      <c r="G4" t="s">
        <v>55</v>
      </c>
      <c r="H4">
        <v>8</v>
      </c>
      <c r="I4">
        <v>1</v>
      </c>
      <c r="J4" t="s">
        <v>56</v>
      </c>
      <c r="K4">
        <v>25</v>
      </c>
      <c r="L4">
        <v>70</v>
      </c>
      <c r="M4">
        <v>60</v>
      </c>
      <c r="N4" t="s">
        <v>51</v>
      </c>
      <c r="O4">
        <v>12</v>
      </c>
      <c r="P4">
        <v>1</v>
      </c>
      <c r="Q4">
        <v>60</v>
      </c>
      <c r="R4" t="s">
        <v>57</v>
      </c>
      <c r="S4">
        <v>37.338000000000001</v>
      </c>
      <c r="T4">
        <v>11.683999999999999</v>
      </c>
      <c r="U4">
        <v>2.032</v>
      </c>
      <c r="V4">
        <v>3.048</v>
      </c>
      <c r="W4">
        <v>6</v>
      </c>
      <c r="X4">
        <v>6</v>
      </c>
      <c r="Y4">
        <v>6</v>
      </c>
      <c r="Z4">
        <v>6</v>
      </c>
      <c r="AA4">
        <v>12</v>
      </c>
      <c r="AB4">
        <v>42.417999999999999</v>
      </c>
      <c r="AC4">
        <v>100</v>
      </c>
      <c r="AD4">
        <v>2.3574897450000001</v>
      </c>
      <c r="AE4">
        <v>88.023952100000002</v>
      </c>
      <c r="AF4">
        <v>27.544910179999999</v>
      </c>
      <c r="AG4">
        <v>4.7904191620000001</v>
      </c>
      <c r="AH4">
        <v>7.1856287429999997</v>
      </c>
      <c r="AI4">
        <v>11.734082600000001</v>
      </c>
      <c r="AJ4">
        <v>17.601123900000001</v>
      </c>
      <c r="AM4">
        <v>-68.707482990000003</v>
      </c>
      <c r="AN4">
        <v>8.3390100999999994</v>
      </c>
      <c r="AO4">
        <v>16.344459799999999</v>
      </c>
      <c r="AP4">
        <v>-85.051942789999998</v>
      </c>
      <c r="AQ4">
        <v>-52.36302319</v>
      </c>
    </row>
    <row r="5" spans="1:43" x14ac:dyDescent="0.25">
      <c r="A5" t="s">
        <v>52</v>
      </c>
      <c r="B5" t="s">
        <v>53</v>
      </c>
      <c r="C5" t="s">
        <v>45</v>
      </c>
      <c r="D5" t="s">
        <v>58</v>
      </c>
      <c r="E5">
        <v>58</v>
      </c>
      <c r="F5">
        <v>3</v>
      </c>
      <c r="G5" t="s">
        <v>55</v>
      </c>
      <c r="H5">
        <v>8</v>
      </c>
      <c r="I5">
        <v>1</v>
      </c>
      <c r="J5" t="s">
        <v>56</v>
      </c>
      <c r="K5">
        <v>25</v>
      </c>
      <c r="L5">
        <v>70</v>
      </c>
      <c r="M5">
        <v>60</v>
      </c>
      <c r="N5" t="s">
        <v>51</v>
      </c>
      <c r="O5">
        <v>12</v>
      </c>
      <c r="P5">
        <v>1</v>
      </c>
      <c r="Q5">
        <v>60</v>
      </c>
      <c r="R5" t="s">
        <v>57</v>
      </c>
      <c r="S5">
        <v>37.338000000000001</v>
      </c>
      <c r="T5">
        <v>17.78</v>
      </c>
      <c r="U5">
        <v>2.032</v>
      </c>
      <c r="V5">
        <v>5.08</v>
      </c>
      <c r="W5">
        <v>6</v>
      </c>
      <c r="X5">
        <v>6</v>
      </c>
      <c r="Y5">
        <v>6</v>
      </c>
      <c r="Z5">
        <v>6</v>
      </c>
      <c r="AA5">
        <v>12</v>
      </c>
      <c r="AB5">
        <v>42.417999999999999</v>
      </c>
      <c r="AC5">
        <v>100</v>
      </c>
      <c r="AD5">
        <v>2.3574897450000001</v>
      </c>
      <c r="AE5">
        <v>88.023952100000002</v>
      </c>
      <c r="AF5">
        <v>41.916167659999999</v>
      </c>
      <c r="AG5">
        <v>4.7904191620000001</v>
      </c>
      <c r="AH5">
        <v>11.976047899999999</v>
      </c>
      <c r="AI5">
        <v>11.734082600000001</v>
      </c>
      <c r="AJ5">
        <v>29.335206500000002</v>
      </c>
      <c r="AM5">
        <v>-52.380952379999997</v>
      </c>
      <c r="AN5">
        <v>13.850053989999999</v>
      </c>
      <c r="AO5">
        <v>27.146105819999999</v>
      </c>
      <c r="AP5">
        <v>-79.527058199999999</v>
      </c>
      <c r="AQ5">
        <v>-25.234846560000001</v>
      </c>
    </row>
    <row r="6" spans="1:43" x14ac:dyDescent="0.25">
      <c r="A6" t="s">
        <v>59</v>
      </c>
      <c r="B6" t="s">
        <v>60</v>
      </c>
      <c r="C6" t="s">
        <v>45</v>
      </c>
      <c r="D6" t="s">
        <v>46</v>
      </c>
      <c r="E6">
        <v>5</v>
      </c>
      <c r="F6">
        <v>11</v>
      </c>
      <c r="G6" t="s">
        <v>61</v>
      </c>
      <c r="H6">
        <v>10</v>
      </c>
      <c r="I6">
        <v>1</v>
      </c>
      <c r="J6" t="s">
        <v>62</v>
      </c>
      <c r="K6">
        <v>25</v>
      </c>
      <c r="L6" t="s">
        <v>63</v>
      </c>
      <c r="M6">
        <v>90</v>
      </c>
      <c r="N6" t="s">
        <v>64</v>
      </c>
      <c r="O6">
        <v>12</v>
      </c>
      <c r="P6">
        <v>1</v>
      </c>
      <c r="Q6">
        <v>60</v>
      </c>
      <c r="R6">
        <v>3</v>
      </c>
      <c r="S6">
        <v>35.630000000000003</v>
      </c>
      <c r="T6">
        <v>24.35</v>
      </c>
      <c r="U6">
        <v>1</v>
      </c>
      <c r="V6">
        <v>1</v>
      </c>
      <c r="W6">
        <v>14</v>
      </c>
      <c r="X6">
        <v>6</v>
      </c>
      <c r="Y6">
        <v>14</v>
      </c>
      <c r="Z6">
        <v>6</v>
      </c>
      <c r="AA6">
        <v>20</v>
      </c>
      <c r="AB6">
        <v>47.12</v>
      </c>
      <c r="AC6">
        <v>90</v>
      </c>
      <c r="AD6">
        <v>1.910016978</v>
      </c>
      <c r="AE6">
        <v>68.053904919999994</v>
      </c>
      <c r="AF6">
        <v>46.508913409999998</v>
      </c>
      <c r="AG6">
        <v>1.910016978</v>
      </c>
      <c r="AH6">
        <v>1.910016978</v>
      </c>
      <c r="AI6">
        <v>7.1466291340000003</v>
      </c>
      <c r="AJ6">
        <v>4.6785669959999998</v>
      </c>
      <c r="AM6">
        <v>-31.658714570000001</v>
      </c>
      <c r="AN6">
        <v>3.399437796</v>
      </c>
      <c r="AO6">
        <v>6.6628980799999997</v>
      </c>
      <c r="AP6">
        <v>-38.321612649999999</v>
      </c>
      <c r="AQ6">
        <v>-24.995816489999999</v>
      </c>
    </row>
    <row r="7" spans="1:43" x14ac:dyDescent="0.25">
      <c r="A7" t="s">
        <v>59</v>
      </c>
      <c r="B7" t="s">
        <v>65</v>
      </c>
      <c r="C7" t="s">
        <v>45</v>
      </c>
      <c r="D7" t="s">
        <v>46</v>
      </c>
      <c r="E7">
        <v>6</v>
      </c>
      <c r="F7">
        <v>11</v>
      </c>
      <c r="G7" t="s">
        <v>61</v>
      </c>
      <c r="H7">
        <v>11</v>
      </c>
      <c r="I7">
        <v>1</v>
      </c>
      <c r="J7" t="s">
        <v>62</v>
      </c>
      <c r="K7">
        <v>25</v>
      </c>
      <c r="L7" t="s">
        <v>63</v>
      </c>
      <c r="M7">
        <v>90</v>
      </c>
      <c r="N7" t="s">
        <v>64</v>
      </c>
      <c r="O7">
        <v>1</v>
      </c>
      <c r="P7">
        <v>1</v>
      </c>
      <c r="Q7">
        <v>10</v>
      </c>
      <c r="R7">
        <v>3</v>
      </c>
      <c r="S7">
        <v>15.9</v>
      </c>
      <c r="T7">
        <v>7.93</v>
      </c>
      <c r="U7">
        <v>6.18</v>
      </c>
      <c r="V7">
        <v>3.38</v>
      </c>
      <c r="W7">
        <v>14</v>
      </c>
      <c r="X7">
        <v>6</v>
      </c>
      <c r="Y7">
        <v>14</v>
      </c>
      <c r="Z7">
        <v>6</v>
      </c>
      <c r="AA7">
        <v>20</v>
      </c>
      <c r="AB7">
        <v>45.23</v>
      </c>
      <c r="AC7">
        <v>90</v>
      </c>
      <c r="AD7">
        <v>1.989829759</v>
      </c>
      <c r="AE7">
        <v>31.638293170000001</v>
      </c>
      <c r="AF7">
        <v>15.77934999</v>
      </c>
      <c r="AG7">
        <v>12.29714791</v>
      </c>
      <c r="AH7">
        <v>6.7256245850000003</v>
      </c>
      <c r="AI7">
        <v>46.011714320000003</v>
      </c>
      <c r="AJ7">
        <v>16.47434844</v>
      </c>
      <c r="AM7">
        <v>-50.125786159999997</v>
      </c>
      <c r="AN7">
        <v>28.769388070000002</v>
      </c>
      <c r="AO7">
        <v>56.38800062</v>
      </c>
      <c r="AP7">
        <v>-106.51378680000001</v>
      </c>
      <c r="AQ7">
        <v>6.2622144569999998</v>
      </c>
    </row>
    <row r="8" spans="1:43" x14ac:dyDescent="0.25">
      <c r="A8" t="s">
        <v>59</v>
      </c>
      <c r="B8" t="s">
        <v>65</v>
      </c>
      <c r="C8" t="s">
        <v>45</v>
      </c>
      <c r="D8" t="s">
        <v>46</v>
      </c>
      <c r="E8">
        <v>7</v>
      </c>
      <c r="F8">
        <v>11</v>
      </c>
      <c r="G8" t="s">
        <v>61</v>
      </c>
      <c r="H8">
        <v>12</v>
      </c>
      <c r="I8">
        <v>1</v>
      </c>
      <c r="J8" t="s">
        <v>62</v>
      </c>
      <c r="K8">
        <v>25</v>
      </c>
      <c r="L8" t="s">
        <v>63</v>
      </c>
      <c r="M8">
        <v>90</v>
      </c>
      <c r="N8" t="s">
        <v>64</v>
      </c>
      <c r="O8">
        <v>1</v>
      </c>
      <c r="P8">
        <v>3</v>
      </c>
      <c r="Q8">
        <v>10</v>
      </c>
      <c r="R8">
        <v>3</v>
      </c>
      <c r="S8">
        <v>29.22</v>
      </c>
      <c r="T8">
        <v>17.62</v>
      </c>
      <c r="U8">
        <v>5.24</v>
      </c>
      <c r="V8">
        <v>5.12</v>
      </c>
      <c r="W8">
        <v>14</v>
      </c>
      <c r="X8">
        <v>6</v>
      </c>
      <c r="Y8">
        <v>14</v>
      </c>
      <c r="Z8">
        <v>6</v>
      </c>
      <c r="AA8">
        <v>20</v>
      </c>
      <c r="AB8">
        <v>45.23</v>
      </c>
      <c r="AC8">
        <v>90</v>
      </c>
      <c r="AD8">
        <v>1.989829759</v>
      </c>
      <c r="AE8">
        <v>58.142825559999999</v>
      </c>
      <c r="AF8">
        <v>35.060800350000001</v>
      </c>
      <c r="AG8">
        <v>10.42670794</v>
      </c>
      <c r="AH8">
        <v>10.18792837</v>
      </c>
      <c r="AI8">
        <v>39.01316877</v>
      </c>
      <c r="AJ8">
        <v>24.955226029999999</v>
      </c>
      <c r="AM8">
        <v>-39.698836409999998</v>
      </c>
      <c r="AN8">
        <v>20.590446780000001</v>
      </c>
      <c r="AO8">
        <v>40.357275690000002</v>
      </c>
      <c r="AP8">
        <v>-80.056112100000007</v>
      </c>
      <c r="AQ8">
        <v>0.65843927899999999</v>
      </c>
    </row>
    <row r="9" spans="1:43" x14ac:dyDescent="0.25">
      <c r="A9" t="s">
        <v>59</v>
      </c>
      <c r="B9" t="s">
        <v>65</v>
      </c>
      <c r="C9" t="s">
        <v>45</v>
      </c>
      <c r="D9" t="s">
        <v>46</v>
      </c>
      <c r="E9">
        <v>8</v>
      </c>
      <c r="F9">
        <v>11</v>
      </c>
      <c r="G9" t="s">
        <v>61</v>
      </c>
      <c r="H9">
        <v>13</v>
      </c>
      <c r="I9">
        <v>1</v>
      </c>
      <c r="J9" t="s">
        <v>62</v>
      </c>
      <c r="K9">
        <v>25</v>
      </c>
      <c r="L9" t="s">
        <v>63</v>
      </c>
      <c r="M9">
        <v>90</v>
      </c>
      <c r="N9" t="s">
        <v>64</v>
      </c>
      <c r="O9">
        <v>1</v>
      </c>
      <c r="P9">
        <v>5</v>
      </c>
      <c r="Q9">
        <v>10</v>
      </c>
      <c r="R9">
        <v>3</v>
      </c>
      <c r="S9">
        <v>39.29</v>
      </c>
      <c r="T9">
        <v>23.75</v>
      </c>
      <c r="U9">
        <v>1.98</v>
      </c>
      <c r="V9">
        <v>3.08</v>
      </c>
      <c r="W9">
        <v>14</v>
      </c>
      <c r="X9">
        <v>6</v>
      </c>
      <c r="Y9">
        <v>14</v>
      </c>
      <c r="Z9">
        <v>6</v>
      </c>
      <c r="AA9">
        <v>20</v>
      </c>
      <c r="AB9">
        <v>45.23</v>
      </c>
      <c r="AC9">
        <v>90</v>
      </c>
      <c r="AD9">
        <v>1.989829759</v>
      </c>
      <c r="AE9">
        <v>78.180411230000004</v>
      </c>
      <c r="AF9">
        <v>47.258456780000003</v>
      </c>
      <c r="AG9">
        <v>3.9398629230000002</v>
      </c>
      <c r="AH9">
        <v>6.1286756579999997</v>
      </c>
      <c r="AI9">
        <v>14.741617209999999</v>
      </c>
      <c r="AJ9">
        <v>15.01212816</v>
      </c>
      <c r="AM9">
        <v>-39.55204887</v>
      </c>
      <c r="AN9">
        <v>8.4102197699999994</v>
      </c>
      <c r="AO9">
        <v>16.484030749999999</v>
      </c>
      <c r="AP9">
        <v>-56.036079620000002</v>
      </c>
      <c r="AQ9">
        <v>-23.068018120000001</v>
      </c>
    </row>
    <row r="10" spans="1:43" x14ac:dyDescent="0.25">
      <c r="A10" t="s">
        <v>59</v>
      </c>
      <c r="B10" t="s">
        <v>65</v>
      </c>
      <c r="C10" t="s">
        <v>45</v>
      </c>
      <c r="D10" t="s">
        <v>46</v>
      </c>
      <c r="E10">
        <v>9</v>
      </c>
      <c r="F10">
        <v>11</v>
      </c>
      <c r="G10" t="s">
        <v>61</v>
      </c>
      <c r="H10">
        <v>14</v>
      </c>
      <c r="I10">
        <v>1</v>
      </c>
      <c r="J10" t="s">
        <v>62</v>
      </c>
      <c r="K10">
        <v>25</v>
      </c>
      <c r="L10" t="s">
        <v>63</v>
      </c>
      <c r="M10">
        <v>90</v>
      </c>
      <c r="N10" t="s">
        <v>64</v>
      </c>
      <c r="O10">
        <v>1</v>
      </c>
      <c r="P10">
        <v>7</v>
      </c>
      <c r="Q10">
        <v>10</v>
      </c>
      <c r="R10">
        <v>3</v>
      </c>
      <c r="S10">
        <v>38.58</v>
      </c>
      <c r="T10">
        <v>27.16</v>
      </c>
      <c r="U10">
        <v>3.48</v>
      </c>
      <c r="V10">
        <v>2.9</v>
      </c>
      <c r="W10">
        <v>14</v>
      </c>
      <c r="X10">
        <v>6</v>
      </c>
      <c r="Y10">
        <v>14</v>
      </c>
      <c r="Z10">
        <v>6</v>
      </c>
      <c r="AA10">
        <v>20</v>
      </c>
      <c r="AB10">
        <v>45.23</v>
      </c>
      <c r="AC10">
        <v>90</v>
      </c>
      <c r="AD10">
        <v>1.989829759</v>
      </c>
      <c r="AE10">
        <v>76.7676321</v>
      </c>
      <c r="AF10">
        <v>54.043776250000001</v>
      </c>
      <c r="AG10">
        <v>6.9246075610000002</v>
      </c>
      <c r="AH10">
        <v>5.7705063010000002</v>
      </c>
      <c r="AI10">
        <v>25.909509029999999</v>
      </c>
      <c r="AJ10">
        <v>14.134796</v>
      </c>
      <c r="AM10">
        <v>-29.600829449999999</v>
      </c>
      <c r="AN10">
        <v>9.8400974580000007</v>
      </c>
      <c r="AO10">
        <v>19.286591019999999</v>
      </c>
      <c r="AP10">
        <v>-48.887420470000002</v>
      </c>
      <c r="AQ10">
        <v>-10.31423843</v>
      </c>
    </row>
    <row r="11" spans="1:43" x14ac:dyDescent="0.25">
      <c r="A11" t="s">
        <v>59</v>
      </c>
      <c r="B11" t="s">
        <v>65</v>
      </c>
      <c r="C11" t="s">
        <v>45</v>
      </c>
      <c r="D11" t="s">
        <v>46</v>
      </c>
      <c r="E11">
        <v>10</v>
      </c>
      <c r="F11">
        <v>11</v>
      </c>
      <c r="G11" t="s">
        <v>61</v>
      </c>
      <c r="H11">
        <v>15</v>
      </c>
      <c r="I11">
        <v>1</v>
      </c>
      <c r="J11" t="s">
        <v>62</v>
      </c>
      <c r="K11">
        <v>25</v>
      </c>
      <c r="L11" t="s">
        <v>63</v>
      </c>
      <c r="M11">
        <v>90</v>
      </c>
      <c r="N11" t="s">
        <v>64</v>
      </c>
      <c r="O11">
        <v>1</v>
      </c>
      <c r="P11">
        <v>10</v>
      </c>
      <c r="Q11">
        <v>10</v>
      </c>
      <c r="R11">
        <v>3</v>
      </c>
      <c r="S11">
        <v>39.43</v>
      </c>
      <c r="T11">
        <v>31.47</v>
      </c>
      <c r="U11">
        <v>4.28</v>
      </c>
      <c r="V11">
        <v>5.54</v>
      </c>
      <c r="W11">
        <v>14</v>
      </c>
      <c r="X11">
        <v>6</v>
      </c>
      <c r="Y11">
        <v>14</v>
      </c>
      <c r="Z11">
        <v>6</v>
      </c>
      <c r="AA11">
        <v>20</v>
      </c>
      <c r="AB11">
        <v>45.23</v>
      </c>
      <c r="AC11">
        <v>90</v>
      </c>
      <c r="AD11">
        <v>1.989829759</v>
      </c>
      <c r="AE11">
        <v>78.458987399999998</v>
      </c>
      <c r="AF11">
        <v>62.619942520000002</v>
      </c>
      <c r="AG11">
        <v>8.5164713689999996</v>
      </c>
      <c r="AH11">
        <v>11.023656859999999</v>
      </c>
      <c r="AI11">
        <v>31.865718009999998</v>
      </c>
      <c r="AJ11">
        <v>27.00233442</v>
      </c>
      <c r="AM11">
        <v>-20.187674359999999</v>
      </c>
      <c r="AN11">
        <v>16.506440260000002</v>
      </c>
      <c r="AO11">
        <v>32.352622910000001</v>
      </c>
      <c r="AP11">
        <v>-52.540297270000003</v>
      </c>
      <c r="AQ11">
        <v>12.16494855</v>
      </c>
    </row>
    <row r="12" spans="1:43" x14ac:dyDescent="0.25">
      <c r="A12" t="s">
        <v>66</v>
      </c>
      <c r="B12" t="s">
        <v>67</v>
      </c>
      <c r="C12" t="s">
        <v>45</v>
      </c>
      <c r="D12" t="s">
        <v>54</v>
      </c>
      <c r="E12">
        <v>37</v>
      </c>
      <c r="F12">
        <v>10</v>
      </c>
      <c r="G12" t="s">
        <v>68</v>
      </c>
      <c r="H12">
        <v>31</v>
      </c>
      <c r="I12">
        <v>1</v>
      </c>
      <c r="J12" t="s">
        <v>56</v>
      </c>
      <c r="K12" t="s">
        <v>64</v>
      </c>
      <c r="L12" t="s">
        <v>64</v>
      </c>
      <c r="M12">
        <v>60</v>
      </c>
      <c r="N12" t="s">
        <v>64</v>
      </c>
      <c r="O12" t="s">
        <v>64</v>
      </c>
      <c r="P12">
        <v>1</v>
      </c>
      <c r="Q12">
        <v>60</v>
      </c>
      <c r="R12">
        <v>2</v>
      </c>
      <c r="S12">
        <v>92.825000000000003</v>
      </c>
      <c r="T12">
        <v>43.347999999999999</v>
      </c>
      <c r="U12">
        <v>3.0419999999999998</v>
      </c>
      <c r="V12">
        <v>4.2919999999999998</v>
      </c>
      <c r="W12">
        <v>17</v>
      </c>
      <c r="X12">
        <v>17</v>
      </c>
      <c r="Y12">
        <v>17</v>
      </c>
      <c r="Z12">
        <v>17</v>
      </c>
      <c r="AA12">
        <v>34</v>
      </c>
      <c r="AB12">
        <v>109.773</v>
      </c>
      <c r="AC12">
        <v>100</v>
      </c>
      <c r="AD12">
        <v>0.91097082200000001</v>
      </c>
      <c r="AE12">
        <v>84.560866520000005</v>
      </c>
      <c r="AF12">
        <v>39.488763169999999</v>
      </c>
      <c r="AG12">
        <v>2.7711732389999999</v>
      </c>
      <c r="AH12">
        <v>3.9098867660000001</v>
      </c>
      <c r="AI12">
        <v>11.42583997</v>
      </c>
      <c r="AJ12">
        <v>16.120876119999998</v>
      </c>
      <c r="AM12">
        <v>-53.301373550000001</v>
      </c>
      <c r="AN12">
        <v>4.870437098</v>
      </c>
      <c r="AO12">
        <v>9.5460567120000004</v>
      </c>
      <c r="AP12">
        <v>-62.847430260000003</v>
      </c>
      <c r="AQ12">
        <v>-43.755316839999999</v>
      </c>
    </row>
    <row r="13" spans="1:43" x14ac:dyDescent="0.25">
      <c r="A13" t="s">
        <v>66</v>
      </c>
      <c r="B13" t="s">
        <v>69</v>
      </c>
      <c r="C13" t="s">
        <v>45</v>
      </c>
      <c r="D13" t="s">
        <v>54</v>
      </c>
      <c r="E13">
        <v>38</v>
      </c>
      <c r="F13">
        <v>10</v>
      </c>
      <c r="G13" t="s">
        <v>68</v>
      </c>
      <c r="H13">
        <v>32</v>
      </c>
      <c r="I13">
        <v>1</v>
      </c>
      <c r="J13" t="s">
        <v>56</v>
      </c>
      <c r="K13" t="s">
        <v>64</v>
      </c>
      <c r="L13" t="s">
        <v>64</v>
      </c>
      <c r="M13">
        <v>60</v>
      </c>
      <c r="N13" t="s">
        <v>64</v>
      </c>
      <c r="O13" t="s">
        <v>64</v>
      </c>
      <c r="P13">
        <v>1</v>
      </c>
      <c r="Q13">
        <v>60</v>
      </c>
      <c r="R13">
        <v>2</v>
      </c>
      <c r="S13">
        <v>88.518000000000001</v>
      </c>
      <c r="T13">
        <v>40.951999999999998</v>
      </c>
      <c r="U13">
        <v>6.4379999999999997</v>
      </c>
      <c r="V13">
        <v>4.234</v>
      </c>
      <c r="W13">
        <v>17</v>
      </c>
      <c r="X13">
        <v>17</v>
      </c>
      <c r="Y13">
        <v>17</v>
      </c>
      <c r="Z13">
        <v>17</v>
      </c>
      <c r="AA13">
        <v>34</v>
      </c>
      <c r="AB13">
        <v>107.252</v>
      </c>
      <c r="AC13">
        <v>100</v>
      </c>
      <c r="AD13">
        <v>0.93238354499999998</v>
      </c>
      <c r="AE13">
        <v>82.532726659999994</v>
      </c>
      <c r="AF13">
        <v>38.182970949999998</v>
      </c>
      <c r="AG13">
        <v>6.0026852650000002</v>
      </c>
      <c r="AH13">
        <v>3.9477119310000002</v>
      </c>
      <c r="AI13">
        <v>24.749705380000002</v>
      </c>
      <c r="AJ13">
        <v>16.276833270000001</v>
      </c>
      <c r="AM13">
        <v>-53.735963310000002</v>
      </c>
      <c r="AN13">
        <v>5.848174706</v>
      </c>
      <c r="AO13">
        <v>11.462422419999999</v>
      </c>
      <c r="AP13">
        <v>-65.198385729999998</v>
      </c>
      <c r="AQ13">
        <v>-42.27354089</v>
      </c>
    </row>
    <row r="14" spans="1:43" x14ac:dyDescent="0.25">
      <c r="A14" t="s">
        <v>66</v>
      </c>
      <c r="B14" t="s">
        <v>70</v>
      </c>
      <c r="C14" t="s">
        <v>45</v>
      </c>
      <c r="D14" t="s">
        <v>54</v>
      </c>
      <c r="E14">
        <v>39</v>
      </c>
      <c r="F14">
        <v>10</v>
      </c>
      <c r="G14" t="s">
        <v>68</v>
      </c>
      <c r="H14">
        <v>33</v>
      </c>
      <c r="I14">
        <v>1</v>
      </c>
      <c r="J14" t="s">
        <v>56</v>
      </c>
      <c r="K14" t="s">
        <v>64</v>
      </c>
      <c r="L14" t="s">
        <v>64</v>
      </c>
      <c r="M14">
        <v>60</v>
      </c>
      <c r="N14" t="s">
        <v>64</v>
      </c>
      <c r="O14" t="s">
        <v>64</v>
      </c>
      <c r="P14">
        <v>1</v>
      </c>
      <c r="Q14">
        <v>60</v>
      </c>
      <c r="R14">
        <v>2</v>
      </c>
      <c r="S14">
        <v>122.723</v>
      </c>
      <c r="T14">
        <v>49.286000000000001</v>
      </c>
      <c r="U14">
        <v>7.1719999999999997</v>
      </c>
      <c r="V14">
        <v>12.406000000000001</v>
      </c>
      <c r="W14">
        <v>17</v>
      </c>
      <c r="X14">
        <v>17</v>
      </c>
      <c r="Y14">
        <v>17</v>
      </c>
      <c r="Z14">
        <v>17</v>
      </c>
      <c r="AA14">
        <v>34</v>
      </c>
      <c r="AB14">
        <v>139.64099999999999</v>
      </c>
      <c r="AC14">
        <v>100</v>
      </c>
      <c r="AD14">
        <v>0.71612205600000001</v>
      </c>
      <c r="AE14">
        <v>87.884647060000006</v>
      </c>
      <c r="AF14">
        <v>35.29479164</v>
      </c>
      <c r="AG14">
        <v>5.1360273850000002</v>
      </c>
      <c r="AH14">
        <v>8.8842102250000003</v>
      </c>
      <c r="AI14">
        <v>21.176383399999999</v>
      </c>
      <c r="AJ14">
        <v>36.630537160000003</v>
      </c>
      <c r="AM14">
        <v>-59.839638860000001</v>
      </c>
      <c r="AN14">
        <v>10.37781957</v>
      </c>
      <c r="AO14">
        <v>20.340526359999998</v>
      </c>
      <c r="AP14">
        <v>-80.180165220000006</v>
      </c>
      <c r="AQ14">
        <v>-39.499112500000003</v>
      </c>
    </row>
    <row r="15" spans="1:43" x14ac:dyDescent="0.25">
      <c r="A15" t="s">
        <v>71</v>
      </c>
      <c r="B15" t="s">
        <v>65</v>
      </c>
      <c r="C15" t="s">
        <v>45</v>
      </c>
      <c r="D15" t="s">
        <v>54</v>
      </c>
      <c r="E15">
        <v>40</v>
      </c>
      <c r="F15">
        <v>10</v>
      </c>
      <c r="G15" t="s">
        <v>72</v>
      </c>
      <c r="H15">
        <v>58</v>
      </c>
      <c r="I15">
        <v>1</v>
      </c>
      <c r="J15" t="s">
        <v>62</v>
      </c>
      <c r="K15">
        <v>25</v>
      </c>
      <c r="L15" t="s">
        <v>64</v>
      </c>
      <c r="M15">
        <v>60</v>
      </c>
      <c r="N15" t="s">
        <v>64</v>
      </c>
      <c r="O15">
        <v>12</v>
      </c>
      <c r="P15">
        <v>1</v>
      </c>
      <c r="Q15">
        <v>60</v>
      </c>
      <c r="R15" t="s">
        <v>57</v>
      </c>
      <c r="S15">
        <v>22.43</v>
      </c>
      <c r="T15">
        <v>12.12</v>
      </c>
      <c r="U15">
        <v>1.1399999999999999</v>
      </c>
      <c r="V15">
        <v>2.04</v>
      </c>
      <c r="W15">
        <v>6</v>
      </c>
      <c r="X15">
        <v>6</v>
      </c>
      <c r="Y15">
        <v>6</v>
      </c>
      <c r="Z15">
        <v>6</v>
      </c>
      <c r="AA15">
        <v>12</v>
      </c>
      <c r="AB15">
        <v>20.16</v>
      </c>
      <c r="AC15">
        <v>80</v>
      </c>
      <c r="AD15">
        <v>3.968253968</v>
      </c>
      <c r="AE15">
        <v>89.007936509999993</v>
      </c>
      <c r="AF15">
        <v>48.095238100000003</v>
      </c>
      <c r="AG15">
        <v>4.5238095239999998</v>
      </c>
      <c r="AH15">
        <v>8.0952380949999991</v>
      </c>
      <c r="AI15">
        <v>11.081025029999999</v>
      </c>
      <c r="AJ15">
        <v>19.829202680000002</v>
      </c>
      <c r="AM15">
        <v>-45.965225140000001</v>
      </c>
      <c r="AN15">
        <v>9.5005543140000004</v>
      </c>
      <c r="AO15">
        <v>18.621086460000001</v>
      </c>
      <c r="AP15">
        <v>-64.586311600000002</v>
      </c>
      <c r="AQ15">
        <v>-27.34413868</v>
      </c>
    </row>
    <row r="16" spans="1:43" x14ac:dyDescent="0.25">
      <c r="A16" t="s">
        <v>73</v>
      </c>
      <c r="B16" t="s">
        <v>65</v>
      </c>
      <c r="C16" t="s">
        <v>45</v>
      </c>
      <c r="D16" t="s">
        <v>54</v>
      </c>
      <c r="E16">
        <v>41</v>
      </c>
      <c r="F16">
        <v>10</v>
      </c>
      <c r="G16" t="s">
        <v>74</v>
      </c>
      <c r="H16">
        <v>60</v>
      </c>
      <c r="I16">
        <v>1</v>
      </c>
      <c r="J16" t="s">
        <v>56</v>
      </c>
      <c r="K16" t="s">
        <v>64</v>
      </c>
      <c r="L16" t="s">
        <v>64</v>
      </c>
      <c r="M16">
        <v>90</v>
      </c>
      <c r="N16" t="s">
        <v>64</v>
      </c>
      <c r="O16">
        <v>12</v>
      </c>
      <c r="P16">
        <v>1</v>
      </c>
      <c r="Q16">
        <v>60</v>
      </c>
      <c r="R16" t="s">
        <v>57</v>
      </c>
      <c r="S16">
        <v>1.05</v>
      </c>
      <c r="T16">
        <v>0.35</v>
      </c>
      <c r="U16">
        <v>0.08</v>
      </c>
      <c r="V16">
        <v>0.12</v>
      </c>
      <c r="W16" t="s">
        <v>75</v>
      </c>
      <c r="X16" t="s">
        <v>75</v>
      </c>
      <c r="Y16">
        <v>7</v>
      </c>
      <c r="Z16">
        <v>7</v>
      </c>
      <c r="AA16">
        <v>14</v>
      </c>
      <c r="AB16">
        <v>1.17</v>
      </c>
      <c r="AC16">
        <v>60</v>
      </c>
      <c r="AD16">
        <v>51.282051279999997</v>
      </c>
      <c r="AE16">
        <v>53.84615385</v>
      </c>
      <c r="AF16">
        <v>17.948717949999999</v>
      </c>
      <c r="AG16">
        <v>4.1025641029999997</v>
      </c>
      <c r="AH16">
        <v>6.153846154</v>
      </c>
      <c r="AI16">
        <v>10.854364350000001</v>
      </c>
      <c r="AJ16">
        <v>16.28154653</v>
      </c>
      <c r="AM16">
        <v>-66.666666669999998</v>
      </c>
      <c r="AN16">
        <v>11.707358040000001</v>
      </c>
      <c r="AO16">
        <v>22.94642176</v>
      </c>
      <c r="AP16">
        <v>-89.613088430000005</v>
      </c>
      <c r="AQ16">
        <v>-43.720244909999998</v>
      </c>
    </row>
    <row r="17" spans="1:43" x14ac:dyDescent="0.25">
      <c r="A17" t="s">
        <v>73</v>
      </c>
      <c r="B17" t="s">
        <v>65</v>
      </c>
      <c r="C17" t="s">
        <v>45</v>
      </c>
      <c r="D17" t="s">
        <v>76</v>
      </c>
      <c r="E17">
        <v>50</v>
      </c>
      <c r="F17">
        <v>7</v>
      </c>
      <c r="G17" t="s">
        <v>74</v>
      </c>
      <c r="H17">
        <v>60</v>
      </c>
      <c r="I17">
        <v>1</v>
      </c>
      <c r="J17" t="s">
        <v>56</v>
      </c>
      <c r="K17" t="s">
        <v>64</v>
      </c>
      <c r="L17" t="s">
        <v>64</v>
      </c>
      <c r="M17">
        <v>90</v>
      </c>
      <c r="N17" t="s">
        <v>64</v>
      </c>
      <c r="O17">
        <v>12</v>
      </c>
      <c r="P17">
        <v>1</v>
      </c>
      <c r="Q17">
        <v>60</v>
      </c>
      <c r="R17" t="s">
        <v>57</v>
      </c>
      <c r="S17">
        <v>1.05</v>
      </c>
      <c r="T17">
        <v>0.37</v>
      </c>
      <c r="U17">
        <v>0.08</v>
      </c>
      <c r="V17">
        <v>0.1</v>
      </c>
      <c r="W17" t="s">
        <v>75</v>
      </c>
      <c r="X17" t="s">
        <v>75</v>
      </c>
      <c r="Y17">
        <v>7</v>
      </c>
      <c r="Z17">
        <v>7</v>
      </c>
      <c r="AA17">
        <v>14</v>
      </c>
      <c r="AB17">
        <v>1.17</v>
      </c>
      <c r="AC17">
        <v>60</v>
      </c>
      <c r="AD17">
        <v>51.282051279999997</v>
      </c>
      <c r="AE17">
        <v>53.84615385</v>
      </c>
      <c r="AF17">
        <v>18.974358970000001</v>
      </c>
      <c r="AG17">
        <v>4.1025641029999997</v>
      </c>
      <c r="AH17">
        <v>5.1282051280000003</v>
      </c>
      <c r="AI17">
        <v>10.854364350000001</v>
      </c>
      <c r="AJ17">
        <v>13.56795544</v>
      </c>
      <c r="AM17">
        <v>-64.761904759999993</v>
      </c>
      <c r="AN17">
        <v>9.8950057020000006</v>
      </c>
      <c r="AO17">
        <v>19.394211179999999</v>
      </c>
      <c r="AP17">
        <v>-84.156115940000007</v>
      </c>
      <c r="AQ17">
        <v>-45.367693580000001</v>
      </c>
    </row>
    <row r="18" spans="1:43" x14ac:dyDescent="0.25">
      <c r="A18" t="s">
        <v>73</v>
      </c>
      <c r="B18" t="s">
        <v>65</v>
      </c>
      <c r="C18" t="s">
        <v>45</v>
      </c>
      <c r="D18" t="s">
        <v>46</v>
      </c>
      <c r="E18">
        <v>11</v>
      </c>
      <c r="F18">
        <v>11</v>
      </c>
      <c r="G18" t="s">
        <v>74</v>
      </c>
      <c r="H18">
        <v>60</v>
      </c>
      <c r="I18">
        <v>1</v>
      </c>
      <c r="J18" t="s">
        <v>56</v>
      </c>
      <c r="K18" t="s">
        <v>64</v>
      </c>
      <c r="L18" t="s">
        <v>64</v>
      </c>
      <c r="M18">
        <v>90</v>
      </c>
      <c r="N18" t="s">
        <v>64</v>
      </c>
      <c r="O18">
        <v>12</v>
      </c>
      <c r="P18">
        <v>1</v>
      </c>
      <c r="Q18">
        <v>60</v>
      </c>
      <c r="R18" t="s">
        <v>57</v>
      </c>
      <c r="S18">
        <v>1.05</v>
      </c>
      <c r="T18">
        <v>0.31</v>
      </c>
      <c r="U18">
        <v>0.08</v>
      </c>
      <c r="V18">
        <v>0.16</v>
      </c>
      <c r="W18" t="s">
        <v>75</v>
      </c>
      <c r="X18" t="s">
        <v>75</v>
      </c>
      <c r="Y18">
        <v>7</v>
      </c>
      <c r="Z18">
        <v>7</v>
      </c>
      <c r="AA18">
        <v>14</v>
      </c>
      <c r="AB18">
        <v>1.17</v>
      </c>
      <c r="AC18">
        <v>60</v>
      </c>
      <c r="AD18">
        <v>51.282051279999997</v>
      </c>
      <c r="AE18">
        <v>53.84615385</v>
      </c>
      <c r="AF18">
        <v>15.8974359</v>
      </c>
      <c r="AG18">
        <v>4.1025641029999997</v>
      </c>
      <c r="AH18">
        <v>8.2051282049999994</v>
      </c>
      <c r="AI18">
        <v>10.854364350000001</v>
      </c>
      <c r="AJ18">
        <v>21.708728709999999</v>
      </c>
      <c r="AM18">
        <v>-70.47619048</v>
      </c>
      <c r="AN18">
        <v>15.40323004</v>
      </c>
      <c r="AO18">
        <v>30.190330880000001</v>
      </c>
      <c r="AP18">
        <v>-100.66652139999999</v>
      </c>
      <c r="AQ18">
        <v>-40.285859600000002</v>
      </c>
    </row>
    <row r="19" spans="1:43" x14ac:dyDescent="0.25">
      <c r="A19" t="s">
        <v>73</v>
      </c>
      <c r="B19" t="s">
        <v>65</v>
      </c>
      <c r="C19" t="s">
        <v>45</v>
      </c>
      <c r="D19" t="s">
        <v>77</v>
      </c>
      <c r="E19">
        <v>52</v>
      </c>
      <c r="F19">
        <v>8</v>
      </c>
      <c r="G19" t="s">
        <v>74</v>
      </c>
      <c r="H19">
        <v>60</v>
      </c>
      <c r="I19">
        <v>1</v>
      </c>
      <c r="J19" t="s">
        <v>56</v>
      </c>
      <c r="K19" t="s">
        <v>64</v>
      </c>
      <c r="L19" t="s">
        <v>64</v>
      </c>
      <c r="M19">
        <v>90</v>
      </c>
      <c r="N19" t="s">
        <v>64</v>
      </c>
      <c r="O19">
        <v>12</v>
      </c>
      <c r="P19">
        <v>1</v>
      </c>
      <c r="Q19">
        <v>60</v>
      </c>
      <c r="R19" t="s">
        <v>57</v>
      </c>
      <c r="S19">
        <v>1.05</v>
      </c>
      <c r="T19">
        <v>0.48</v>
      </c>
      <c r="U19">
        <v>0.08</v>
      </c>
      <c r="V19">
        <v>0.14000000000000001</v>
      </c>
      <c r="W19" t="s">
        <v>75</v>
      </c>
      <c r="X19" t="s">
        <v>75</v>
      </c>
      <c r="Y19">
        <v>7</v>
      </c>
      <c r="Z19">
        <v>7</v>
      </c>
      <c r="AA19">
        <v>14</v>
      </c>
      <c r="AB19">
        <v>1.17</v>
      </c>
      <c r="AC19">
        <v>60</v>
      </c>
      <c r="AD19">
        <v>51.282051279999997</v>
      </c>
      <c r="AE19">
        <v>53.84615385</v>
      </c>
      <c r="AF19">
        <v>24.61538462</v>
      </c>
      <c r="AG19">
        <v>4.1025641029999997</v>
      </c>
      <c r="AH19">
        <v>7.1794871789999997</v>
      </c>
      <c r="AI19">
        <v>10.854364350000001</v>
      </c>
      <c r="AJ19">
        <v>18.995137620000001</v>
      </c>
      <c r="AM19">
        <v>-54.285714290000001</v>
      </c>
      <c r="AN19">
        <v>13.78074814</v>
      </c>
      <c r="AO19">
        <v>27.010266349999998</v>
      </c>
      <c r="AP19">
        <v>-81.295980639999996</v>
      </c>
      <c r="AQ19">
        <v>-27.275447939999999</v>
      </c>
    </row>
    <row r="20" spans="1:43" x14ac:dyDescent="0.25">
      <c r="A20" t="s">
        <v>73</v>
      </c>
      <c r="B20" t="s">
        <v>65</v>
      </c>
      <c r="C20" t="s">
        <v>45</v>
      </c>
      <c r="D20" t="s">
        <v>78</v>
      </c>
      <c r="E20">
        <v>48</v>
      </c>
      <c r="F20">
        <v>9</v>
      </c>
      <c r="G20" t="s">
        <v>74</v>
      </c>
      <c r="H20">
        <v>60</v>
      </c>
      <c r="I20">
        <v>1</v>
      </c>
      <c r="J20" t="s">
        <v>56</v>
      </c>
      <c r="K20" t="s">
        <v>64</v>
      </c>
      <c r="L20" t="s">
        <v>64</v>
      </c>
      <c r="M20">
        <v>90</v>
      </c>
      <c r="N20" t="s">
        <v>64</v>
      </c>
      <c r="O20">
        <v>12</v>
      </c>
      <c r="P20">
        <v>1</v>
      </c>
      <c r="Q20">
        <v>60</v>
      </c>
      <c r="R20" t="s">
        <v>57</v>
      </c>
      <c r="S20">
        <v>1.05</v>
      </c>
      <c r="T20">
        <v>0.45</v>
      </c>
      <c r="U20">
        <v>0.08</v>
      </c>
      <c r="V20">
        <v>0.12</v>
      </c>
      <c r="W20" t="s">
        <v>75</v>
      </c>
      <c r="X20" t="s">
        <v>75</v>
      </c>
      <c r="Y20">
        <v>7</v>
      </c>
      <c r="Z20">
        <v>7</v>
      </c>
      <c r="AA20">
        <v>14</v>
      </c>
      <c r="AB20">
        <v>1.17</v>
      </c>
      <c r="AC20">
        <v>60</v>
      </c>
      <c r="AD20">
        <v>51.282051279999997</v>
      </c>
      <c r="AE20">
        <v>53.84615385</v>
      </c>
      <c r="AF20">
        <v>23.07692308</v>
      </c>
      <c r="AG20">
        <v>4.1025641029999997</v>
      </c>
      <c r="AH20">
        <v>6.153846154</v>
      </c>
      <c r="AI20">
        <v>10.854364350000001</v>
      </c>
      <c r="AJ20">
        <v>16.28154653</v>
      </c>
      <c r="AM20">
        <v>-57.142857139999997</v>
      </c>
      <c r="AN20">
        <v>11.8858937</v>
      </c>
      <c r="AO20">
        <v>23.296351649999998</v>
      </c>
      <c r="AP20">
        <v>-80.439208789999995</v>
      </c>
      <c r="AQ20">
        <v>-33.846505489999998</v>
      </c>
    </row>
    <row r="21" spans="1:43" x14ac:dyDescent="0.25">
      <c r="A21" t="s">
        <v>73</v>
      </c>
      <c r="B21" t="s">
        <v>65</v>
      </c>
      <c r="C21" t="s">
        <v>45</v>
      </c>
      <c r="D21" t="s">
        <v>79</v>
      </c>
      <c r="E21">
        <v>57</v>
      </c>
      <c r="F21">
        <v>4</v>
      </c>
      <c r="G21" t="s">
        <v>80</v>
      </c>
      <c r="I21">
        <v>1</v>
      </c>
      <c r="J21" t="s">
        <v>56</v>
      </c>
      <c r="K21" t="s">
        <v>64</v>
      </c>
      <c r="L21" t="s">
        <v>64</v>
      </c>
      <c r="M21">
        <v>90</v>
      </c>
      <c r="N21" t="s">
        <v>64</v>
      </c>
      <c r="O21">
        <v>12</v>
      </c>
      <c r="P21">
        <v>1</v>
      </c>
      <c r="Q21">
        <v>60</v>
      </c>
      <c r="R21">
        <v>0</v>
      </c>
      <c r="S21">
        <v>1.05</v>
      </c>
      <c r="T21">
        <v>0.83</v>
      </c>
      <c r="U21">
        <v>0.08</v>
      </c>
      <c r="V21">
        <v>0.06</v>
      </c>
      <c r="W21" t="s">
        <v>75</v>
      </c>
      <c r="X21" t="s">
        <v>75</v>
      </c>
      <c r="Y21">
        <v>7</v>
      </c>
      <c r="Z21">
        <v>7</v>
      </c>
      <c r="AA21">
        <v>14</v>
      </c>
      <c r="AB21">
        <v>1.17</v>
      </c>
      <c r="AC21">
        <v>60</v>
      </c>
      <c r="AD21">
        <v>51.282051279999997</v>
      </c>
      <c r="AE21">
        <v>53.84615385</v>
      </c>
      <c r="AF21">
        <v>42.564102560000002</v>
      </c>
      <c r="AG21">
        <v>4.1025641029999997</v>
      </c>
      <c r="AH21">
        <v>3.076923077</v>
      </c>
      <c r="AI21">
        <v>10.854364350000001</v>
      </c>
      <c r="AJ21">
        <v>8.140773265</v>
      </c>
      <c r="AM21">
        <v>-20.952380949999998</v>
      </c>
      <c r="AN21">
        <v>8.3021493759999991</v>
      </c>
      <c r="AO21">
        <v>16.27221278</v>
      </c>
      <c r="AP21">
        <v>-37.224593730000002</v>
      </c>
      <c r="AQ21">
        <v>-4.6801681730000002</v>
      </c>
    </row>
    <row r="22" spans="1:43" x14ac:dyDescent="0.25">
      <c r="A22" t="s">
        <v>73</v>
      </c>
      <c r="B22" t="s">
        <v>65</v>
      </c>
      <c r="C22" t="s">
        <v>45</v>
      </c>
      <c r="D22" t="s">
        <v>81</v>
      </c>
      <c r="E22">
        <v>56</v>
      </c>
      <c r="F22">
        <v>5</v>
      </c>
      <c r="G22" t="s">
        <v>80</v>
      </c>
      <c r="I22">
        <v>1</v>
      </c>
      <c r="J22" t="s">
        <v>56</v>
      </c>
      <c r="K22" t="s">
        <v>64</v>
      </c>
      <c r="L22" t="s">
        <v>64</v>
      </c>
      <c r="M22">
        <v>90</v>
      </c>
      <c r="N22" t="s">
        <v>64</v>
      </c>
      <c r="O22">
        <v>12</v>
      </c>
      <c r="P22">
        <v>1</v>
      </c>
      <c r="Q22">
        <v>60</v>
      </c>
      <c r="R22">
        <v>0</v>
      </c>
      <c r="S22">
        <v>1.05</v>
      </c>
      <c r="T22">
        <v>0.8</v>
      </c>
      <c r="U22">
        <v>0.08</v>
      </c>
      <c r="V22">
        <v>0.14000000000000001</v>
      </c>
      <c r="W22" t="s">
        <v>75</v>
      </c>
      <c r="X22" t="s">
        <v>75</v>
      </c>
      <c r="Y22">
        <v>7</v>
      </c>
      <c r="Z22">
        <v>7</v>
      </c>
      <c r="AA22">
        <v>14</v>
      </c>
      <c r="AB22">
        <v>1.17</v>
      </c>
      <c r="AC22">
        <v>60</v>
      </c>
      <c r="AD22">
        <v>51.282051279999997</v>
      </c>
      <c r="AE22">
        <v>53.84615385</v>
      </c>
      <c r="AF22">
        <v>41.025641030000003</v>
      </c>
      <c r="AG22">
        <v>4.1025641029999997</v>
      </c>
      <c r="AH22">
        <v>7.1794871789999997</v>
      </c>
      <c r="AI22">
        <v>10.854364350000001</v>
      </c>
      <c r="AJ22">
        <v>18.995137620000001</v>
      </c>
      <c r="AM22">
        <v>-23.809523810000002</v>
      </c>
      <c r="AN22">
        <v>14.5422031</v>
      </c>
      <c r="AO22">
        <v>28.502718080000001</v>
      </c>
      <c r="AP22">
        <v>-52.312241890000003</v>
      </c>
      <c r="AQ22">
        <v>4.6931942659999999</v>
      </c>
    </row>
    <row r="23" spans="1:43" x14ac:dyDescent="0.25">
      <c r="A23" t="s">
        <v>73</v>
      </c>
      <c r="B23" t="s">
        <v>82</v>
      </c>
      <c r="C23" t="s">
        <v>45</v>
      </c>
      <c r="D23" t="s">
        <v>54</v>
      </c>
      <c r="E23">
        <v>42</v>
      </c>
      <c r="F23">
        <v>10</v>
      </c>
      <c r="G23" t="s">
        <v>74</v>
      </c>
      <c r="H23">
        <v>61</v>
      </c>
      <c r="I23">
        <v>1</v>
      </c>
      <c r="J23" t="s">
        <v>56</v>
      </c>
      <c r="K23" t="s">
        <v>64</v>
      </c>
      <c r="L23" t="s">
        <v>64</v>
      </c>
      <c r="M23">
        <v>90</v>
      </c>
      <c r="N23" t="s">
        <v>64</v>
      </c>
      <c r="O23">
        <v>12</v>
      </c>
      <c r="P23">
        <v>1</v>
      </c>
      <c r="Q23">
        <v>60</v>
      </c>
      <c r="R23" t="s">
        <v>57</v>
      </c>
      <c r="S23">
        <v>1.18</v>
      </c>
      <c r="T23">
        <v>0.28999999999999998</v>
      </c>
      <c r="U23">
        <v>0.08</v>
      </c>
      <c r="V23">
        <v>0.1</v>
      </c>
      <c r="W23" t="s">
        <v>75</v>
      </c>
      <c r="X23" t="s">
        <v>75</v>
      </c>
      <c r="Y23">
        <v>7</v>
      </c>
      <c r="Z23">
        <v>7</v>
      </c>
      <c r="AA23">
        <v>14</v>
      </c>
      <c r="AB23">
        <v>1.31</v>
      </c>
      <c r="AC23">
        <v>60</v>
      </c>
      <c r="AD23">
        <v>45.801526719999998</v>
      </c>
      <c r="AE23">
        <v>54.045801529999999</v>
      </c>
      <c r="AF23">
        <v>13.28244275</v>
      </c>
      <c r="AG23">
        <v>3.6641221370000001</v>
      </c>
      <c r="AH23">
        <v>4.5801526719999996</v>
      </c>
      <c r="AI23">
        <v>9.6943559490000002</v>
      </c>
      <c r="AJ23">
        <v>12.117944939999999</v>
      </c>
      <c r="AM23">
        <v>-75.42372881</v>
      </c>
      <c r="AN23">
        <v>8.6368179909999991</v>
      </c>
      <c r="AO23">
        <v>16.928163260000002</v>
      </c>
      <c r="AP23">
        <v>-92.351892070000005</v>
      </c>
      <c r="AQ23">
        <v>-58.495565550000002</v>
      </c>
    </row>
    <row r="24" spans="1:43" x14ac:dyDescent="0.25">
      <c r="A24" t="s">
        <v>73</v>
      </c>
      <c r="B24" t="s">
        <v>82</v>
      </c>
      <c r="C24" t="s">
        <v>45</v>
      </c>
      <c r="D24" t="s">
        <v>76</v>
      </c>
      <c r="E24">
        <v>53</v>
      </c>
      <c r="F24">
        <v>7</v>
      </c>
      <c r="G24" t="s">
        <v>74</v>
      </c>
      <c r="H24">
        <v>61</v>
      </c>
      <c r="I24">
        <v>1</v>
      </c>
      <c r="J24" t="s">
        <v>56</v>
      </c>
      <c r="K24" t="s">
        <v>64</v>
      </c>
      <c r="L24" t="s">
        <v>64</v>
      </c>
      <c r="M24">
        <v>90</v>
      </c>
      <c r="N24" t="s">
        <v>64</v>
      </c>
      <c r="O24">
        <v>12</v>
      </c>
      <c r="P24">
        <v>1</v>
      </c>
      <c r="Q24">
        <v>60</v>
      </c>
      <c r="R24" t="s">
        <v>57</v>
      </c>
      <c r="S24">
        <v>1.18</v>
      </c>
      <c r="T24">
        <v>0.4</v>
      </c>
      <c r="U24">
        <v>0.08</v>
      </c>
      <c r="V24">
        <v>0.1</v>
      </c>
      <c r="W24" t="s">
        <v>75</v>
      </c>
      <c r="X24" t="s">
        <v>75</v>
      </c>
      <c r="Y24">
        <v>7</v>
      </c>
      <c r="Z24">
        <v>7</v>
      </c>
      <c r="AA24">
        <v>14</v>
      </c>
      <c r="AB24">
        <v>1.31</v>
      </c>
      <c r="AC24">
        <v>60</v>
      </c>
      <c r="AD24">
        <v>45.801526719999998</v>
      </c>
      <c r="AE24">
        <v>54.045801529999999</v>
      </c>
      <c r="AF24">
        <v>18.320610689999999</v>
      </c>
      <c r="AG24">
        <v>3.6641221370000001</v>
      </c>
      <c r="AH24">
        <v>4.5801526719999996</v>
      </c>
      <c r="AI24">
        <v>9.6943559490000002</v>
      </c>
      <c r="AJ24">
        <v>12.117944939999999</v>
      </c>
      <c r="AM24">
        <v>-66.10169492</v>
      </c>
      <c r="AN24">
        <v>8.7806674610000002</v>
      </c>
      <c r="AO24">
        <v>17.210108219999999</v>
      </c>
      <c r="AP24">
        <v>-83.311803139999995</v>
      </c>
      <c r="AQ24">
        <v>-48.891586699999998</v>
      </c>
    </row>
    <row r="25" spans="1:43" x14ac:dyDescent="0.25">
      <c r="A25" t="s">
        <v>73</v>
      </c>
      <c r="B25" t="s">
        <v>82</v>
      </c>
      <c r="C25" t="s">
        <v>45</v>
      </c>
      <c r="D25" t="s">
        <v>83</v>
      </c>
      <c r="E25">
        <v>59</v>
      </c>
      <c r="F25">
        <v>2</v>
      </c>
      <c r="G25" t="s">
        <v>74</v>
      </c>
      <c r="H25">
        <v>61</v>
      </c>
      <c r="I25">
        <v>1</v>
      </c>
      <c r="J25" t="s">
        <v>56</v>
      </c>
      <c r="K25" t="s">
        <v>64</v>
      </c>
      <c r="L25" t="s">
        <v>64</v>
      </c>
      <c r="M25">
        <v>90</v>
      </c>
      <c r="N25" t="s">
        <v>64</v>
      </c>
      <c r="O25">
        <v>12</v>
      </c>
      <c r="P25">
        <v>1</v>
      </c>
      <c r="Q25">
        <v>60</v>
      </c>
      <c r="R25" t="s">
        <v>57</v>
      </c>
      <c r="S25">
        <v>1.18</v>
      </c>
      <c r="T25">
        <v>0.45</v>
      </c>
      <c r="U25">
        <v>0.08</v>
      </c>
      <c r="V25">
        <v>0.2</v>
      </c>
      <c r="W25" t="s">
        <v>75</v>
      </c>
      <c r="X25" t="s">
        <v>75</v>
      </c>
      <c r="Y25">
        <v>7</v>
      </c>
      <c r="Z25">
        <v>7</v>
      </c>
      <c r="AA25">
        <v>14</v>
      </c>
      <c r="AB25">
        <v>1.31</v>
      </c>
      <c r="AC25">
        <v>60</v>
      </c>
      <c r="AD25">
        <v>45.801526719999998</v>
      </c>
      <c r="AE25">
        <v>54.045801529999999</v>
      </c>
      <c r="AF25">
        <v>20.61068702</v>
      </c>
      <c r="AG25">
        <v>3.6641221370000001</v>
      </c>
      <c r="AH25">
        <v>9.1603053439999993</v>
      </c>
      <c r="AI25">
        <v>9.6943559490000002</v>
      </c>
      <c r="AJ25">
        <v>24.235889870000001</v>
      </c>
      <c r="AM25">
        <v>-61.864406780000003</v>
      </c>
      <c r="AN25">
        <v>17.14521495</v>
      </c>
      <c r="AO25">
        <v>33.604621299999998</v>
      </c>
      <c r="AP25">
        <v>-95.469028080000001</v>
      </c>
      <c r="AQ25">
        <v>-28.259785480000001</v>
      </c>
    </row>
    <row r="26" spans="1:43" x14ac:dyDescent="0.25">
      <c r="A26" t="s">
        <v>73</v>
      </c>
      <c r="B26" t="s">
        <v>82</v>
      </c>
      <c r="C26" t="s">
        <v>45</v>
      </c>
      <c r="D26" t="s">
        <v>77</v>
      </c>
      <c r="E26">
        <v>51</v>
      </c>
      <c r="F26">
        <v>8</v>
      </c>
      <c r="G26" t="s">
        <v>74</v>
      </c>
      <c r="H26">
        <v>61</v>
      </c>
      <c r="I26">
        <v>1</v>
      </c>
      <c r="J26" t="s">
        <v>56</v>
      </c>
      <c r="K26" t="s">
        <v>64</v>
      </c>
      <c r="L26" t="s">
        <v>64</v>
      </c>
      <c r="M26">
        <v>90</v>
      </c>
      <c r="N26" t="s">
        <v>64</v>
      </c>
      <c r="O26">
        <v>12</v>
      </c>
      <c r="P26">
        <v>1</v>
      </c>
      <c r="Q26">
        <v>60</v>
      </c>
      <c r="R26" t="s">
        <v>57</v>
      </c>
      <c r="S26">
        <v>1.18</v>
      </c>
      <c r="T26">
        <v>0.52</v>
      </c>
      <c r="U26">
        <v>0.08</v>
      </c>
      <c r="V26">
        <v>0.18</v>
      </c>
      <c r="W26" t="s">
        <v>75</v>
      </c>
      <c r="X26" t="s">
        <v>75</v>
      </c>
      <c r="Y26">
        <v>7</v>
      </c>
      <c r="Z26">
        <v>7</v>
      </c>
      <c r="AA26">
        <v>14</v>
      </c>
      <c r="AB26">
        <v>1.31</v>
      </c>
      <c r="AC26">
        <v>60</v>
      </c>
      <c r="AD26">
        <v>45.801526719999998</v>
      </c>
      <c r="AE26">
        <v>54.045801529999999</v>
      </c>
      <c r="AF26">
        <v>23.81679389</v>
      </c>
      <c r="AG26">
        <v>3.6641221370000001</v>
      </c>
      <c r="AH26">
        <v>8.2442748090000002</v>
      </c>
      <c r="AI26">
        <v>9.6943559490000002</v>
      </c>
      <c r="AJ26">
        <v>21.812300889999999</v>
      </c>
      <c r="AM26">
        <v>-55.932203389999998</v>
      </c>
      <c r="AN26">
        <v>15.54405968</v>
      </c>
      <c r="AO26">
        <v>30.46635697</v>
      </c>
      <c r="AP26">
        <v>-86.398560360000005</v>
      </c>
      <c r="AQ26">
        <v>-25.465846419999998</v>
      </c>
    </row>
    <row r="27" spans="1:43" x14ac:dyDescent="0.25">
      <c r="A27" t="s">
        <v>73</v>
      </c>
      <c r="B27" t="s">
        <v>82</v>
      </c>
      <c r="C27" t="s">
        <v>45</v>
      </c>
      <c r="D27" t="s">
        <v>84</v>
      </c>
      <c r="E27">
        <v>60</v>
      </c>
      <c r="F27">
        <v>1</v>
      </c>
      <c r="G27" t="s">
        <v>74</v>
      </c>
      <c r="H27">
        <v>61</v>
      </c>
      <c r="I27">
        <v>1</v>
      </c>
      <c r="J27" t="s">
        <v>56</v>
      </c>
      <c r="K27" t="s">
        <v>64</v>
      </c>
      <c r="L27" t="s">
        <v>64</v>
      </c>
      <c r="M27">
        <v>90</v>
      </c>
      <c r="N27" t="s">
        <v>64</v>
      </c>
      <c r="O27">
        <v>12</v>
      </c>
      <c r="P27">
        <v>1</v>
      </c>
      <c r="Q27">
        <v>60</v>
      </c>
      <c r="R27" t="s">
        <v>57</v>
      </c>
      <c r="S27">
        <v>1.18</v>
      </c>
      <c r="T27">
        <v>0.4</v>
      </c>
      <c r="U27">
        <v>0.08</v>
      </c>
      <c r="V27">
        <v>0.14000000000000001</v>
      </c>
      <c r="W27" t="s">
        <v>75</v>
      </c>
      <c r="X27" t="s">
        <v>75</v>
      </c>
      <c r="Y27">
        <v>7</v>
      </c>
      <c r="Z27">
        <v>7</v>
      </c>
      <c r="AA27">
        <v>14</v>
      </c>
      <c r="AB27">
        <v>1.31</v>
      </c>
      <c r="AC27">
        <v>60</v>
      </c>
      <c r="AD27">
        <v>45.801526719999998</v>
      </c>
      <c r="AE27">
        <v>54.045801529999999</v>
      </c>
      <c r="AF27">
        <v>18.320610689999999</v>
      </c>
      <c r="AG27">
        <v>3.6641221370000001</v>
      </c>
      <c r="AH27">
        <v>6.4122137400000003</v>
      </c>
      <c r="AI27">
        <v>9.6943559490000002</v>
      </c>
      <c r="AJ27">
        <v>16.965122910000002</v>
      </c>
      <c r="AM27">
        <v>-66.10169492</v>
      </c>
      <c r="AN27">
        <v>12.08494213</v>
      </c>
      <c r="AO27">
        <v>23.68648657</v>
      </c>
      <c r="AP27">
        <v>-89.788181489999999</v>
      </c>
      <c r="AQ27">
        <v>-42.41520835</v>
      </c>
    </row>
    <row r="28" spans="1:43" x14ac:dyDescent="0.25">
      <c r="A28" t="s">
        <v>73</v>
      </c>
      <c r="B28" t="s">
        <v>82</v>
      </c>
      <c r="C28" t="s">
        <v>45</v>
      </c>
      <c r="D28" t="s">
        <v>78</v>
      </c>
      <c r="E28">
        <v>49</v>
      </c>
      <c r="F28">
        <v>9</v>
      </c>
      <c r="G28" t="s">
        <v>74</v>
      </c>
      <c r="H28">
        <v>61</v>
      </c>
      <c r="I28">
        <v>1</v>
      </c>
      <c r="J28" t="s">
        <v>56</v>
      </c>
      <c r="K28" t="s">
        <v>64</v>
      </c>
      <c r="L28" t="s">
        <v>64</v>
      </c>
      <c r="M28">
        <v>90</v>
      </c>
      <c r="N28" t="s">
        <v>64</v>
      </c>
      <c r="O28">
        <v>12</v>
      </c>
      <c r="P28">
        <v>1</v>
      </c>
      <c r="Q28">
        <v>60</v>
      </c>
      <c r="R28" t="s">
        <v>57</v>
      </c>
      <c r="S28">
        <v>1.18</v>
      </c>
      <c r="T28">
        <v>0.5</v>
      </c>
      <c r="U28">
        <v>0.08</v>
      </c>
      <c r="V28">
        <v>0.16</v>
      </c>
      <c r="W28" t="s">
        <v>75</v>
      </c>
      <c r="X28" t="s">
        <v>75</v>
      </c>
      <c r="Y28">
        <v>7</v>
      </c>
      <c r="Z28">
        <v>7</v>
      </c>
      <c r="AA28">
        <v>14</v>
      </c>
      <c r="AB28">
        <v>1.31</v>
      </c>
      <c r="AC28">
        <v>60</v>
      </c>
      <c r="AD28">
        <v>45.801526719999998</v>
      </c>
      <c r="AE28">
        <v>54.045801529999999</v>
      </c>
      <c r="AF28">
        <v>22.900763359999999</v>
      </c>
      <c r="AG28">
        <v>3.6641221370000001</v>
      </c>
      <c r="AH28">
        <v>7.3282442750000003</v>
      </c>
      <c r="AI28">
        <v>9.6943559490000002</v>
      </c>
      <c r="AJ28">
        <v>19.388711900000001</v>
      </c>
      <c r="AM28">
        <v>-57.627118639999999</v>
      </c>
      <c r="AN28">
        <v>13.860297109999999</v>
      </c>
      <c r="AO28">
        <v>27.166182339999999</v>
      </c>
      <c r="AP28">
        <v>-84.793300979999998</v>
      </c>
      <c r="AQ28">
        <v>-30.4609363</v>
      </c>
    </row>
    <row r="29" spans="1:43" x14ac:dyDescent="0.25">
      <c r="A29" t="s">
        <v>73</v>
      </c>
      <c r="B29" t="s">
        <v>82</v>
      </c>
      <c r="C29" t="s">
        <v>45</v>
      </c>
      <c r="D29" t="s">
        <v>85</v>
      </c>
      <c r="E29">
        <v>61</v>
      </c>
      <c r="F29">
        <v>0</v>
      </c>
      <c r="G29" t="s">
        <v>74</v>
      </c>
      <c r="H29">
        <v>61</v>
      </c>
      <c r="I29">
        <v>1</v>
      </c>
      <c r="J29" t="s">
        <v>56</v>
      </c>
      <c r="K29" t="s">
        <v>64</v>
      </c>
      <c r="L29" t="s">
        <v>64</v>
      </c>
      <c r="M29">
        <v>90</v>
      </c>
      <c r="N29" t="s">
        <v>64</v>
      </c>
      <c r="O29">
        <v>12</v>
      </c>
      <c r="P29">
        <v>1</v>
      </c>
      <c r="Q29">
        <v>60</v>
      </c>
      <c r="R29" t="s">
        <v>57</v>
      </c>
      <c r="S29">
        <v>1.18</v>
      </c>
      <c r="T29">
        <v>0.32</v>
      </c>
      <c r="U29">
        <v>0.08</v>
      </c>
      <c r="V29">
        <v>0.14000000000000001</v>
      </c>
      <c r="W29" t="s">
        <v>75</v>
      </c>
      <c r="X29" t="s">
        <v>75</v>
      </c>
      <c r="Y29">
        <v>7</v>
      </c>
      <c r="Z29">
        <v>7</v>
      </c>
      <c r="AA29">
        <v>14</v>
      </c>
      <c r="AB29">
        <v>1.31</v>
      </c>
      <c r="AC29">
        <v>60</v>
      </c>
      <c r="AD29">
        <v>45.801526719999998</v>
      </c>
      <c r="AE29">
        <v>54.045801529999999</v>
      </c>
      <c r="AF29">
        <v>14.656488550000001</v>
      </c>
      <c r="AG29">
        <v>3.6641221370000001</v>
      </c>
      <c r="AH29">
        <v>6.4122137400000003</v>
      </c>
      <c r="AI29">
        <v>9.6943559490000002</v>
      </c>
      <c r="AJ29">
        <v>16.965122910000002</v>
      </c>
      <c r="AM29">
        <v>-72.881355929999998</v>
      </c>
      <c r="AN29">
        <v>12.00601608</v>
      </c>
      <c r="AO29">
        <v>23.531791519999999</v>
      </c>
      <c r="AP29">
        <v>-96.413147449999997</v>
      </c>
      <c r="AQ29">
        <v>-49.349564409999999</v>
      </c>
    </row>
    <row r="30" spans="1:43" x14ac:dyDescent="0.25">
      <c r="A30" t="s">
        <v>73</v>
      </c>
      <c r="B30" t="s">
        <v>82</v>
      </c>
      <c r="C30" t="s">
        <v>45</v>
      </c>
      <c r="D30" t="s">
        <v>79</v>
      </c>
      <c r="E30">
        <v>58</v>
      </c>
      <c r="F30">
        <v>4</v>
      </c>
      <c r="G30" t="s">
        <v>80</v>
      </c>
      <c r="I30">
        <v>1</v>
      </c>
      <c r="J30" t="s">
        <v>56</v>
      </c>
      <c r="K30" t="s">
        <v>64</v>
      </c>
      <c r="L30" t="s">
        <v>64</v>
      </c>
      <c r="M30">
        <v>90</v>
      </c>
      <c r="N30" t="s">
        <v>64</v>
      </c>
      <c r="O30">
        <v>12</v>
      </c>
      <c r="P30">
        <v>1</v>
      </c>
      <c r="Q30">
        <v>60</v>
      </c>
      <c r="R30">
        <v>0</v>
      </c>
      <c r="S30">
        <v>1.18</v>
      </c>
      <c r="T30">
        <v>0.94</v>
      </c>
      <c r="U30">
        <v>0.08</v>
      </c>
      <c r="V30">
        <v>0.1</v>
      </c>
      <c r="W30" t="s">
        <v>75</v>
      </c>
      <c r="X30" t="s">
        <v>75</v>
      </c>
      <c r="Y30">
        <v>7</v>
      </c>
      <c r="Z30">
        <v>7</v>
      </c>
      <c r="AA30">
        <v>14</v>
      </c>
      <c r="AB30">
        <v>1.31</v>
      </c>
      <c r="AC30">
        <v>60</v>
      </c>
      <c r="AD30">
        <v>45.801526719999998</v>
      </c>
      <c r="AE30">
        <v>54.045801529999999</v>
      </c>
      <c r="AF30">
        <v>43.053435110000002</v>
      </c>
      <c r="AG30">
        <v>3.6641221370000001</v>
      </c>
      <c r="AH30">
        <v>4.5801526719999996</v>
      </c>
      <c r="AI30">
        <v>9.6943559490000002</v>
      </c>
      <c r="AJ30">
        <v>12.117944939999999</v>
      </c>
      <c r="AM30">
        <v>-20.33898305</v>
      </c>
      <c r="AN30">
        <v>10.04920446</v>
      </c>
      <c r="AO30">
        <v>19.69644074</v>
      </c>
      <c r="AP30">
        <v>-40.035423790000003</v>
      </c>
      <c r="AQ30">
        <v>-0.64254230800000001</v>
      </c>
    </row>
    <row r="31" spans="1:43" x14ac:dyDescent="0.25">
      <c r="A31" t="s">
        <v>73</v>
      </c>
      <c r="B31" t="s">
        <v>82</v>
      </c>
      <c r="C31" t="s">
        <v>45</v>
      </c>
      <c r="D31" t="s">
        <v>81</v>
      </c>
      <c r="E31">
        <v>57</v>
      </c>
      <c r="F31">
        <v>5</v>
      </c>
      <c r="G31" t="s">
        <v>80</v>
      </c>
      <c r="I31">
        <v>1</v>
      </c>
      <c r="J31" t="s">
        <v>56</v>
      </c>
      <c r="K31" t="s">
        <v>64</v>
      </c>
      <c r="L31" t="s">
        <v>64</v>
      </c>
      <c r="M31">
        <v>90</v>
      </c>
      <c r="N31" t="s">
        <v>64</v>
      </c>
      <c r="O31">
        <v>12</v>
      </c>
      <c r="P31">
        <v>1</v>
      </c>
      <c r="Q31">
        <v>60</v>
      </c>
      <c r="R31">
        <v>0</v>
      </c>
      <c r="S31">
        <v>1.18</v>
      </c>
      <c r="T31">
        <v>0.9</v>
      </c>
      <c r="U31">
        <v>0.08</v>
      </c>
      <c r="V31">
        <v>0.16</v>
      </c>
      <c r="W31" t="s">
        <v>75</v>
      </c>
      <c r="X31" t="s">
        <v>75</v>
      </c>
      <c r="Y31">
        <v>7</v>
      </c>
      <c r="Z31">
        <v>7</v>
      </c>
      <c r="AA31">
        <v>14</v>
      </c>
      <c r="AB31">
        <v>1.31</v>
      </c>
      <c r="AC31">
        <v>60</v>
      </c>
      <c r="AD31">
        <v>45.801526719999998</v>
      </c>
      <c r="AE31">
        <v>54.045801529999999</v>
      </c>
      <c r="AF31">
        <v>41.221374050000001</v>
      </c>
      <c r="AG31">
        <v>3.6641221370000001</v>
      </c>
      <c r="AH31">
        <v>7.3282442750000003</v>
      </c>
      <c r="AI31">
        <v>9.6943559490000002</v>
      </c>
      <c r="AJ31">
        <v>19.388711900000001</v>
      </c>
      <c r="AM31">
        <v>-23.728813559999999</v>
      </c>
      <c r="AN31">
        <v>14.511847210000001</v>
      </c>
      <c r="AO31">
        <v>28.443220530000001</v>
      </c>
      <c r="AP31">
        <v>-52.172034089999997</v>
      </c>
      <c r="AQ31">
        <v>4.7144069719999999</v>
      </c>
    </row>
    <row r="32" spans="1:43" x14ac:dyDescent="0.25">
      <c r="A32" t="s">
        <v>86</v>
      </c>
      <c r="B32" t="s">
        <v>67</v>
      </c>
      <c r="C32" t="s">
        <v>45</v>
      </c>
      <c r="D32" t="s">
        <v>87</v>
      </c>
      <c r="E32">
        <v>34</v>
      </c>
      <c r="F32">
        <v>11</v>
      </c>
      <c r="G32" t="s">
        <v>88</v>
      </c>
      <c r="H32">
        <v>80</v>
      </c>
      <c r="I32" t="s">
        <v>89</v>
      </c>
      <c r="J32" t="s">
        <v>48</v>
      </c>
      <c r="K32">
        <v>25</v>
      </c>
      <c r="L32">
        <v>60</v>
      </c>
      <c r="M32">
        <v>90</v>
      </c>
      <c r="N32" t="s">
        <v>64</v>
      </c>
      <c r="O32">
        <v>12</v>
      </c>
      <c r="P32">
        <v>1</v>
      </c>
      <c r="Q32">
        <v>60</v>
      </c>
      <c r="R32">
        <v>3</v>
      </c>
      <c r="S32">
        <v>40.71</v>
      </c>
      <c r="T32">
        <v>21.26</v>
      </c>
      <c r="U32">
        <v>3.84</v>
      </c>
      <c r="V32">
        <v>5.88</v>
      </c>
      <c r="W32">
        <v>6</v>
      </c>
      <c r="X32">
        <v>6</v>
      </c>
      <c r="Y32">
        <v>6</v>
      </c>
      <c r="Z32">
        <v>6</v>
      </c>
      <c r="AA32">
        <v>12</v>
      </c>
      <c r="AB32">
        <v>46.25</v>
      </c>
      <c r="AC32">
        <v>90</v>
      </c>
      <c r="AD32">
        <v>1.9459459459999999</v>
      </c>
      <c r="AE32">
        <v>79.219459459999996</v>
      </c>
      <c r="AF32">
        <v>41.370810810000002</v>
      </c>
      <c r="AG32">
        <v>7.4724324319999997</v>
      </c>
      <c r="AH32">
        <v>11.442162160000001</v>
      </c>
      <c r="AI32">
        <v>18.3036466</v>
      </c>
      <c r="AJ32">
        <v>28.027458849999999</v>
      </c>
      <c r="AM32">
        <v>-47.776958980000003</v>
      </c>
      <c r="AN32">
        <v>15.26052293</v>
      </c>
      <c r="AO32">
        <v>29.910624940000002</v>
      </c>
      <c r="AP32">
        <v>-77.687583919999994</v>
      </c>
      <c r="AQ32">
        <v>-17.866334040000002</v>
      </c>
    </row>
    <row r="33" spans="1:43" x14ac:dyDescent="0.25">
      <c r="A33" t="s">
        <v>86</v>
      </c>
      <c r="B33" t="s">
        <v>90</v>
      </c>
      <c r="C33" t="s">
        <v>45</v>
      </c>
      <c r="D33" t="s">
        <v>91</v>
      </c>
      <c r="E33">
        <v>35</v>
      </c>
      <c r="F33">
        <v>11</v>
      </c>
      <c r="G33" t="s">
        <v>92</v>
      </c>
      <c r="H33">
        <v>81</v>
      </c>
      <c r="I33" t="s">
        <v>89</v>
      </c>
      <c r="J33" t="s">
        <v>48</v>
      </c>
      <c r="K33">
        <v>25</v>
      </c>
      <c r="L33">
        <v>60</v>
      </c>
      <c r="M33">
        <v>90</v>
      </c>
      <c r="N33" t="s">
        <v>64</v>
      </c>
      <c r="O33">
        <v>12</v>
      </c>
      <c r="P33">
        <v>1</v>
      </c>
      <c r="Q33">
        <v>60</v>
      </c>
      <c r="R33">
        <v>3</v>
      </c>
      <c r="S33">
        <v>29.74</v>
      </c>
      <c r="T33">
        <v>8.48</v>
      </c>
      <c r="U33">
        <v>2.72</v>
      </c>
      <c r="V33">
        <v>3.84</v>
      </c>
      <c r="W33" t="s">
        <v>93</v>
      </c>
      <c r="X33" t="s">
        <v>93</v>
      </c>
      <c r="Y33">
        <v>7</v>
      </c>
      <c r="Z33">
        <v>7</v>
      </c>
      <c r="AA33">
        <v>14</v>
      </c>
      <c r="AB33">
        <v>37.090000000000003</v>
      </c>
      <c r="AC33">
        <v>90</v>
      </c>
      <c r="AD33">
        <v>2.4265300619999999</v>
      </c>
      <c r="AE33">
        <v>72.165004039999999</v>
      </c>
      <c r="AF33">
        <v>20.576974929999999</v>
      </c>
      <c r="AG33">
        <v>6.6001617689999996</v>
      </c>
      <c r="AH33">
        <v>9.3178754379999997</v>
      </c>
      <c r="AI33">
        <v>17.462386649999999</v>
      </c>
      <c r="AJ33">
        <v>24.65278116</v>
      </c>
      <c r="AM33">
        <v>-71.486213849999999</v>
      </c>
      <c r="AN33">
        <v>13.17262813</v>
      </c>
      <c r="AO33">
        <v>25.81835113</v>
      </c>
      <c r="AP33">
        <v>-97.304564979999995</v>
      </c>
      <c r="AQ33">
        <v>-45.667862720000002</v>
      </c>
    </row>
    <row r="34" spans="1:43" x14ac:dyDescent="0.25">
      <c r="A34" t="s">
        <v>94</v>
      </c>
      <c r="B34" t="s">
        <v>95</v>
      </c>
      <c r="C34" t="s">
        <v>45</v>
      </c>
      <c r="D34" t="s">
        <v>54</v>
      </c>
      <c r="E34">
        <v>43</v>
      </c>
      <c r="F34">
        <v>10</v>
      </c>
      <c r="G34" t="s">
        <v>96</v>
      </c>
      <c r="H34">
        <v>102</v>
      </c>
      <c r="I34">
        <v>0</v>
      </c>
      <c r="J34" t="s">
        <v>97</v>
      </c>
      <c r="K34">
        <v>25</v>
      </c>
      <c r="L34">
        <v>70</v>
      </c>
      <c r="M34">
        <v>120</v>
      </c>
      <c r="N34" t="s">
        <v>98</v>
      </c>
      <c r="O34">
        <v>12</v>
      </c>
      <c r="P34">
        <v>1</v>
      </c>
      <c r="Q34">
        <v>60</v>
      </c>
      <c r="R34">
        <v>3</v>
      </c>
      <c r="S34">
        <v>99.777000000000001</v>
      </c>
      <c r="T34">
        <v>41.274999999999999</v>
      </c>
      <c r="U34">
        <v>14.067</v>
      </c>
      <c r="V34">
        <v>12.259</v>
      </c>
      <c r="W34">
        <v>6</v>
      </c>
      <c r="X34">
        <v>6</v>
      </c>
      <c r="Y34">
        <v>6</v>
      </c>
      <c r="Z34">
        <v>6</v>
      </c>
      <c r="AA34">
        <v>12</v>
      </c>
      <c r="AB34">
        <v>125.295</v>
      </c>
      <c r="AC34">
        <v>70</v>
      </c>
      <c r="AD34">
        <v>0.55868151200000005</v>
      </c>
      <c r="AE34">
        <v>55.743565189999998</v>
      </c>
      <c r="AF34">
        <v>23.05957939</v>
      </c>
      <c r="AG34">
        <v>7.8589728240000003</v>
      </c>
      <c r="AH34">
        <v>6.8488766510000003</v>
      </c>
      <c r="AI34">
        <v>19.250473320000001</v>
      </c>
      <c r="AJ34">
        <v>16.776253109999999</v>
      </c>
      <c r="AM34">
        <v>-58.632751030000001</v>
      </c>
      <c r="AN34">
        <v>13.60034593</v>
      </c>
      <c r="AO34">
        <v>26.656678020000001</v>
      </c>
      <c r="AP34">
        <v>-85.289429049999995</v>
      </c>
      <c r="AQ34">
        <v>-31.97607301</v>
      </c>
    </row>
    <row r="35" spans="1:43" x14ac:dyDescent="0.25">
      <c r="A35" t="s">
        <v>94</v>
      </c>
      <c r="B35" t="s">
        <v>90</v>
      </c>
      <c r="C35" t="s">
        <v>45</v>
      </c>
      <c r="D35" t="s">
        <v>54</v>
      </c>
      <c r="E35">
        <v>44</v>
      </c>
      <c r="F35">
        <v>10</v>
      </c>
      <c r="G35" t="s">
        <v>96</v>
      </c>
      <c r="H35">
        <v>108</v>
      </c>
      <c r="I35">
        <v>0</v>
      </c>
      <c r="J35" t="s">
        <v>97</v>
      </c>
      <c r="K35">
        <v>25</v>
      </c>
      <c r="L35">
        <v>70</v>
      </c>
      <c r="M35">
        <v>120</v>
      </c>
      <c r="N35" t="s">
        <v>98</v>
      </c>
      <c r="O35">
        <v>12</v>
      </c>
      <c r="P35">
        <v>1</v>
      </c>
      <c r="Q35">
        <v>60</v>
      </c>
      <c r="R35">
        <v>3</v>
      </c>
      <c r="S35">
        <v>1.54</v>
      </c>
      <c r="T35">
        <v>0.46</v>
      </c>
      <c r="U35">
        <v>0.15</v>
      </c>
      <c r="V35">
        <v>0.14000000000000001</v>
      </c>
      <c r="W35" t="s">
        <v>99</v>
      </c>
      <c r="X35" t="s">
        <v>99</v>
      </c>
      <c r="Y35">
        <v>8</v>
      </c>
      <c r="Z35">
        <v>8</v>
      </c>
      <c r="AA35">
        <v>16</v>
      </c>
      <c r="AB35">
        <v>1.66</v>
      </c>
      <c r="AC35">
        <v>70</v>
      </c>
      <c r="AD35">
        <v>42.168674699999997</v>
      </c>
      <c r="AE35">
        <v>64.939759039999998</v>
      </c>
      <c r="AF35">
        <v>19.397590359999999</v>
      </c>
      <c r="AG35">
        <v>6.3253012049999997</v>
      </c>
      <c r="AH35">
        <v>5.9036144579999998</v>
      </c>
      <c r="AI35">
        <v>17.890653499999999</v>
      </c>
      <c r="AJ35">
        <v>16.69794327</v>
      </c>
      <c r="AM35">
        <v>-70.12987013</v>
      </c>
      <c r="AN35">
        <v>9.5451244489999993</v>
      </c>
      <c r="AO35">
        <v>18.708443920000001</v>
      </c>
      <c r="AP35">
        <v>-88.838314049999994</v>
      </c>
      <c r="AQ35">
        <v>-51.42142621</v>
      </c>
    </row>
    <row r="36" spans="1:43" x14ac:dyDescent="0.25">
      <c r="A36" t="s">
        <v>100</v>
      </c>
      <c r="B36" t="s">
        <v>101</v>
      </c>
      <c r="C36" t="s">
        <v>45</v>
      </c>
      <c r="D36" t="s">
        <v>54</v>
      </c>
      <c r="E36">
        <v>45</v>
      </c>
      <c r="F36">
        <v>10</v>
      </c>
      <c r="G36" t="s">
        <v>96</v>
      </c>
      <c r="H36">
        <v>110</v>
      </c>
      <c r="I36">
        <v>0</v>
      </c>
      <c r="J36" t="s">
        <v>97</v>
      </c>
      <c r="K36" t="s">
        <v>64</v>
      </c>
      <c r="L36">
        <v>70</v>
      </c>
      <c r="M36">
        <v>120</v>
      </c>
      <c r="N36" t="s">
        <v>102</v>
      </c>
      <c r="O36">
        <v>2</v>
      </c>
      <c r="P36">
        <v>1</v>
      </c>
      <c r="Q36">
        <v>60</v>
      </c>
      <c r="R36">
        <v>3</v>
      </c>
      <c r="S36">
        <v>110.24299999999999</v>
      </c>
      <c r="T36">
        <v>69.13</v>
      </c>
      <c r="U36">
        <v>14.361000000000001</v>
      </c>
      <c r="V36">
        <v>19.167999999999999</v>
      </c>
      <c r="W36" t="s">
        <v>103</v>
      </c>
      <c r="X36" t="s">
        <v>103</v>
      </c>
      <c r="Y36">
        <v>7</v>
      </c>
      <c r="Z36">
        <v>7</v>
      </c>
      <c r="AA36">
        <v>14</v>
      </c>
      <c r="AB36">
        <v>201.458</v>
      </c>
      <c r="AC36">
        <v>70</v>
      </c>
      <c r="AD36">
        <v>0.34746696599999999</v>
      </c>
      <c r="AE36">
        <v>38.30580071</v>
      </c>
      <c r="AF36">
        <v>24.020391350000001</v>
      </c>
      <c r="AG36">
        <v>4.9899730959999999</v>
      </c>
      <c r="AH36">
        <v>6.6602468010000004</v>
      </c>
      <c r="AI36">
        <v>13.202227860000001</v>
      </c>
      <c r="AJ36">
        <v>17.621356710000001</v>
      </c>
      <c r="AM36">
        <v>-37.293070759999999</v>
      </c>
      <c r="AN36">
        <v>19.210305550000001</v>
      </c>
      <c r="AO36">
        <v>37.65219888</v>
      </c>
      <c r="AP36">
        <v>-74.945269640000006</v>
      </c>
      <c r="AQ36">
        <v>0.359128118</v>
      </c>
    </row>
    <row r="37" spans="1:43" x14ac:dyDescent="0.25">
      <c r="A37" t="s">
        <v>100</v>
      </c>
      <c r="B37" t="s">
        <v>101</v>
      </c>
      <c r="C37" t="s">
        <v>45</v>
      </c>
      <c r="D37" t="s">
        <v>54</v>
      </c>
      <c r="E37">
        <v>46</v>
      </c>
      <c r="F37">
        <v>10</v>
      </c>
      <c r="G37" t="s">
        <v>96</v>
      </c>
      <c r="H37">
        <v>113</v>
      </c>
      <c r="I37">
        <v>0</v>
      </c>
      <c r="J37" t="s">
        <v>97</v>
      </c>
      <c r="K37" t="s">
        <v>64</v>
      </c>
      <c r="L37">
        <v>70</v>
      </c>
      <c r="M37">
        <v>120</v>
      </c>
      <c r="N37" t="s">
        <v>102</v>
      </c>
      <c r="O37">
        <v>12</v>
      </c>
      <c r="P37">
        <v>1</v>
      </c>
      <c r="Q37">
        <v>60</v>
      </c>
      <c r="R37">
        <v>3</v>
      </c>
      <c r="S37">
        <v>184.459</v>
      </c>
      <c r="T37">
        <v>61.323999999999998</v>
      </c>
      <c r="U37">
        <v>17.638999999999999</v>
      </c>
      <c r="V37">
        <v>17.167999999999999</v>
      </c>
      <c r="W37" t="s">
        <v>103</v>
      </c>
      <c r="X37" t="s">
        <v>103</v>
      </c>
      <c r="Y37">
        <v>7</v>
      </c>
      <c r="Z37">
        <v>7</v>
      </c>
      <c r="AA37">
        <v>14</v>
      </c>
      <c r="AB37">
        <v>201.458</v>
      </c>
      <c r="AC37">
        <v>70</v>
      </c>
      <c r="AD37">
        <v>0.34746696599999999</v>
      </c>
      <c r="AE37">
        <v>64.093409050000005</v>
      </c>
      <c r="AF37">
        <v>21.308064210000001</v>
      </c>
      <c r="AG37">
        <v>6.1289698100000001</v>
      </c>
      <c r="AH37">
        <v>5.9653128689999999</v>
      </c>
      <c r="AI37">
        <v>16.21572991</v>
      </c>
      <c r="AJ37">
        <v>15.782734339999999</v>
      </c>
      <c r="AM37">
        <v>-66.754671770000002</v>
      </c>
      <c r="AN37">
        <v>9.8351917380000007</v>
      </c>
      <c r="AO37">
        <v>19.27697581</v>
      </c>
      <c r="AP37">
        <v>-86.031647579999998</v>
      </c>
      <c r="AQ37">
        <v>-47.477695959999998</v>
      </c>
    </row>
    <row r="38" spans="1:43" x14ac:dyDescent="0.25">
      <c r="A38" t="s">
        <v>104</v>
      </c>
      <c r="B38" t="s">
        <v>105</v>
      </c>
      <c r="C38" t="s">
        <v>45</v>
      </c>
      <c r="D38" t="s">
        <v>46</v>
      </c>
      <c r="E38">
        <v>14</v>
      </c>
      <c r="F38">
        <v>11</v>
      </c>
      <c r="G38" t="s">
        <v>96</v>
      </c>
      <c r="H38">
        <v>130</v>
      </c>
      <c r="I38">
        <v>1</v>
      </c>
      <c r="J38" t="s">
        <v>62</v>
      </c>
      <c r="K38">
        <v>25</v>
      </c>
      <c r="L38">
        <v>60</v>
      </c>
      <c r="M38">
        <v>120</v>
      </c>
      <c r="N38" t="s">
        <v>102</v>
      </c>
      <c r="O38">
        <v>12</v>
      </c>
      <c r="P38">
        <v>1</v>
      </c>
      <c r="Q38">
        <v>60</v>
      </c>
      <c r="R38">
        <v>2</v>
      </c>
      <c r="S38">
        <v>38.862000000000002</v>
      </c>
      <c r="T38">
        <v>22.097999999999999</v>
      </c>
      <c r="U38">
        <v>2.794</v>
      </c>
      <c r="V38">
        <v>5.3339999999999996</v>
      </c>
      <c r="W38">
        <v>6</v>
      </c>
      <c r="X38">
        <v>6</v>
      </c>
      <c r="Y38">
        <v>6</v>
      </c>
      <c r="Z38">
        <v>6</v>
      </c>
      <c r="AA38">
        <v>12</v>
      </c>
      <c r="AB38">
        <v>43.688000000000002</v>
      </c>
      <c r="AC38">
        <v>100</v>
      </c>
      <c r="AD38">
        <v>2.2889580660000002</v>
      </c>
      <c r="AE38">
        <v>88.953488370000002</v>
      </c>
      <c r="AF38">
        <v>50.581395350000001</v>
      </c>
      <c r="AG38">
        <v>6.3953488370000002</v>
      </c>
      <c r="AH38">
        <v>12.20930233</v>
      </c>
      <c r="AI38">
        <v>15.665341379999999</v>
      </c>
      <c r="AJ38">
        <v>29.906560809999998</v>
      </c>
      <c r="AM38">
        <v>-43.137254900000002</v>
      </c>
      <c r="AN38">
        <v>14.321390470000001</v>
      </c>
      <c r="AO38">
        <v>28.069925319999999</v>
      </c>
      <c r="AP38">
        <v>-71.207180219999998</v>
      </c>
      <c r="AQ38">
        <v>-15.067329579999999</v>
      </c>
    </row>
    <row r="39" spans="1:43" x14ac:dyDescent="0.25">
      <c r="A39" t="s">
        <v>104</v>
      </c>
      <c r="B39" t="s">
        <v>105</v>
      </c>
      <c r="C39" t="s">
        <v>45</v>
      </c>
      <c r="D39" t="s">
        <v>106</v>
      </c>
      <c r="E39">
        <v>15</v>
      </c>
      <c r="F39">
        <v>11</v>
      </c>
      <c r="G39" t="s">
        <v>96</v>
      </c>
      <c r="H39">
        <v>130</v>
      </c>
      <c r="I39">
        <v>1</v>
      </c>
      <c r="J39" t="s">
        <v>62</v>
      </c>
      <c r="K39">
        <v>25</v>
      </c>
      <c r="L39">
        <v>60</v>
      </c>
      <c r="M39">
        <v>120</v>
      </c>
      <c r="N39" t="s">
        <v>102</v>
      </c>
      <c r="O39">
        <v>12</v>
      </c>
      <c r="P39">
        <v>1</v>
      </c>
      <c r="Q39">
        <v>60</v>
      </c>
      <c r="R39">
        <v>2</v>
      </c>
      <c r="S39">
        <v>1.53</v>
      </c>
      <c r="T39">
        <v>0.97</v>
      </c>
      <c r="U39">
        <v>0.1</v>
      </c>
      <c r="V39">
        <v>0.21</v>
      </c>
      <c r="W39">
        <v>6</v>
      </c>
      <c r="X39">
        <v>6</v>
      </c>
      <c r="Y39">
        <v>6</v>
      </c>
      <c r="Z39">
        <v>6</v>
      </c>
      <c r="AA39">
        <v>12</v>
      </c>
      <c r="AB39">
        <v>1.72</v>
      </c>
      <c r="AC39">
        <v>100</v>
      </c>
      <c r="AD39">
        <v>58.139534879999999</v>
      </c>
      <c r="AE39">
        <v>88.953488370000002</v>
      </c>
      <c r="AF39">
        <v>56.395348839999997</v>
      </c>
      <c r="AG39">
        <v>5.8139534880000001</v>
      </c>
      <c r="AH39">
        <v>12.20930233</v>
      </c>
      <c r="AI39">
        <v>14.241219429999999</v>
      </c>
      <c r="AJ39">
        <v>29.906560809999998</v>
      </c>
      <c r="AM39">
        <v>-36.60130719</v>
      </c>
      <c r="AN39">
        <v>14.337342</v>
      </c>
      <c r="AO39">
        <v>28.101190320000001</v>
      </c>
      <c r="AP39">
        <v>-64.702497510000001</v>
      </c>
      <c r="AQ39">
        <v>-8.5001168699999994</v>
      </c>
    </row>
    <row r="40" spans="1:43" x14ac:dyDescent="0.25">
      <c r="A40" t="s">
        <v>107</v>
      </c>
      <c r="B40" t="s">
        <v>108</v>
      </c>
      <c r="C40" t="s">
        <v>45</v>
      </c>
      <c r="D40" t="s">
        <v>109</v>
      </c>
      <c r="E40">
        <v>54</v>
      </c>
      <c r="F40">
        <v>6</v>
      </c>
      <c r="G40" t="s">
        <v>96</v>
      </c>
      <c r="H40">
        <v>120</v>
      </c>
      <c r="I40" t="s">
        <v>89</v>
      </c>
      <c r="J40" t="s">
        <v>56</v>
      </c>
      <c r="K40">
        <v>22</v>
      </c>
      <c r="L40">
        <v>50</v>
      </c>
      <c r="M40">
        <v>60</v>
      </c>
      <c r="N40" t="s">
        <v>51</v>
      </c>
      <c r="O40">
        <v>12</v>
      </c>
      <c r="P40">
        <v>1</v>
      </c>
      <c r="Q40">
        <v>60</v>
      </c>
      <c r="R40">
        <v>0</v>
      </c>
      <c r="S40">
        <v>1.34</v>
      </c>
      <c r="T40">
        <v>0.72</v>
      </c>
      <c r="U40">
        <v>0.04</v>
      </c>
      <c r="V40">
        <v>7.0000000000000007E-2</v>
      </c>
      <c r="W40">
        <v>4</v>
      </c>
      <c r="X40">
        <v>4</v>
      </c>
      <c r="Y40">
        <v>4</v>
      </c>
      <c r="Z40">
        <v>4</v>
      </c>
      <c r="AA40">
        <v>8</v>
      </c>
      <c r="AB40">
        <v>1.43</v>
      </c>
      <c r="AC40">
        <v>100</v>
      </c>
      <c r="AD40">
        <v>69.930069930000002</v>
      </c>
      <c r="AE40">
        <v>93.706293709999997</v>
      </c>
      <c r="AF40">
        <v>50.349650349999997</v>
      </c>
      <c r="AG40">
        <v>2.7972027970000002</v>
      </c>
      <c r="AH40">
        <v>4.8951048950000002</v>
      </c>
      <c r="AI40">
        <v>5.5944055940000004</v>
      </c>
      <c r="AJ40">
        <v>9.7902097900000005</v>
      </c>
      <c r="AM40">
        <v>-46.268656720000003</v>
      </c>
      <c r="AN40">
        <v>5.4645667800000002</v>
      </c>
      <c r="AO40">
        <v>10.71055089</v>
      </c>
      <c r="AP40">
        <v>-56.979207610000003</v>
      </c>
      <c r="AQ40">
        <v>-35.558105830000002</v>
      </c>
    </row>
    <row r="41" spans="1:43" x14ac:dyDescent="0.25">
      <c r="A41" t="s">
        <v>110</v>
      </c>
      <c r="B41" t="s">
        <v>70</v>
      </c>
      <c r="C41" t="s">
        <v>45</v>
      </c>
      <c r="D41" t="s">
        <v>111</v>
      </c>
      <c r="E41">
        <v>31</v>
      </c>
      <c r="F41">
        <v>11</v>
      </c>
      <c r="G41" t="s">
        <v>112</v>
      </c>
      <c r="H41" t="s">
        <v>113</v>
      </c>
      <c r="I41" t="s">
        <v>89</v>
      </c>
      <c r="J41" t="s">
        <v>114</v>
      </c>
      <c r="K41" t="s">
        <v>115</v>
      </c>
      <c r="L41" t="s">
        <v>116</v>
      </c>
      <c r="M41">
        <v>90</v>
      </c>
      <c r="N41" t="s">
        <v>117</v>
      </c>
      <c r="O41">
        <v>12</v>
      </c>
      <c r="P41">
        <v>1</v>
      </c>
      <c r="Q41">
        <v>60</v>
      </c>
      <c r="R41">
        <v>0</v>
      </c>
      <c r="S41">
        <v>17.018000000000001</v>
      </c>
      <c r="T41">
        <v>4.0640000000000001</v>
      </c>
      <c r="U41">
        <v>1.016</v>
      </c>
      <c r="V41">
        <v>1.27</v>
      </c>
      <c r="W41">
        <v>24</v>
      </c>
      <c r="X41">
        <v>24</v>
      </c>
      <c r="Y41">
        <v>24</v>
      </c>
      <c r="Z41">
        <v>24</v>
      </c>
      <c r="AA41">
        <v>48</v>
      </c>
      <c r="AB41">
        <v>24</v>
      </c>
      <c r="AC41">
        <v>100</v>
      </c>
      <c r="AD41">
        <v>4.1666666670000003</v>
      </c>
      <c r="AE41">
        <v>70.908333330000005</v>
      </c>
      <c r="AF41">
        <v>16.93333333</v>
      </c>
      <c r="AG41">
        <v>4.233333333</v>
      </c>
      <c r="AH41">
        <v>5.2916666670000003</v>
      </c>
      <c r="AI41">
        <v>20.739013159999999</v>
      </c>
      <c r="AJ41">
        <v>25.923766440000001</v>
      </c>
      <c r="AM41">
        <v>-76.119402989999998</v>
      </c>
      <c r="AN41">
        <v>7.5976530630000001</v>
      </c>
      <c r="AO41">
        <v>14.891400000000001</v>
      </c>
      <c r="AP41">
        <v>-91.010802990000002</v>
      </c>
      <c r="AQ41">
        <v>-61.22800299</v>
      </c>
    </row>
    <row r="42" spans="1:43" x14ac:dyDescent="0.25">
      <c r="A42" t="s">
        <v>110</v>
      </c>
      <c r="B42" t="s">
        <v>118</v>
      </c>
      <c r="C42" t="s">
        <v>45</v>
      </c>
      <c r="D42" t="s">
        <v>111</v>
      </c>
      <c r="E42">
        <v>32</v>
      </c>
      <c r="F42">
        <v>11</v>
      </c>
      <c r="G42" t="s">
        <v>112</v>
      </c>
      <c r="H42" t="s">
        <v>113</v>
      </c>
      <c r="I42" t="s">
        <v>89</v>
      </c>
      <c r="J42" t="s">
        <v>119</v>
      </c>
      <c r="K42" t="s">
        <v>115</v>
      </c>
      <c r="L42" t="s">
        <v>120</v>
      </c>
      <c r="M42">
        <v>90</v>
      </c>
      <c r="N42" t="s">
        <v>117</v>
      </c>
      <c r="O42">
        <v>12</v>
      </c>
      <c r="P42">
        <v>1</v>
      </c>
      <c r="Q42">
        <v>60</v>
      </c>
      <c r="R42">
        <v>0</v>
      </c>
      <c r="S42">
        <v>16.001999999999999</v>
      </c>
      <c r="T42">
        <v>4.5720000000000001</v>
      </c>
      <c r="U42">
        <v>1.016</v>
      </c>
      <c r="V42">
        <v>1.016</v>
      </c>
      <c r="W42">
        <v>12</v>
      </c>
      <c r="X42">
        <v>12</v>
      </c>
      <c r="Y42">
        <v>12</v>
      </c>
      <c r="Z42">
        <v>12</v>
      </c>
      <c r="AA42">
        <v>24</v>
      </c>
      <c r="AB42">
        <v>24</v>
      </c>
      <c r="AC42">
        <v>100</v>
      </c>
      <c r="AD42">
        <v>4.1666666670000003</v>
      </c>
      <c r="AE42">
        <v>66.674999999999997</v>
      </c>
      <c r="AF42">
        <v>19.05</v>
      </c>
      <c r="AG42">
        <v>4.233333333</v>
      </c>
      <c r="AH42">
        <v>4.233333333</v>
      </c>
      <c r="AI42">
        <v>14.66469684</v>
      </c>
      <c r="AJ42">
        <v>14.66469684</v>
      </c>
      <c r="AM42">
        <v>-71.428571430000005</v>
      </c>
      <c r="AN42">
        <v>6.6032742759999996</v>
      </c>
      <c r="AO42">
        <v>12.942417580000001</v>
      </c>
      <c r="AP42">
        <v>-84.370989010000002</v>
      </c>
      <c r="AQ42">
        <v>-58.486153850000001</v>
      </c>
    </row>
    <row r="43" spans="1:43" x14ac:dyDescent="0.25">
      <c r="A43" t="s">
        <v>110</v>
      </c>
      <c r="B43" t="s">
        <v>121</v>
      </c>
      <c r="C43" t="s">
        <v>45</v>
      </c>
      <c r="D43" t="s">
        <v>111</v>
      </c>
      <c r="E43">
        <v>33</v>
      </c>
      <c r="F43">
        <v>11</v>
      </c>
      <c r="G43" t="s">
        <v>112</v>
      </c>
      <c r="H43" t="s">
        <v>113</v>
      </c>
      <c r="I43" t="s">
        <v>89</v>
      </c>
      <c r="J43" t="s">
        <v>122</v>
      </c>
      <c r="K43" t="s">
        <v>115</v>
      </c>
      <c r="L43" t="s">
        <v>123</v>
      </c>
      <c r="M43">
        <v>90</v>
      </c>
      <c r="N43" t="s">
        <v>117</v>
      </c>
      <c r="O43">
        <v>12</v>
      </c>
      <c r="P43">
        <v>1</v>
      </c>
      <c r="Q43">
        <v>60</v>
      </c>
      <c r="R43">
        <v>0</v>
      </c>
      <c r="S43">
        <v>17.018000000000001</v>
      </c>
      <c r="T43">
        <v>6.0960000000000001</v>
      </c>
      <c r="U43">
        <v>1.016</v>
      </c>
      <c r="V43">
        <v>1.524</v>
      </c>
      <c r="W43">
        <v>12</v>
      </c>
      <c r="X43">
        <v>12</v>
      </c>
      <c r="Y43">
        <v>12</v>
      </c>
      <c r="Z43">
        <v>12</v>
      </c>
      <c r="AA43">
        <v>24</v>
      </c>
      <c r="AB43">
        <v>24</v>
      </c>
      <c r="AC43">
        <v>100</v>
      </c>
      <c r="AD43">
        <v>4.1666666670000003</v>
      </c>
      <c r="AE43">
        <v>70.908333330000005</v>
      </c>
      <c r="AF43">
        <v>25.4</v>
      </c>
      <c r="AG43">
        <v>4.233333333</v>
      </c>
      <c r="AH43">
        <v>6.35</v>
      </c>
      <c r="AI43">
        <v>14.66469684</v>
      </c>
      <c r="AJ43">
        <v>21.99704526</v>
      </c>
      <c r="AM43">
        <v>-64.179104480000007</v>
      </c>
      <c r="AN43">
        <v>9.2070341360000008</v>
      </c>
      <c r="AO43">
        <v>18.04578691</v>
      </c>
      <c r="AP43">
        <v>-82.224891389999996</v>
      </c>
      <c r="AQ43">
        <v>-46.133317570000003</v>
      </c>
    </row>
    <row r="44" spans="1:43" x14ac:dyDescent="0.25">
      <c r="A44" t="s">
        <v>110</v>
      </c>
      <c r="B44" t="s">
        <v>67</v>
      </c>
      <c r="C44" t="s">
        <v>45</v>
      </c>
      <c r="D44" t="s">
        <v>124</v>
      </c>
      <c r="E44">
        <v>19</v>
      </c>
      <c r="F44">
        <v>11</v>
      </c>
      <c r="G44" t="s">
        <v>125</v>
      </c>
      <c r="H44" t="s">
        <v>113</v>
      </c>
      <c r="I44" t="s">
        <v>89</v>
      </c>
      <c r="J44" t="s">
        <v>114</v>
      </c>
      <c r="K44" t="s">
        <v>115</v>
      </c>
      <c r="L44" t="s">
        <v>126</v>
      </c>
      <c r="M44">
        <v>90</v>
      </c>
      <c r="N44" t="s">
        <v>117</v>
      </c>
      <c r="O44">
        <v>12</v>
      </c>
      <c r="P44">
        <v>1</v>
      </c>
      <c r="Q44">
        <v>60</v>
      </c>
      <c r="R44">
        <v>0</v>
      </c>
      <c r="S44">
        <v>18.795999999999999</v>
      </c>
      <c r="T44">
        <v>6.35</v>
      </c>
      <c r="U44">
        <v>1.016</v>
      </c>
      <c r="V44">
        <v>2.032</v>
      </c>
      <c r="W44">
        <v>12</v>
      </c>
      <c r="X44">
        <v>12</v>
      </c>
      <c r="Y44">
        <v>12</v>
      </c>
      <c r="Z44">
        <v>12</v>
      </c>
      <c r="AA44">
        <v>24</v>
      </c>
      <c r="AB44">
        <v>24</v>
      </c>
      <c r="AC44">
        <v>100</v>
      </c>
      <c r="AD44">
        <v>4.1666666670000003</v>
      </c>
      <c r="AE44">
        <v>78.316666670000004</v>
      </c>
      <c r="AF44">
        <v>26.458333329999999</v>
      </c>
      <c r="AG44">
        <v>4.233333333</v>
      </c>
      <c r="AH44">
        <v>8.4666666670000001</v>
      </c>
      <c r="AI44">
        <v>14.66469684</v>
      </c>
      <c r="AJ44">
        <v>29.329393670000002</v>
      </c>
      <c r="AM44">
        <v>-66.216216220000007</v>
      </c>
      <c r="AN44">
        <v>10.96396169</v>
      </c>
      <c r="AO44">
        <v>21.489364909999999</v>
      </c>
      <c r="AP44">
        <v>-87.705581129999999</v>
      </c>
      <c r="AQ44">
        <v>-44.726851310000001</v>
      </c>
    </row>
    <row r="45" spans="1:43" x14ac:dyDescent="0.25">
      <c r="A45" t="s">
        <v>110</v>
      </c>
      <c r="B45" t="s">
        <v>69</v>
      </c>
      <c r="C45" t="s">
        <v>45</v>
      </c>
      <c r="D45" t="s">
        <v>124</v>
      </c>
      <c r="E45">
        <v>20</v>
      </c>
      <c r="F45">
        <v>11</v>
      </c>
      <c r="G45" t="s">
        <v>125</v>
      </c>
      <c r="H45" t="s">
        <v>113</v>
      </c>
      <c r="I45" t="s">
        <v>89</v>
      </c>
      <c r="J45" t="s">
        <v>119</v>
      </c>
      <c r="K45" t="s">
        <v>115</v>
      </c>
      <c r="L45" t="s">
        <v>126</v>
      </c>
      <c r="M45">
        <v>90</v>
      </c>
      <c r="N45" t="s">
        <v>117</v>
      </c>
      <c r="O45">
        <v>12</v>
      </c>
      <c r="P45">
        <v>1</v>
      </c>
      <c r="Q45">
        <v>60</v>
      </c>
      <c r="R45">
        <v>0</v>
      </c>
      <c r="S45">
        <v>19.812000000000001</v>
      </c>
      <c r="T45">
        <v>5.5880000000000001</v>
      </c>
      <c r="U45">
        <v>1.016</v>
      </c>
      <c r="V45">
        <v>1.016</v>
      </c>
      <c r="W45">
        <v>10</v>
      </c>
      <c r="X45">
        <v>10</v>
      </c>
      <c r="Y45">
        <v>10</v>
      </c>
      <c r="Z45">
        <v>10</v>
      </c>
      <c r="AA45">
        <v>20</v>
      </c>
      <c r="AB45">
        <v>24</v>
      </c>
      <c r="AC45">
        <v>100</v>
      </c>
      <c r="AD45">
        <v>4.1666666670000003</v>
      </c>
      <c r="AE45">
        <v>82.55</v>
      </c>
      <c r="AF45">
        <v>23.283333330000001</v>
      </c>
      <c r="AG45">
        <v>4.233333333</v>
      </c>
      <c r="AH45">
        <v>4.233333333</v>
      </c>
      <c r="AI45">
        <v>13.38697543</v>
      </c>
      <c r="AJ45">
        <v>13.38697543</v>
      </c>
      <c r="AM45">
        <v>-71.794871790000002</v>
      </c>
      <c r="AN45">
        <v>5.3282839160000002</v>
      </c>
      <c r="AO45">
        <v>10.443436480000001</v>
      </c>
      <c r="AP45">
        <v>-82.238308270000005</v>
      </c>
      <c r="AQ45">
        <v>-61.351435309999999</v>
      </c>
    </row>
    <row r="46" spans="1:43" x14ac:dyDescent="0.25">
      <c r="A46" t="s">
        <v>110</v>
      </c>
      <c r="B46" t="s">
        <v>127</v>
      </c>
      <c r="C46" t="s">
        <v>45</v>
      </c>
      <c r="D46" t="s">
        <v>124</v>
      </c>
      <c r="E46">
        <v>21</v>
      </c>
      <c r="F46">
        <v>11</v>
      </c>
      <c r="G46" t="s">
        <v>125</v>
      </c>
      <c r="H46" t="s">
        <v>113</v>
      </c>
      <c r="I46" t="s">
        <v>89</v>
      </c>
      <c r="J46" t="s">
        <v>122</v>
      </c>
      <c r="K46" t="s">
        <v>115</v>
      </c>
      <c r="L46" t="s">
        <v>128</v>
      </c>
      <c r="M46">
        <v>90</v>
      </c>
      <c r="N46" t="s">
        <v>117</v>
      </c>
      <c r="O46">
        <v>12</v>
      </c>
      <c r="P46">
        <v>1</v>
      </c>
      <c r="Q46">
        <v>60</v>
      </c>
      <c r="R46">
        <v>0</v>
      </c>
      <c r="S46">
        <v>16.001999999999999</v>
      </c>
      <c r="T46">
        <v>8.1280000000000001</v>
      </c>
      <c r="U46">
        <v>2.54</v>
      </c>
      <c r="V46">
        <v>2.286</v>
      </c>
      <c r="W46">
        <v>12</v>
      </c>
      <c r="X46">
        <v>12</v>
      </c>
      <c r="Y46">
        <v>12</v>
      </c>
      <c r="Z46">
        <v>12</v>
      </c>
      <c r="AA46">
        <v>24</v>
      </c>
      <c r="AB46">
        <v>24</v>
      </c>
      <c r="AC46">
        <v>100</v>
      </c>
      <c r="AD46">
        <v>4.1666666670000003</v>
      </c>
      <c r="AE46">
        <v>66.674999999999997</v>
      </c>
      <c r="AF46">
        <v>33.866666670000001</v>
      </c>
      <c r="AG46">
        <v>10.58333333</v>
      </c>
      <c r="AH46">
        <v>9.5250000000000004</v>
      </c>
      <c r="AI46">
        <v>36.661742089999997</v>
      </c>
      <c r="AJ46">
        <v>32.995567880000003</v>
      </c>
      <c r="AM46">
        <v>-49.206349209999999</v>
      </c>
      <c r="AN46">
        <v>16.403819219999999</v>
      </c>
      <c r="AO46">
        <v>32.15148567</v>
      </c>
      <c r="AP46">
        <v>-81.357834879999999</v>
      </c>
      <c r="AQ46">
        <v>-17.054863539999999</v>
      </c>
    </row>
    <row r="47" spans="1:43" x14ac:dyDescent="0.25">
      <c r="A47" t="s">
        <v>110</v>
      </c>
      <c r="B47" t="s">
        <v>90</v>
      </c>
      <c r="C47" t="s">
        <v>45</v>
      </c>
      <c r="D47" t="s">
        <v>129</v>
      </c>
      <c r="E47">
        <v>22</v>
      </c>
      <c r="F47">
        <v>11</v>
      </c>
      <c r="G47" t="s">
        <v>130</v>
      </c>
      <c r="H47" t="s">
        <v>113</v>
      </c>
      <c r="I47" t="s">
        <v>89</v>
      </c>
      <c r="J47" t="s">
        <v>114</v>
      </c>
      <c r="K47" t="s">
        <v>115</v>
      </c>
      <c r="L47" t="s">
        <v>131</v>
      </c>
      <c r="M47">
        <v>90</v>
      </c>
      <c r="N47" t="s">
        <v>117</v>
      </c>
      <c r="O47">
        <v>12</v>
      </c>
      <c r="P47">
        <v>1</v>
      </c>
      <c r="Q47">
        <v>60</v>
      </c>
      <c r="R47">
        <v>0</v>
      </c>
      <c r="S47">
        <v>18.033999999999999</v>
      </c>
      <c r="T47">
        <v>4.8259999999999996</v>
      </c>
      <c r="U47">
        <v>2.032</v>
      </c>
      <c r="V47">
        <v>2.54</v>
      </c>
      <c r="W47">
        <v>6</v>
      </c>
      <c r="X47">
        <v>6</v>
      </c>
      <c r="Y47">
        <v>6</v>
      </c>
      <c r="Z47">
        <v>6</v>
      </c>
      <c r="AA47">
        <v>12</v>
      </c>
      <c r="AB47">
        <v>24.24</v>
      </c>
      <c r="AC47">
        <v>100</v>
      </c>
      <c r="AD47">
        <v>4.1254125410000002</v>
      </c>
      <c r="AE47">
        <v>74.397689769999999</v>
      </c>
      <c r="AF47">
        <v>19.909240919999998</v>
      </c>
      <c r="AG47">
        <v>8.382838284</v>
      </c>
      <c r="AH47">
        <v>10.47854785</v>
      </c>
      <c r="AI47">
        <v>20.53367639</v>
      </c>
      <c r="AJ47">
        <v>25.667095490000001</v>
      </c>
      <c r="AM47">
        <v>-73.239436620000006</v>
      </c>
      <c r="AN47">
        <v>14.40365302</v>
      </c>
      <c r="AO47">
        <v>28.23115992</v>
      </c>
      <c r="AP47">
        <v>-101.4705965</v>
      </c>
      <c r="AQ47">
        <v>-45.008276700000003</v>
      </c>
    </row>
    <row r="48" spans="1:43" x14ac:dyDescent="0.25">
      <c r="A48" t="s">
        <v>110</v>
      </c>
      <c r="B48" t="s">
        <v>132</v>
      </c>
      <c r="C48" t="s">
        <v>45</v>
      </c>
      <c r="D48" t="s">
        <v>129</v>
      </c>
      <c r="E48">
        <v>23</v>
      </c>
      <c r="F48">
        <v>11</v>
      </c>
      <c r="G48" t="s">
        <v>130</v>
      </c>
      <c r="H48" t="s">
        <v>113</v>
      </c>
      <c r="I48" t="s">
        <v>89</v>
      </c>
      <c r="J48" t="s">
        <v>119</v>
      </c>
      <c r="K48" t="s">
        <v>115</v>
      </c>
      <c r="L48" t="s">
        <v>133</v>
      </c>
      <c r="M48">
        <v>90</v>
      </c>
      <c r="N48" t="s">
        <v>117</v>
      </c>
      <c r="O48">
        <v>12</v>
      </c>
      <c r="P48">
        <v>1</v>
      </c>
      <c r="Q48">
        <v>60</v>
      </c>
      <c r="R48">
        <v>0</v>
      </c>
      <c r="S48">
        <v>13.97</v>
      </c>
      <c r="T48">
        <v>4.0640000000000001</v>
      </c>
      <c r="U48">
        <v>2.54</v>
      </c>
      <c r="V48">
        <v>1.016</v>
      </c>
      <c r="W48">
        <v>6</v>
      </c>
      <c r="X48">
        <v>6</v>
      </c>
      <c r="Y48">
        <v>6</v>
      </c>
      <c r="Z48">
        <v>6</v>
      </c>
      <c r="AA48">
        <v>12</v>
      </c>
      <c r="AB48">
        <v>24.24</v>
      </c>
      <c r="AC48">
        <v>100</v>
      </c>
      <c r="AD48">
        <v>4.1254125410000002</v>
      </c>
      <c r="AE48">
        <v>57.632013200000003</v>
      </c>
      <c r="AF48">
        <v>16.76567657</v>
      </c>
      <c r="AG48">
        <v>10.47854785</v>
      </c>
      <c r="AH48">
        <v>4.191419142</v>
      </c>
      <c r="AI48">
        <v>25.667095490000001</v>
      </c>
      <c r="AJ48">
        <v>10.2668382</v>
      </c>
      <c r="AM48">
        <v>-70.909090910000003</v>
      </c>
      <c r="AN48">
        <v>8.9927077739999994</v>
      </c>
      <c r="AO48">
        <v>17.625707240000001</v>
      </c>
      <c r="AP48">
        <v>-88.53479815</v>
      </c>
      <c r="AQ48">
        <v>-53.283383669999999</v>
      </c>
    </row>
    <row r="49" spans="1:43" x14ac:dyDescent="0.25">
      <c r="A49" t="s">
        <v>110</v>
      </c>
      <c r="B49" t="s">
        <v>134</v>
      </c>
      <c r="C49" t="s">
        <v>45</v>
      </c>
      <c r="D49" t="s">
        <v>129</v>
      </c>
      <c r="E49">
        <v>24</v>
      </c>
      <c r="F49">
        <v>11</v>
      </c>
      <c r="G49" t="s">
        <v>130</v>
      </c>
      <c r="H49" t="s">
        <v>113</v>
      </c>
      <c r="I49" t="s">
        <v>89</v>
      </c>
      <c r="J49" t="s">
        <v>122</v>
      </c>
      <c r="K49" t="s">
        <v>115</v>
      </c>
      <c r="L49" t="s">
        <v>135</v>
      </c>
      <c r="M49">
        <v>90</v>
      </c>
      <c r="N49" t="s">
        <v>117</v>
      </c>
      <c r="O49">
        <v>12</v>
      </c>
      <c r="P49">
        <v>1</v>
      </c>
      <c r="Q49">
        <v>60</v>
      </c>
      <c r="R49">
        <v>0</v>
      </c>
      <c r="S49">
        <v>20.827999999999999</v>
      </c>
      <c r="T49">
        <v>4.5720000000000001</v>
      </c>
      <c r="U49">
        <v>0.50800000000000001</v>
      </c>
      <c r="V49">
        <v>3.556</v>
      </c>
      <c r="W49">
        <v>6</v>
      </c>
      <c r="X49">
        <v>6</v>
      </c>
      <c r="Y49">
        <v>6</v>
      </c>
      <c r="Z49">
        <v>6</v>
      </c>
      <c r="AA49">
        <v>12</v>
      </c>
      <c r="AB49">
        <v>24.24</v>
      </c>
      <c r="AC49">
        <v>100</v>
      </c>
      <c r="AD49">
        <v>4.1254125410000002</v>
      </c>
      <c r="AE49">
        <v>85.92409241</v>
      </c>
      <c r="AF49">
        <v>18.86138614</v>
      </c>
      <c r="AG49">
        <v>2.095709571</v>
      </c>
      <c r="AH49">
        <v>14.669967</v>
      </c>
      <c r="AI49">
        <v>5.1334190980000001</v>
      </c>
      <c r="AJ49">
        <v>35.933933690000003</v>
      </c>
      <c r="AM49">
        <v>-78.048780489999999</v>
      </c>
      <c r="AN49">
        <v>17.081563370000001</v>
      </c>
      <c r="AO49">
        <v>33.479864210000002</v>
      </c>
      <c r="AP49">
        <v>-111.5286447</v>
      </c>
      <c r="AQ49">
        <v>-44.568916280000003</v>
      </c>
    </row>
    <row r="50" spans="1:43" x14ac:dyDescent="0.25">
      <c r="A50" t="s">
        <v>110</v>
      </c>
      <c r="B50" t="s">
        <v>65</v>
      </c>
      <c r="C50" t="s">
        <v>45</v>
      </c>
      <c r="D50" t="s">
        <v>136</v>
      </c>
      <c r="E50">
        <v>25</v>
      </c>
      <c r="F50">
        <v>11</v>
      </c>
      <c r="G50" t="s">
        <v>137</v>
      </c>
      <c r="H50" t="s">
        <v>113</v>
      </c>
      <c r="I50" t="s">
        <v>89</v>
      </c>
      <c r="J50" t="s">
        <v>114</v>
      </c>
      <c r="K50" t="s">
        <v>115</v>
      </c>
      <c r="L50" t="s">
        <v>126</v>
      </c>
      <c r="M50">
        <v>90</v>
      </c>
      <c r="N50" t="s">
        <v>117</v>
      </c>
      <c r="O50">
        <v>12</v>
      </c>
      <c r="P50">
        <v>1</v>
      </c>
      <c r="Q50">
        <v>60</v>
      </c>
      <c r="R50">
        <v>0</v>
      </c>
      <c r="S50">
        <v>18.033999999999999</v>
      </c>
      <c r="T50">
        <v>9.1440000000000001</v>
      </c>
      <c r="U50">
        <v>0.76200000000000001</v>
      </c>
      <c r="V50">
        <v>1.778</v>
      </c>
      <c r="W50">
        <v>12</v>
      </c>
      <c r="X50">
        <v>12</v>
      </c>
      <c r="Y50">
        <v>12</v>
      </c>
      <c r="Z50">
        <v>12</v>
      </c>
      <c r="AA50">
        <v>24</v>
      </c>
      <c r="AB50">
        <v>22.32</v>
      </c>
      <c r="AC50">
        <v>100</v>
      </c>
      <c r="AD50">
        <v>4.4802867380000002</v>
      </c>
      <c r="AE50">
        <v>80.797491039999997</v>
      </c>
      <c r="AF50">
        <v>40.967741940000003</v>
      </c>
      <c r="AG50">
        <v>3.4139784949999998</v>
      </c>
      <c r="AH50">
        <v>7.9659498209999997</v>
      </c>
      <c r="AI50">
        <v>11.82636842</v>
      </c>
      <c r="AJ50">
        <v>27.594859639999999</v>
      </c>
      <c r="AM50">
        <v>-49.295774649999998</v>
      </c>
      <c r="AN50">
        <v>10.089249280000001</v>
      </c>
      <c r="AO50">
        <v>19.774928589999998</v>
      </c>
      <c r="AP50">
        <v>-69.07070324</v>
      </c>
      <c r="AQ50">
        <v>-29.52084606</v>
      </c>
    </row>
    <row r="51" spans="1:43" x14ac:dyDescent="0.25">
      <c r="A51" t="s">
        <v>110</v>
      </c>
      <c r="B51" t="s">
        <v>82</v>
      </c>
      <c r="C51" t="s">
        <v>45</v>
      </c>
      <c r="D51" t="s">
        <v>136</v>
      </c>
      <c r="E51">
        <v>26</v>
      </c>
      <c r="F51">
        <v>11</v>
      </c>
      <c r="G51" t="s">
        <v>137</v>
      </c>
      <c r="H51" t="s">
        <v>113</v>
      </c>
      <c r="I51" t="s">
        <v>89</v>
      </c>
      <c r="J51" t="s">
        <v>119</v>
      </c>
      <c r="K51" t="s">
        <v>115</v>
      </c>
      <c r="L51" t="s">
        <v>126</v>
      </c>
      <c r="M51">
        <v>90</v>
      </c>
      <c r="N51" t="s">
        <v>117</v>
      </c>
      <c r="O51">
        <v>12</v>
      </c>
      <c r="P51">
        <v>1</v>
      </c>
      <c r="Q51">
        <v>60</v>
      </c>
      <c r="R51">
        <v>0</v>
      </c>
      <c r="S51">
        <v>15.494</v>
      </c>
      <c r="T51">
        <v>5.5880000000000001</v>
      </c>
      <c r="U51">
        <v>1.524</v>
      </c>
      <c r="V51">
        <v>1.524</v>
      </c>
      <c r="W51">
        <v>18</v>
      </c>
      <c r="X51">
        <v>18</v>
      </c>
      <c r="Y51">
        <v>18</v>
      </c>
      <c r="Z51">
        <v>18</v>
      </c>
      <c r="AA51">
        <v>36</v>
      </c>
      <c r="AB51">
        <v>22.32</v>
      </c>
      <c r="AC51">
        <v>100</v>
      </c>
      <c r="AD51">
        <v>4.4802867380000002</v>
      </c>
      <c r="AE51">
        <v>69.417562720000006</v>
      </c>
      <c r="AF51">
        <v>25.035842290000001</v>
      </c>
      <c r="AG51">
        <v>6.8279569889999996</v>
      </c>
      <c r="AH51">
        <v>6.8279569889999996</v>
      </c>
      <c r="AI51">
        <v>28.968568130000001</v>
      </c>
      <c r="AJ51">
        <v>28.968568130000001</v>
      </c>
      <c r="AM51">
        <v>-63.93442623</v>
      </c>
      <c r="AN51">
        <v>10.456216830000001</v>
      </c>
      <c r="AO51">
        <v>20.494184990000001</v>
      </c>
      <c r="AP51">
        <v>-84.428611219999993</v>
      </c>
      <c r="AQ51">
        <v>-43.440241239999999</v>
      </c>
    </row>
    <row r="52" spans="1:43" x14ac:dyDescent="0.25">
      <c r="A52" t="s">
        <v>110</v>
      </c>
      <c r="B52" t="s">
        <v>138</v>
      </c>
      <c r="C52" t="s">
        <v>45</v>
      </c>
      <c r="D52" t="s">
        <v>136</v>
      </c>
      <c r="E52">
        <v>27</v>
      </c>
      <c r="F52">
        <v>11</v>
      </c>
      <c r="G52" t="s">
        <v>137</v>
      </c>
      <c r="H52" t="s">
        <v>113</v>
      </c>
      <c r="I52" t="s">
        <v>89</v>
      </c>
      <c r="J52" t="s">
        <v>122</v>
      </c>
      <c r="K52" t="s">
        <v>115</v>
      </c>
      <c r="L52" t="s">
        <v>126</v>
      </c>
      <c r="M52">
        <v>90</v>
      </c>
      <c r="N52" t="s">
        <v>117</v>
      </c>
      <c r="O52">
        <v>12</v>
      </c>
      <c r="P52">
        <v>1</v>
      </c>
      <c r="Q52">
        <v>60</v>
      </c>
      <c r="R52">
        <v>0</v>
      </c>
      <c r="S52">
        <v>16.763999999999999</v>
      </c>
      <c r="T52">
        <v>6.8579999999999997</v>
      </c>
      <c r="U52">
        <v>1.016</v>
      </c>
      <c r="V52">
        <v>1.016</v>
      </c>
      <c r="W52">
        <v>18</v>
      </c>
      <c r="X52">
        <v>18</v>
      </c>
      <c r="Y52">
        <v>18</v>
      </c>
      <c r="Z52">
        <v>18</v>
      </c>
      <c r="AA52">
        <v>36</v>
      </c>
      <c r="AB52">
        <v>22.32</v>
      </c>
      <c r="AC52">
        <v>100</v>
      </c>
      <c r="AD52">
        <v>4.4802867380000002</v>
      </c>
      <c r="AE52">
        <v>75.107526879999995</v>
      </c>
      <c r="AF52">
        <v>30.72580645</v>
      </c>
      <c r="AG52">
        <v>4.5519713260000003</v>
      </c>
      <c r="AH52">
        <v>4.5519713260000003</v>
      </c>
      <c r="AI52">
        <v>19.312378750000001</v>
      </c>
      <c r="AJ52">
        <v>19.312378750000001</v>
      </c>
      <c r="AM52">
        <v>-59.090909089999997</v>
      </c>
      <c r="AN52">
        <v>6.5481346140000003</v>
      </c>
      <c r="AO52">
        <v>12.834343840000001</v>
      </c>
      <c r="AP52">
        <v>-71.925252929999999</v>
      </c>
      <c r="AQ52">
        <v>-46.256565250000001</v>
      </c>
    </row>
    <row r="53" spans="1:43" x14ac:dyDescent="0.25">
      <c r="A53" t="s">
        <v>110</v>
      </c>
      <c r="B53" t="s">
        <v>139</v>
      </c>
      <c r="C53" t="s">
        <v>45</v>
      </c>
      <c r="D53" t="s">
        <v>140</v>
      </c>
      <c r="E53">
        <v>28</v>
      </c>
      <c r="F53">
        <v>11</v>
      </c>
      <c r="G53" t="s">
        <v>141</v>
      </c>
      <c r="H53" t="s">
        <v>113</v>
      </c>
      <c r="I53" t="s">
        <v>89</v>
      </c>
      <c r="J53" t="s">
        <v>114</v>
      </c>
      <c r="K53" t="s">
        <v>115</v>
      </c>
      <c r="L53" t="s">
        <v>126</v>
      </c>
      <c r="M53">
        <v>90</v>
      </c>
      <c r="N53" t="s">
        <v>117</v>
      </c>
      <c r="O53">
        <v>12</v>
      </c>
      <c r="P53">
        <v>1</v>
      </c>
      <c r="Q53">
        <v>60</v>
      </c>
      <c r="R53">
        <v>0</v>
      </c>
      <c r="S53">
        <v>15.747999999999999</v>
      </c>
      <c r="T53">
        <v>3.556</v>
      </c>
      <c r="U53">
        <v>1.524</v>
      </c>
      <c r="V53">
        <v>1.016</v>
      </c>
      <c r="W53">
        <v>17</v>
      </c>
      <c r="X53">
        <v>17</v>
      </c>
      <c r="Y53">
        <v>17</v>
      </c>
      <c r="Z53">
        <v>17</v>
      </c>
      <c r="AA53">
        <v>34</v>
      </c>
      <c r="AB53">
        <v>22.32</v>
      </c>
      <c r="AC53">
        <v>100</v>
      </c>
      <c r="AD53">
        <v>4.4802867380000002</v>
      </c>
      <c r="AE53">
        <v>70.555555560000002</v>
      </c>
      <c r="AF53">
        <v>15.931899639999999</v>
      </c>
      <c r="AG53">
        <v>6.8279569889999996</v>
      </c>
      <c r="AH53">
        <v>4.5519713260000003</v>
      </c>
      <c r="AI53">
        <v>28.152387869999998</v>
      </c>
      <c r="AJ53">
        <v>18.768258580000001</v>
      </c>
      <c r="AM53">
        <v>-77.419354839999997</v>
      </c>
      <c r="AN53">
        <v>6.811645307</v>
      </c>
      <c r="AO53">
        <v>13.3508248</v>
      </c>
      <c r="AP53">
        <v>-90.770179639999995</v>
      </c>
      <c r="AQ53">
        <v>-64.068530039999999</v>
      </c>
    </row>
    <row r="54" spans="1:43" x14ac:dyDescent="0.25">
      <c r="A54" t="s">
        <v>110</v>
      </c>
      <c r="B54" t="s">
        <v>142</v>
      </c>
      <c r="C54" t="s">
        <v>45</v>
      </c>
      <c r="D54" t="s">
        <v>140</v>
      </c>
      <c r="E54">
        <v>29</v>
      </c>
      <c r="F54">
        <v>11</v>
      </c>
      <c r="G54" t="s">
        <v>141</v>
      </c>
      <c r="H54" t="s">
        <v>113</v>
      </c>
      <c r="I54" t="s">
        <v>89</v>
      </c>
      <c r="J54" t="s">
        <v>119</v>
      </c>
      <c r="K54" t="s">
        <v>115</v>
      </c>
      <c r="L54" t="s">
        <v>126</v>
      </c>
      <c r="M54">
        <v>90</v>
      </c>
      <c r="N54" t="s">
        <v>117</v>
      </c>
      <c r="O54">
        <v>12</v>
      </c>
      <c r="P54">
        <v>1</v>
      </c>
      <c r="Q54">
        <v>60</v>
      </c>
      <c r="R54">
        <v>0</v>
      </c>
      <c r="S54">
        <v>14.731999999999999</v>
      </c>
      <c r="T54">
        <v>4.3179999999999996</v>
      </c>
      <c r="U54">
        <v>1.524</v>
      </c>
      <c r="V54">
        <v>0.76200000000000001</v>
      </c>
      <c r="W54">
        <v>18</v>
      </c>
      <c r="X54">
        <v>18</v>
      </c>
      <c r="Y54">
        <v>18</v>
      </c>
      <c r="Z54">
        <v>18</v>
      </c>
      <c r="AA54">
        <v>36</v>
      </c>
      <c r="AB54">
        <v>22.32</v>
      </c>
      <c r="AC54">
        <v>100</v>
      </c>
      <c r="AD54">
        <v>4.4802867380000002</v>
      </c>
      <c r="AE54">
        <v>66.003584230000001</v>
      </c>
      <c r="AF54">
        <v>19.34587814</v>
      </c>
      <c r="AG54">
        <v>6.8279569889999996</v>
      </c>
      <c r="AH54">
        <v>3.4139784949999998</v>
      </c>
      <c r="AI54">
        <v>28.968568130000001</v>
      </c>
      <c r="AJ54">
        <v>14.484284069999999</v>
      </c>
      <c r="AM54">
        <v>-70.689655169999995</v>
      </c>
      <c r="AN54">
        <v>5.9956253200000003</v>
      </c>
      <c r="AO54">
        <v>11.75142563</v>
      </c>
      <c r="AP54">
        <v>-82.441080799999995</v>
      </c>
      <c r="AQ54">
        <v>-58.938229540000002</v>
      </c>
    </row>
    <row r="55" spans="1:43" x14ac:dyDescent="0.25">
      <c r="A55" t="s">
        <v>110</v>
      </c>
      <c r="B55" t="s">
        <v>143</v>
      </c>
      <c r="C55" t="s">
        <v>45</v>
      </c>
      <c r="D55" t="s">
        <v>140</v>
      </c>
      <c r="E55">
        <v>30</v>
      </c>
      <c r="F55">
        <v>11</v>
      </c>
      <c r="G55" t="s">
        <v>141</v>
      </c>
      <c r="H55" t="s">
        <v>113</v>
      </c>
      <c r="I55" t="s">
        <v>89</v>
      </c>
      <c r="J55" t="s">
        <v>122</v>
      </c>
      <c r="K55" t="s">
        <v>115</v>
      </c>
      <c r="L55" t="s">
        <v>126</v>
      </c>
      <c r="M55">
        <v>90</v>
      </c>
      <c r="N55" t="s">
        <v>117</v>
      </c>
      <c r="O55">
        <v>12</v>
      </c>
      <c r="P55">
        <v>1</v>
      </c>
      <c r="Q55">
        <v>60</v>
      </c>
      <c r="R55">
        <v>0</v>
      </c>
      <c r="S55">
        <v>16.510000000000002</v>
      </c>
      <c r="T55">
        <v>4.3179999999999996</v>
      </c>
      <c r="U55">
        <v>1.524</v>
      </c>
      <c r="V55">
        <v>2.032</v>
      </c>
      <c r="W55">
        <v>18</v>
      </c>
      <c r="X55">
        <v>18</v>
      </c>
      <c r="Y55">
        <v>18</v>
      </c>
      <c r="Z55">
        <v>18</v>
      </c>
      <c r="AA55">
        <v>36</v>
      </c>
      <c r="AB55">
        <v>22.32</v>
      </c>
      <c r="AC55">
        <v>100</v>
      </c>
      <c r="AD55">
        <v>4.4802867380000002</v>
      </c>
      <c r="AE55">
        <v>73.969534049999993</v>
      </c>
      <c r="AF55">
        <v>19.34587814</v>
      </c>
      <c r="AG55">
        <v>6.8279569889999996</v>
      </c>
      <c r="AH55">
        <v>9.1039426520000006</v>
      </c>
      <c r="AI55">
        <v>28.968568130000001</v>
      </c>
      <c r="AJ55">
        <v>38.624757510000002</v>
      </c>
      <c r="AM55">
        <v>-73.846153849999993</v>
      </c>
      <c r="AN55">
        <v>12.54223494</v>
      </c>
      <c r="AO55">
        <v>24.58278048</v>
      </c>
      <c r="AP55">
        <v>-98.428934330000004</v>
      </c>
      <c r="AQ55">
        <v>-49.263373369999996</v>
      </c>
    </row>
    <row r="56" spans="1:43" x14ac:dyDescent="0.25">
      <c r="A56" t="s">
        <v>144</v>
      </c>
      <c r="B56" t="s">
        <v>145</v>
      </c>
      <c r="C56" t="s">
        <v>45</v>
      </c>
      <c r="D56" t="s">
        <v>109</v>
      </c>
      <c r="E56">
        <v>55</v>
      </c>
      <c r="F56">
        <v>6</v>
      </c>
      <c r="G56" t="s">
        <v>96</v>
      </c>
      <c r="I56" t="s">
        <v>146</v>
      </c>
      <c r="J56" t="s">
        <v>56</v>
      </c>
      <c r="K56">
        <v>22</v>
      </c>
      <c r="L56">
        <v>70</v>
      </c>
      <c r="M56">
        <v>60</v>
      </c>
      <c r="N56" t="s">
        <v>51</v>
      </c>
      <c r="O56">
        <v>12</v>
      </c>
      <c r="P56">
        <v>2</v>
      </c>
      <c r="Q56">
        <v>60</v>
      </c>
      <c r="R56">
        <v>3</v>
      </c>
      <c r="S56">
        <v>38.61</v>
      </c>
      <c r="T56">
        <v>20.83</v>
      </c>
      <c r="U56">
        <v>3.68</v>
      </c>
      <c r="V56">
        <v>1.98</v>
      </c>
      <c r="W56">
        <v>6</v>
      </c>
      <c r="X56">
        <v>6</v>
      </c>
      <c r="Y56">
        <v>6</v>
      </c>
      <c r="Z56">
        <v>6</v>
      </c>
      <c r="AA56">
        <v>12</v>
      </c>
      <c r="AB56">
        <v>41.39</v>
      </c>
      <c r="AC56">
        <v>90</v>
      </c>
      <c r="AD56">
        <v>2.17443827</v>
      </c>
      <c r="AE56">
        <v>83.955061610000001</v>
      </c>
      <c r="AF56">
        <v>45.293549169999999</v>
      </c>
      <c r="AG56">
        <v>8.0019328339999998</v>
      </c>
      <c r="AH56">
        <v>4.3053877749999998</v>
      </c>
      <c r="AI56">
        <v>19.600652400000001</v>
      </c>
      <c r="AJ56">
        <v>10.54600319</v>
      </c>
      <c r="AM56">
        <v>-46.050246049999998</v>
      </c>
      <c r="AN56">
        <v>7.2621836210000001</v>
      </c>
      <c r="AO56">
        <v>14.2338799</v>
      </c>
      <c r="AP56">
        <v>-60.284125950000004</v>
      </c>
      <c r="AQ56">
        <v>-31.81636615</v>
      </c>
    </row>
    <row r="57" spans="1:43" x14ac:dyDescent="0.25">
      <c r="A57" t="s">
        <v>147</v>
      </c>
      <c r="B57" t="s">
        <v>65</v>
      </c>
      <c r="C57" t="s">
        <v>148</v>
      </c>
      <c r="D57" t="s">
        <v>46</v>
      </c>
      <c r="E57">
        <v>12</v>
      </c>
      <c r="F57">
        <v>11</v>
      </c>
      <c r="G57" t="s">
        <v>96</v>
      </c>
      <c r="I57" t="s">
        <v>146</v>
      </c>
      <c r="J57" t="s">
        <v>122</v>
      </c>
      <c r="K57">
        <v>25</v>
      </c>
      <c r="L57" t="s">
        <v>146</v>
      </c>
      <c r="M57">
        <v>90</v>
      </c>
      <c r="N57" t="s">
        <v>146</v>
      </c>
      <c r="O57">
        <v>12</v>
      </c>
      <c r="P57">
        <v>2</v>
      </c>
      <c r="Q57">
        <v>60</v>
      </c>
      <c r="R57">
        <v>3</v>
      </c>
      <c r="S57">
        <v>27.9</v>
      </c>
      <c r="T57">
        <v>11.3</v>
      </c>
      <c r="U57">
        <v>1.9</v>
      </c>
      <c r="V57">
        <v>1.44</v>
      </c>
      <c r="W57">
        <v>5</v>
      </c>
      <c r="X57">
        <v>5</v>
      </c>
      <c r="Y57">
        <v>5</v>
      </c>
      <c r="Z57">
        <v>5</v>
      </c>
      <c r="AA57">
        <v>10</v>
      </c>
      <c r="AB57">
        <v>30.44</v>
      </c>
      <c r="AC57">
        <v>80</v>
      </c>
      <c r="AD57">
        <v>2.6281208939999998</v>
      </c>
      <c r="AE57">
        <v>73.324572930000002</v>
      </c>
      <c r="AF57">
        <v>29.697766099999999</v>
      </c>
      <c r="AG57">
        <v>4.9934296979999999</v>
      </c>
      <c r="AH57">
        <v>3.7844940870000001</v>
      </c>
      <c r="AI57">
        <v>11.16564825</v>
      </c>
      <c r="AJ57">
        <v>8.462386038</v>
      </c>
      <c r="AM57">
        <v>-59.498207890000003</v>
      </c>
      <c r="AN57">
        <v>5.8520518529999999</v>
      </c>
      <c r="AO57">
        <v>11.47002163</v>
      </c>
      <c r="AP57">
        <v>-70.968229519999994</v>
      </c>
      <c r="AQ57">
        <v>-48.028186249999997</v>
      </c>
    </row>
    <row r="58" spans="1:43" x14ac:dyDescent="0.25">
      <c r="A58" t="s">
        <v>147</v>
      </c>
      <c r="B58" t="s">
        <v>65</v>
      </c>
      <c r="C58" t="s">
        <v>148</v>
      </c>
      <c r="D58" t="s">
        <v>149</v>
      </c>
      <c r="E58">
        <v>16</v>
      </c>
      <c r="F58">
        <v>11</v>
      </c>
      <c r="G58" t="s">
        <v>96</v>
      </c>
      <c r="I58" t="s">
        <v>146</v>
      </c>
      <c r="J58" t="s">
        <v>122</v>
      </c>
      <c r="K58">
        <v>25</v>
      </c>
      <c r="L58" t="s">
        <v>146</v>
      </c>
      <c r="M58">
        <v>90</v>
      </c>
      <c r="N58" t="s">
        <v>146</v>
      </c>
      <c r="O58">
        <v>12</v>
      </c>
      <c r="P58">
        <v>2</v>
      </c>
      <c r="Q58">
        <v>60</v>
      </c>
      <c r="R58">
        <v>3</v>
      </c>
      <c r="S58">
        <v>27.9</v>
      </c>
      <c r="T58">
        <v>11.26</v>
      </c>
      <c r="U58">
        <v>1.9</v>
      </c>
      <c r="V58">
        <v>2.0299999999999998</v>
      </c>
      <c r="W58">
        <v>5</v>
      </c>
      <c r="X58">
        <v>5</v>
      </c>
      <c r="Y58">
        <v>5</v>
      </c>
      <c r="Z58">
        <v>5</v>
      </c>
      <c r="AA58">
        <v>10</v>
      </c>
      <c r="AB58">
        <v>30.44</v>
      </c>
      <c r="AC58">
        <v>80</v>
      </c>
      <c r="AD58">
        <v>2.6281208939999998</v>
      </c>
      <c r="AE58">
        <v>73.324572930000002</v>
      </c>
      <c r="AF58">
        <v>29.592641260000001</v>
      </c>
      <c r="AG58">
        <v>4.9934296979999999</v>
      </c>
      <c r="AH58">
        <v>5.3350854139999999</v>
      </c>
      <c r="AI58">
        <v>11.16564825</v>
      </c>
      <c r="AJ58">
        <v>11.92961365</v>
      </c>
      <c r="AM58">
        <v>-59.641577060000003</v>
      </c>
      <c r="AN58">
        <v>7.7777758209999996</v>
      </c>
      <c r="AO58">
        <v>15.24444061</v>
      </c>
      <c r="AP58">
        <v>-74.886017670000001</v>
      </c>
      <c r="AQ58">
        <v>-44.397136449999998</v>
      </c>
    </row>
    <row r="59" spans="1:43" x14ac:dyDescent="0.25">
      <c r="A59" t="s">
        <v>147</v>
      </c>
      <c r="B59" t="s">
        <v>65</v>
      </c>
      <c r="C59" t="s">
        <v>148</v>
      </c>
      <c r="D59" t="s">
        <v>150</v>
      </c>
      <c r="E59">
        <v>17</v>
      </c>
      <c r="F59">
        <v>11</v>
      </c>
      <c r="G59" t="s">
        <v>96</v>
      </c>
      <c r="I59" t="s">
        <v>146</v>
      </c>
      <c r="J59" t="s">
        <v>122</v>
      </c>
      <c r="K59">
        <v>25</v>
      </c>
      <c r="L59" t="s">
        <v>146</v>
      </c>
      <c r="M59">
        <v>90</v>
      </c>
      <c r="N59" t="s">
        <v>146</v>
      </c>
      <c r="O59">
        <v>12</v>
      </c>
      <c r="P59">
        <v>2</v>
      </c>
      <c r="Q59">
        <v>60</v>
      </c>
      <c r="R59">
        <v>3</v>
      </c>
      <c r="S59">
        <v>27.9</v>
      </c>
      <c r="T59">
        <v>10.92</v>
      </c>
      <c r="U59">
        <v>1.9</v>
      </c>
      <c r="V59">
        <v>1.82</v>
      </c>
      <c r="W59">
        <v>5</v>
      </c>
      <c r="X59">
        <v>5</v>
      </c>
      <c r="Y59">
        <v>5</v>
      </c>
      <c r="Z59">
        <v>5</v>
      </c>
      <c r="AA59">
        <v>10</v>
      </c>
      <c r="AB59">
        <v>30.44</v>
      </c>
      <c r="AC59">
        <v>80</v>
      </c>
      <c r="AD59">
        <v>2.6281208939999998</v>
      </c>
      <c r="AE59">
        <v>73.324572930000002</v>
      </c>
      <c r="AF59">
        <v>28.699080160000001</v>
      </c>
      <c r="AG59">
        <v>4.9934296979999999</v>
      </c>
      <c r="AH59">
        <v>4.7831800260000001</v>
      </c>
      <c r="AI59">
        <v>11.16564825</v>
      </c>
      <c r="AJ59">
        <v>10.695515690000001</v>
      </c>
      <c r="AM59">
        <v>-60.860215050000001</v>
      </c>
      <c r="AN59">
        <v>7.0468393819999999</v>
      </c>
      <c r="AO59">
        <v>13.811805189999999</v>
      </c>
      <c r="AP59">
        <v>-74.672020239999995</v>
      </c>
      <c r="AQ59">
        <v>-47.04840986</v>
      </c>
    </row>
    <row r="60" spans="1:43" x14ac:dyDescent="0.25">
      <c r="A60" t="s">
        <v>147</v>
      </c>
      <c r="B60" t="s">
        <v>65</v>
      </c>
      <c r="C60" t="s">
        <v>148</v>
      </c>
      <c r="D60" t="s">
        <v>151</v>
      </c>
      <c r="E60">
        <v>18</v>
      </c>
      <c r="F60">
        <v>11</v>
      </c>
      <c r="G60" t="s">
        <v>96</v>
      </c>
      <c r="I60" t="s">
        <v>146</v>
      </c>
      <c r="J60" t="s">
        <v>122</v>
      </c>
      <c r="K60">
        <v>25</v>
      </c>
      <c r="L60" t="s">
        <v>146</v>
      </c>
      <c r="M60">
        <v>90</v>
      </c>
      <c r="N60" t="s">
        <v>146</v>
      </c>
      <c r="O60">
        <v>12</v>
      </c>
      <c r="P60">
        <v>2</v>
      </c>
      <c r="Q60">
        <v>60</v>
      </c>
      <c r="R60">
        <v>3</v>
      </c>
      <c r="S60">
        <v>27.9</v>
      </c>
      <c r="T60">
        <v>9.61</v>
      </c>
      <c r="U60">
        <v>1.9</v>
      </c>
      <c r="V60">
        <v>2.88</v>
      </c>
      <c r="W60">
        <v>5</v>
      </c>
      <c r="X60">
        <v>5</v>
      </c>
      <c r="Y60">
        <v>5</v>
      </c>
      <c r="Z60">
        <v>5</v>
      </c>
      <c r="AA60">
        <v>10</v>
      </c>
      <c r="AB60">
        <v>30.44</v>
      </c>
      <c r="AC60">
        <v>80</v>
      </c>
      <c r="AD60">
        <v>2.6281208939999998</v>
      </c>
      <c r="AE60">
        <v>73.324572930000002</v>
      </c>
      <c r="AF60">
        <v>25.256241790000001</v>
      </c>
      <c r="AG60">
        <v>4.9934296979999999</v>
      </c>
      <c r="AH60">
        <v>7.5689881730000002</v>
      </c>
      <c r="AI60">
        <v>11.16564825</v>
      </c>
      <c r="AJ60">
        <v>16.92477208</v>
      </c>
      <c r="AM60">
        <v>-65.555555560000002</v>
      </c>
      <c r="AN60">
        <v>10.585739520000001</v>
      </c>
      <c r="AO60">
        <v>20.748049460000001</v>
      </c>
      <c r="AP60">
        <v>-86.303605020000006</v>
      </c>
      <c r="AQ60">
        <v>-44.807506089999997</v>
      </c>
    </row>
    <row r="61" spans="1:43" s="1" customFormat="1" x14ac:dyDescent="0.25">
      <c r="A61" s="1" t="s">
        <v>43</v>
      </c>
      <c r="B61" s="1" t="s">
        <v>44</v>
      </c>
      <c r="C61" s="1" t="s">
        <v>45</v>
      </c>
      <c r="D61" s="1" t="s">
        <v>46</v>
      </c>
      <c r="E61" s="1">
        <v>3</v>
      </c>
      <c r="F61" s="1">
        <v>1</v>
      </c>
      <c r="G61" s="1" t="s">
        <v>47</v>
      </c>
      <c r="J61" s="1" t="s">
        <v>48</v>
      </c>
      <c r="K61" s="1" t="s">
        <v>49</v>
      </c>
      <c r="L61" s="1" t="s">
        <v>50</v>
      </c>
      <c r="M61" s="1">
        <v>60</v>
      </c>
      <c r="N61" s="1" t="s">
        <v>51</v>
      </c>
      <c r="O61" s="1">
        <v>1</v>
      </c>
      <c r="P61" s="1" t="s">
        <v>152</v>
      </c>
      <c r="Q61" s="1">
        <v>10</v>
      </c>
      <c r="R61" s="1">
        <v>3</v>
      </c>
      <c r="S61" s="1">
        <v>0.95</v>
      </c>
      <c r="T61" s="1">
        <v>0.78</v>
      </c>
      <c r="U61" s="1">
        <v>0.22</v>
      </c>
      <c r="V61" s="1">
        <v>0.2</v>
      </c>
      <c r="W61" s="1">
        <v>6</v>
      </c>
      <c r="X61" s="1">
        <v>6</v>
      </c>
      <c r="Y61" s="1">
        <v>6</v>
      </c>
      <c r="Z61" s="1">
        <v>6</v>
      </c>
      <c r="AA61" s="1">
        <f t="shared" ref="AA61:AA64" si="0">(Y61+Z61)</f>
        <v>12</v>
      </c>
      <c r="AB61" s="1">
        <v>1.48</v>
      </c>
      <c r="AC61" s="1">
        <v>60</v>
      </c>
      <c r="AD61" s="1">
        <f t="shared" ref="AD61:AD64" si="1">AC61/AB61</f>
        <v>40.54054054054054</v>
      </c>
      <c r="AE61" s="1">
        <f t="shared" ref="AE61:AH64" si="2">(S61*$AD61)</f>
        <v>38.513513513513509</v>
      </c>
      <c r="AF61" s="1">
        <f t="shared" si="2"/>
        <v>31.621621621621621</v>
      </c>
      <c r="AG61" s="1">
        <f t="shared" si="2"/>
        <v>8.9189189189189193</v>
      </c>
      <c r="AH61" s="1">
        <f t="shared" si="2"/>
        <v>8.1081081081081088</v>
      </c>
      <c r="AI61" s="1">
        <f t="shared" ref="AI61:AJ64" si="3">(AG61*SQRT(Y61))</f>
        <v>21.846800408606722</v>
      </c>
      <c r="AJ61" s="1">
        <f t="shared" si="3"/>
        <v>19.860727644187932</v>
      </c>
      <c r="AK61" s="2"/>
      <c r="AL61" s="2"/>
      <c r="AM61" s="1">
        <f>((AF61-AE61)/AE61)*100</f>
        <v>-17.894736842105257</v>
      </c>
      <c r="AN61" s="1">
        <f>(AF61/AE61)*SQRT((AH61/AF61)^2+(AG61/AE61)^2)*100</f>
        <v>28.367936196036116</v>
      </c>
      <c r="AO61" s="1">
        <f t="shared" ref="AO61:AO64" si="4">1.96*AN61</f>
        <v>55.601154944230785</v>
      </c>
      <c r="AP61" s="1">
        <f t="shared" ref="AP61:AP64" si="5">AM61-AO61</f>
        <v>-73.495891786336045</v>
      </c>
      <c r="AQ61" s="1">
        <f t="shared" ref="AQ61:AQ64" si="6">AM61+AO61</f>
        <v>37.706418102125525</v>
      </c>
    </row>
    <row r="62" spans="1:43" s="1" customFormat="1" x14ac:dyDescent="0.25">
      <c r="A62" s="1" t="s">
        <v>43</v>
      </c>
      <c r="B62" s="1" t="s">
        <v>44</v>
      </c>
      <c r="C62" s="1" t="s">
        <v>45</v>
      </c>
      <c r="D62" s="1" t="s">
        <v>46</v>
      </c>
      <c r="E62" s="1">
        <v>4</v>
      </c>
      <c r="F62" s="1">
        <v>1</v>
      </c>
      <c r="G62" s="1" t="s">
        <v>47</v>
      </c>
      <c r="J62" s="1" t="s">
        <v>48</v>
      </c>
      <c r="K62" s="1" t="s">
        <v>49</v>
      </c>
      <c r="L62" s="1" t="s">
        <v>50</v>
      </c>
      <c r="M62" s="1">
        <v>60</v>
      </c>
      <c r="N62" s="1" t="s">
        <v>51</v>
      </c>
      <c r="O62" s="1">
        <v>1</v>
      </c>
      <c r="P62" s="1" t="s">
        <v>153</v>
      </c>
      <c r="Q62" s="1">
        <v>10</v>
      </c>
      <c r="R62" s="1">
        <v>3</v>
      </c>
      <c r="S62" s="1">
        <v>1.25</v>
      </c>
      <c r="T62" s="1">
        <v>1.03</v>
      </c>
      <c r="U62" s="1">
        <v>0.1</v>
      </c>
      <c r="V62" s="1">
        <v>0.2</v>
      </c>
      <c r="W62" s="1">
        <v>6</v>
      </c>
      <c r="X62" s="1">
        <v>6</v>
      </c>
      <c r="Y62" s="1">
        <v>6</v>
      </c>
      <c r="Z62" s="1">
        <v>6</v>
      </c>
      <c r="AA62" s="1">
        <f t="shared" si="0"/>
        <v>12</v>
      </c>
      <c r="AB62" s="1">
        <v>1.48</v>
      </c>
      <c r="AC62" s="1">
        <v>60</v>
      </c>
      <c r="AD62" s="1">
        <f t="shared" si="1"/>
        <v>40.54054054054054</v>
      </c>
      <c r="AE62" s="1">
        <f t="shared" si="2"/>
        <v>50.675675675675677</v>
      </c>
      <c r="AF62" s="1">
        <f t="shared" si="2"/>
        <v>41.756756756756758</v>
      </c>
      <c r="AG62" s="1">
        <f t="shared" si="2"/>
        <v>4.0540540540540544</v>
      </c>
      <c r="AH62" s="1">
        <f t="shared" si="2"/>
        <v>8.1081081081081088</v>
      </c>
      <c r="AI62" s="1">
        <f t="shared" si="3"/>
        <v>9.9303638220939661</v>
      </c>
      <c r="AJ62" s="1">
        <f t="shared" si="3"/>
        <v>19.860727644187932</v>
      </c>
      <c r="AK62" s="2"/>
      <c r="AL62" s="2"/>
      <c r="AM62" s="1">
        <f>((AF62-AE62)/AE62)*100</f>
        <v>-17.599999999999998</v>
      </c>
      <c r="AN62" s="1">
        <f>(AF62/AE62)*SQRT((AH62/AF62)^2+(AG62/AE62)^2)*100</f>
        <v>17.304752641976712</v>
      </c>
      <c r="AO62" s="1">
        <f t="shared" si="4"/>
        <v>33.917315178274357</v>
      </c>
      <c r="AP62" s="1">
        <f t="shared" si="5"/>
        <v>-51.517315178274359</v>
      </c>
      <c r="AQ62" s="1">
        <f t="shared" si="6"/>
        <v>16.31731517827436</v>
      </c>
    </row>
    <row r="63" spans="1:43" s="1" customFormat="1" x14ac:dyDescent="0.25">
      <c r="A63" s="1" t="s">
        <v>59</v>
      </c>
      <c r="B63" s="1" t="s">
        <v>65</v>
      </c>
      <c r="C63" s="1" t="s">
        <v>45</v>
      </c>
      <c r="D63" s="1" t="s">
        <v>46</v>
      </c>
      <c r="E63" s="1">
        <v>16</v>
      </c>
      <c r="F63" s="1">
        <v>1</v>
      </c>
      <c r="G63" s="1" t="s">
        <v>61</v>
      </c>
      <c r="J63" s="1" t="s">
        <v>62</v>
      </c>
      <c r="K63" s="1">
        <v>25</v>
      </c>
      <c r="L63" s="1" t="s">
        <v>63</v>
      </c>
      <c r="M63" s="1">
        <v>90</v>
      </c>
      <c r="N63" s="1" t="s">
        <v>64</v>
      </c>
      <c r="O63" s="1">
        <v>1</v>
      </c>
      <c r="P63" s="1">
        <v>15</v>
      </c>
      <c r="Q63" s="1">
        <v>10</v>
      </c>
      <c r="R63" s="1">
        <v>3</v>
      </c>
      <c r="S63" s="1">
        <v>40.1</v>
      </c>
      <c r="T63" s="1">
        <v>36.270000000000003</v>
      </c>
      <c r="U63" s="1">
        <f>2*1.92</f>
        <v>3.84</v>
      </c>
      <c r="V63" s="1">
        <v>4.32</v>
      </c>
      <c r="W63" s="1">
        <v>14</v>
      </c>
      <c r="X63" s="1">
        <v>6</v>
      </c>
      <c r="Y63" s="1">
        <v>14</v>
      </c>
      <c r="Z63" s="1">
        <v>6</v>
      </c>
      <c r="AA63" s="1">
        <f t="shared" si="0"/>
        <v>20</v>
      </c>
      <c r="AB63" s="1">
        <v>45.23</v>
      </c>
      <c r="AC63" s="1">
        <v>90</v>
      </c>
      <c r="AD63" s="1">
        <f t="shared" si="1"/>
        <v>1.9898297590095071</v>
      </c>
      <c r="AE63" s="1">
        <f t="shared" si="2"/>
        <v>79.792173336281238</v>
      </c>
      <c r="AF63" s="1">
        <f t="shared" si="2"/>
        <v>72.171125359274825</v>
      </c>
      <c r="AG63" s="1">
        <f t="shared" si="2"/>
        <v>7.6409462745965069</v>
      </c>
      <c r="AH63" s="1">
        <f t="shared" si="2"/>
        <v>8.5960645589210714</v>
      </c>
      <c r="AI63" s="1">
        <f t="shared" si="3"/>
        <v>28.589803070286848</v>
      </c>
      <c r="AJ63" s="1">
        <f t="shared" si="3"/>
        <v>21.055971965379168</v>
      </c>
      <c r="AK63" s="2"/>
      <c r="AL63" s="2"/>
      <c r="AM63" s="1">
        <f>((AF63-AE63)/AE63)*100</f>
        <v>-9.5511221945137148</v>
      </c>
      <c r="AN63" s="1">
        <f>(AF63/AE63)*SQRT((AH63/AF63)^2+(AG63/AE63)^2)*100</f>
        <v>13.823150856903238</v>
      </c>
      <c r="AO63" s="1">
        <f t="shared" si="4"/>
        <v>27.093375679530347</v>
      </c>
      <c r="AP63" s="1">
        <f t="shared" si="5"/>
        <v>-36.644497874044063</v>
      </c>
      <c r="AQ63" s="1">
        <f t="shared" si="6"/>
        <v>17.54225348501663</v>
      </c>
    </row>
    <row r="64" spans="1:43" s="1" customFormat="1" x14ac:dyDescent="0.25">
      <c r="A64" s="1" t="s">
        <v>100</v>
      </c>
      <c r="B64" s="1" t="s">
        <v>101</v>
      </c>
      <c r="C64" s="1" t="s">
        <v>45</v>
      </c>
      <c r="D64" s="1" t="s">
        <v>54</v>
      </c>
      <c r="E64" s="1">
        <v>109</v>
      </c>
      <c r="F64" s="1">
        <v>0</v>
      </c>
      <c r="G64" s="1" t="s">
        <v>96</v>
      </c>
      <c r="J64" s="1" t="s">
        <v>97</v>
      </c>
      <c r="K64" s="1" t="s">
        <v>64</v>
      </c>
      <c r="L64" s="1">
        <v>70</v>
      </c>
      <c r="M64" s="1">
        <v>120</v>
      </c>
      <c r="N64" s="1" t="s">
        <v>102</v>
      </c>
      <c r="O64" s="1">
        <v>1</v>
      </c>
      <c r="P64" s="1">
        <v>1</v>
      </c>
      <c r="Q64" s="1">
        <v>60</v>
      </c>
      <c r="R64" s="1">
        <v>3</v>
      </c>
      <c r="S64" s="1">
        <v>72.319000000000003</v>
      </c>
      <c r="T64" s="1">
        <v>62.793999999999997</v>
      </c>
      <c r="U64" s="1">
        <v>16.638999999999999</v>
      </c>
      <c r="V64" s="1">
        <f>2*9.878</f>
        <v>19.756</v>
      </c>
      <c r="W64" s="1" t="s">
        <v>103</v>
      </c>
      <c r="X64" s="1" t="s">
        <v>103</v>
      </c>
      <c r="Y64" s="1">
        <v>7</v>
      </c>
      <c r="Z64" s="1">
        <v>7</v>
      </c>
      <c r="AA64" s="1">
        <f t="shared" si="0"/>
        <v>14</v>
      </c>
      <c r="AB64" s="1">
        <v>201.458</v>
      </c>
      <c r="AC64" s="1">
        <v>70</v>
      </c>
      <c r="AD64" s="1">
        <f t="shared" si="1"/>
        <v>0.34746696581917819</v>
      </c>
      <c r="AE64" s="1">
        <f t="shared" si="2"/>
        <v>25.12846350107715</v>
      </c>
      <c r="AF64" s="1">
        <f t="shared" si="2"/>
        <v>21.818840651649474</v>
      </c>
      <c r="AG64" s="1">
        <f t="shared" si="2"/>
        <v>5.7815028442653054</v>
      </c>
      <c r="AH64" s="1">
        <f t="shared" si="2"/>
        <v>6.8645573767236847</v>
      </c>
      <c r="AI64" s="1">
        <f t="shared" si="3"/>
        <v>15.296418730138592</v>
      </c>
      <c r="AJ64" s="1">
        <f t="shared" si="3"/>
        <v>18.161911679344797</v>
      </c>
      <c r="AK64" s="2"/>
      <c r="AL64" s="2"/>
      <c r="AM64" s="1">
        <f>((AF64-AE64)/AE64)*100</f>
        <v>-13.170812649511207</v>
      </c>
      <c r="AN64" s="1">
        <f>(AF64/AE64)*SQRT((AH64/AF64)^2+(AG64/AE64)^2)*100</f>
        <v>33.843236411251773</v>
      </c>
      <c r="AO64" s="1">
        <f t="shared" si="4"/>
        <v>66.332743366053478</v>
      </c>
      <c r="AP64" s="1">
        <f t="shared" si="5"/>
        <v>-79.503556015564683</v>
      </c>
      <c r="AQ64" s="1">
        <f t="shared" si="6"/>
        <v>53.161930716542273</v>
      </c>
    </row>
  </sheetData>
  <conditionalFormatting sqref="Y61:Z62">
    <cfRule type="cellIs" dxfId="2" priority="3" operator="lessThan">
      <formula>6</formula>
    </cfRule>
  </conditionalFormatting>
  <conditionalFormatting sqref="Y63:Z63">
    <cfRule type="cellIs" dxfId="1" priority="2" operator="lessThan">
      <formula>6</formula>
    </cfRule>
  </conditionalFormatting>
  <conditionalFormatting sqref="Y64:Z64">
    <cfRule type="cellIs" dxfId="0" priority="1" operator="lessThan">
      <formula>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</dc:creator>
  <cp:lastModifiedBy>Tayfun TUMKAYA (IMCB)</cp:lastModifiedBy>
  <dcterms:created xsi:type="dcterms:W3CDTF">2017-05-08T08:21:02Z</dcterms:created>
  <dcterms:modified xsi:type="dcterms:W3CDTF">2017-05-08T08:24:24Z</dcterms:modified>
</cp:coreProperties>
</file>