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creagov-my.sharepoint.com/personal/isabella_demeo_crea_gov_it/Documents/Desktop/"/>
    </mc:Choice>
  </mc:AlternateContent>
  <xr:revisionPtr revIDLastSave="0" documentId="14_{D2D4698F-9C71-46A8-9782-19942FFF8690}" xr6:coauthVersionLast="47" xr6:coauthVersionMax="47" xr10:uidLastSave="{00000000-0000-0000-0000-000000000000}"/>
  <bookViews>
    <workbookView xWindow="28680" yWindow="1485" windowWidth="29040" windowHeight="15840" firstSheet="3" activeTab="22" xr2:uid="{00000000-000D-0000-FFFF-FFFF00000000}"/>
  </bookViews>
  <sheets>
    <sheet name="XLSTAT_20231113_141625_1_HID" sheetId="81" state="hidden" r:id="rId1"/>
    <sheet name="XLSTAT_20231113_141410_1_HID" sheetId="79" state="hidden" r:id="rId2"/>
    <sheet name="XLSTAT_20230307_153853_1_HID" sheetId="40" state="hidden" r:id="rId3"/>
    <sheet name="Living trees" sheetId="4" r:id="rId4"/>
    <sheet name="XLSTAT_20230328_153005_1_HID" sheetId="64" state="hidden" r:id="rId5"/>
    <sheet name="XLSTAT_20230328_153005_1_HID1" sheetId="65" state="hidden" r:id="rId6"/>
    <sheet name="XLSTAT_20230328_153005_1_HID2" sheetId="66" state="hidden" r:id="rId7"/>
    <sheet name="XLSTAT_20231113_140112_1_HID" sheetId="77" state="hidden" r:id="rId8"/>
    <sheet name="XLSTAT_20230421_102231_1_HID" sheetId="71" state="hidden" r:id="rId9"/>
    <sheet name="XLSTAT_20230421_102231_1_HID1" sheetId="72" state="hidden" r:id="rId10"/>
    <sheet name="XLSTAT_20230421_102137_1_HID" sheetId="68" state="hidden" r:id="rId11"/>
    <sheet name="XLSTAT_20230421_102137_1_HID1" sheetId="69" state="hidden" r:id="rId12"/>
    <sheet name="XLSTAT_20230328_120506_1_HID" sheetId="57" state="hidden" r:id="rId13"/>
    <sheet name="XLSTAT_20230328_120506_1_HID1" sheetId="58" state="hidden" r:id="rId14"/>
    <sheet name="XLSTAT_20230328_120506_1_HID2" sheetId="59" state="hidden" r:id="rId15"/>
    <sheet name="Standing dead trees" sheetId="3" r:id="rId16"/>
    <sheet name="XLSTAT_20210929_140857_1_HID" sheetId="24" state="hidden" r:id="rId17"/>
    <sheet name="XLSTAT_20210929_140857_1_HID1" sheetId="25" state="hidden" r:id="rId18"/>
    <sheet name="Stumps" sheetId="2" r:id="rId19"/>
    <sheet name="XLSTAT_20210928_122213_1_HID" sheetId="11" state="hidden" r:id="rId20"/>
    <sheet name="XLSTAT_20210928_122213_1_HID1" sheetId="12" state="hidden" r:id="rId21"/>
    <sheet name="Lying deadwood" sheetId="1" r:id="rId22"/>
    <sheet name="Legend" sheetId="82" r:id="rId23"/>
    <sheet name="XLSTAT_20231113_122240_1_HID" sheetId="74" state="hidden" r:id="rId24"/>
    <sheet name="XLSTAT_20231113_122240_1_HID1" sheetId="75" state="hidden" r:id="rId25"/>
    <sheet name="XLSTAT_20230328_120025_1_HID" sheetId="54" state="hidden" r:id="rId26"/>
    <sheet name="XLSTAT_20230328_120025_1_HID1" sheetId="55" state="hidden" r:id="rId27"/>
    <sheet name="XLSTAT_20220314_164508_1_HID" sheetId="31" state="hidden" r:id="rId28"/>
    <sheet name="XLSTAT_20220314_164508_1_HID1" sheetId="32" state="hidden" r:id="rId29"/>
    <sheet name="XLSTAT_20220314_164508_1_HID2" sheetId="33" state="hidden" r:id="rId30"/>
    <sheet name="XLSTAT_20230327_144049_1_HID" sheetId="51" state="hidden" r:id="rId31"/>
    <sheet name="XLSTAT_20230327_144049_1_HID1" sheetId="52" state="hidden" r:id="rId32"/>
    <sheet name="XLSTAT_20210928_111700_1_HID1" sheetId="8" state="hidden" r:id="rId33"/>
    <sheet name="XLSTAT_20210928_111700_1_HID" sheetId="7" state="hidden" r:id="rId34"/>
  </sheets>
  <definedNames>
    <definedName name="xbase1" hidden="1">(ROW(OFFSET(#REF!,0,0,500,1)))</definedName>
    <definedName name="xcir1" hidden="1">-3.14159265358979+(ROW(OFFSET(#REF!,0,0,500,1))-1)*0.0125915537218028</definedName>
    <definedName name="xcir2" hidden="1">-3.1415926536+(ROW(OFFSET(#REF!,0,0,500,1))-1)*0.0125915537</definedName>
    <definedName name="xcirclez1" hidden="1">1*COS([0]!xcir1)+0</definedName>
    <definedName name="xcirclez2" hidden="1">1*COS([0]!xcir2)+0</definedName>
    <definedName name="xdata1" hidden="1">1.25+[0]!xlstatbox1*-0.0007153075822604</definedName>
    <definedName name="xdata2" hidden="1">2.25+[0]!xlstatbox2*-0.0007153075822604</definedName>
    <definedName name="xdata3" hidden="1">3.25+[0]!xlstatbox3*-0.0007153075822604</definedName>
    <definedName name="xdata4" hidden="1">4.25+[0]!xlstatbox4*-0.0007153075822604</definedName>
    <definedName name="xdata5" hidden="1">5.25+[0]!xlstatbox5*-0.0007153075822604</definedName>
    <definedName name="xdata6" hidden="1">19.141055873+(ROW(OFFSET(#REF!,0,0,70,1))-1)*0.2750695028</definedName>
    <definedName name="xlstatbox1" hidden="1">(ROW(OFFSET(#REF!,0,0,700,1))-1)</definedName>
    <definedName name="xlstatbox2" hidden="1">(ROW(OFFSET(#REF!,0,0,700,1))-1)</definedName>
    <definedName name="xlstatbox3" hidden="1">(ROW(OFFSET(#REF!,0,0,700,1))-1)</definedName>
    <definedName name="xlstatbox4" hidden="1">(ROW(OFFSET(#REF!,0,0,700,1))-1)</definedName>
    <definedName name="xlstatbox5" hidden="1">(ROW(OFFSET(#REF!,0,0,700,1))-1)</definedName>
    <definedName name="ycirclez1" hidden="1">1*SIN([0]!xcir1)+0+0*COS([0]!xcir1)</definedName>
    <definedName name="ycirclez2" hidden="1">1*SIN([0]!xcir2)+0+0*COS([0]!xcir2)</definedName>
    <definedName name="ydata1" hidden="1">IF([0]!xlstatbox1/2-INT([0]!xlstatbox1/2)&lt;0.1,7.89653944568678,0.4075262432875)</definedName>
    <definedName name="ydata2" hidden="1">IF([0]!xlstatbox2/2-INT([0]!xlstatbox2/2)&lt;0.1,8.15055792002146,0.1692812034875)</definedName>
    <definedName name="ydata3" hidden="1">IF([0]!xlstatbox3/2-INT([0]!xlstatbox3/2)&lt;0.1,15.1333566010559,2.59635659896412)</definedName>
    <definedName name="ydata4" hidden="1">IF([0]!xlstatbox4/2-INT([0]!xlstatbox4/2)&lt;0.1,11.2360621243561,0.11515498145)</definedName>
    <definedName name="ydata5" hidden="1">IF([0]!xlstatbox5/2-INT([0]!xlstatbox5/2)&lt;0.1,8.02110655942721,0.464738452115313)</definedName>
    <definedName name="ydata6" hidden="1">0+1*[0]!xdata6+8.65331048959286*(1.16666666666667+([0]!xdata6-27.6)^2/42.7250454505078)^0.5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0" i="1" l="1"/>
  <c r="O200" i="1" s="1"/>
  <c r="N198" i="1"/>
  <c r="O198" i="1" s="1"/>
  <c r="A960" i="4" l="1"/>
  <c r="A902" i="4"/>
  <c r="A857" i="4"/>
  <c r="A814" i="4"/>
  <c r="A773" i="4"/>
  <c r="A728" i="4"/>
  <c r="A675" i="4"/>
  <c r="A625" i="4"/>
  <c r="A575" i="4"/>
  <c r="A538" i="4"/>
  <c r="A484" i="4"/>
  <c r="A433" i="4"/>
  <c r="A411" i="4"/>
  <c r="A382" i="4"/>
  <c r="A346" i="4"/>
  <c r="A306" i="4"/>
  <c r="A271" i="4"/>
  <c r="A234" i="4"/>
  <c r="A212" i="4"/>
  <c r="A179" i="4"/>
  <c r="A146" i="4"/>
  <c r="A125" i="4"/>
  <c r="A94" i="4"/>
  <c r="A65" i="4"/>
  <c r="A27" i="4"/>
  <c r="M90" i="3" l="1"/>
  <c r="E106" i="3" l="1"/>
  <c r="J106" i="3" s="1"/>
  <c r="M106" i="3" s="1"/>
  <c r="I369" i="4"/>
  <c r="M369" i="4" s="1"/>
  <c r="J369" i="4"/>
  <c r="K369" i="4" l="1"/>
  <c r="F106" i="3"/>
  <c r="I106" i="3" s="1"/>
  <c r="E2" i="3"/>
  <c r="J2" i="3" s="1"/>
  <c r="M2" i="3" s="1"/>
  <c r="G369" i="4"/>
  <c r="F349" i="4"/>
  <c r="F350" i="4"/>
  <c r="F351" i="4"/>
  <c r="F352" i="4"/>
  <c r="F353" i="4"/>
  <c r="F376" i="4"/>
  <c r="F354" i="4"/>
  <c r="F355" i="4"/>
  <c r="F347" i="4"/>
  <c r="F356" i="4"/>
  <c r="F357" i="4"/>
  <c r="F358" i="4"/>
  <c r="F359" i="4"/>
  <c r="F360" i="4"/>
  <c r="F361" i="4"/>
  <c r="F362" i="4"/>
  <c r="F363" i="4"/>
  <c r="F364" i="4"/>
  <c r="F365" i="4"/>
  <c r="F377" i="4"/>
  <c r="F378" i="4"/>
  <c r="F366" i="4"/>
  <c r="F367" i="4"/>
  <c r="F379" i="4"/>
  <c r="F368" i="4"/>
  <c r="F370" i="4"/>
  <c r="F371" i="4"/>
  <c r="F380" i="4"/>
  <c r="F372" i="4"/>
  <c r="F373" i="4"/>
  <c r="F374" i="4"/>
  <c r="F381" i="4"/>
  <c r="F375" i="4"/>
  <c r="F406" i="4"/>
  <c r="F407" i="4"/>
  <c r="F387" i="4"/>
  <c r="F388" i="4"/>
  <c r="F389" i="4"/>
  <c r="F390" i="4"/>
  <c r="F408" i="4"/>
  <c r="F391" i="4"/>
  <c r="F392" i="4"/>
  <c r="F393" i="4"/>
  <c r="F409" i="4"/>
  <c r="F394" i="4"/>
  <c r="F395" i="4"/>
  <c r="F396" i="4"/>
  <c r="F397" i="4"/>
  <c r="F398" i="4"/>
  <c r="F383" i="4"/>
  <c r="F399" i="4"/>
  <c r="F400" i="4"/>
  <c r="F401" i="4"/>
  <c r="F384" i="4"/>
  <c r="F385" i="4"/>
  <c r="F386" i="4"/>
  <c r="F402" i="4"/>
  <c r="F403" i="4"/>
  <c r="F404" i="4"/>
  <c r="F410" i="4"/>
  <c r="F405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12" i="4"/>
  <c r="F95" i="4"/>
  <c r="F96" i="4"/>
  <c r="F97" i="4"/>
  <c r="F121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22" i="4"/>
  <c r="F113" i="4"/>
  <c r="F114" i="4"/>
  <c r="F123" i="4"/>
  <c r="F115" i="4"/>
  <c r="F116" i="4"/>
  <c r="F124" i="4"/>
  <c r="F117" i="4"/>
  <c r="F118" i="4"/>
  <c r="F119" i="4"/>
  <c r="F120" i="4"/>
  <c r="F948" i="4"/>
  <c r="F949" i="4"/>
  <c r="F911" i="4"/>
  <c r="F912" i="4"/>
  <c r="F950" i="4"/>
  <c r="F951" i="4"/>
  <c r="F913" i="4"/>
  <c r="F914" i="4"/>
  <c r="F915" i="4"/>
  <c r="F916" i="4"/>
  <c r="F903" i="4"/>
  <c r="F917" i="4"/>
  <c r="F918" i="4"/>
  <c r="F919" i="4"/>
  <c r="F920" i="4"/>
  <c r="F904" i="4"/>
  <c r="F952" i="4"/>
  <c r="F921" i="4"/>
  <c r="F922" i="4"/>
  <c r="F923" i="4"/>
  <c r="F924" i="4"/>
  <c r="F953" i="4"/>
  <c r="F954" i="4"/>
  <c r="F925" i="4"/>
  <c r="F926" i="4"/>
  <c r="F927" i="4"/>
  <c r="F955" i="4"/>
  <c r="F928" i="4"/>
  <c r="F929" i="4"/>
  <c r="F930" i="4"/>
  <c r="F931" i="4"/>
  <c r="F905" i="4"/>
  <c r="F932" i="4"/>
  <c r="F933" i="4"/>
  <c r="F934" i="4"/>
  <c r="F906" i="4"/>
  <c r="F935" i="4"/>
  <c r="F907" i="4"/>
  <c r="F936" i="4"/>
  <c r="F937" i="4"/>
  <c r="F938" i="4"/>
  <c r="F939" i="4"/>
  <c r="F908" i="4"/>
  <c r="F909" i="4"/>
  <c r="F910" i="4"/>
  <c r="F940" i="4"/>
  <c r="F956" i="4"/>
  <c r="F957" i="4"/>
  <c r="F941" i="4"/>
  <c r="F942" i="4"/>
  <c r="F943" i="4"/>
  <c r="F958" i="4"/>
  <c r="F944" i="4"/>
  <c r="F959" i="4"/>
  <c r="F945" i="4"/>
  <c r="F946" i="4"/>
  <c r="F947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2" i="4"/>
  <c r="F17" i="4"/>
  <c r="F18" i="4"/>
  <c r="F24" i="4"/>
  <c r="F19" i="4"/>
  <c r="F25" i="4"/>
  <c r="F20" i="4"/>
  <c r="F21" i="4"/>
  <c r="F22" i="4"/>
  <c r="F26" i="4"/>
  <c r="F23" i="4"/>
  <c r="F28" i="4"/>
  <c r="F29" i="4"/>
  <c r="F30" i="4"/>
  <c r="F31" i="4"/>
  <c r="F32" i="4"/>
  <c r="F33" i="4"/>
  <c r="F54" i="4"/>
  <c r="F34" i="4"/>
  <c r="F35" i="4"/>
  <c r="F36" i="4"/>
  <c r="F37" i="4"/>
  <c r="F55" i="4"/>
  <c r="F38" i="4"/>
  <c r="F39" i="4"/>
  <c r="F56" i="4"/>
  <c r="F40" i="4"/>
  <c r="F41" i="4"/>
  <c r="F42" i="4"/>
  <c r="F57" i="4"/>
  <c r="F43" i="4"/>
  <c r="F44" i="4"/>
  <c r="F45" i="4"/>
  <c r="F46" i="4"/>
  <c r="F47" i="4"/>
  <c r="F58" i="4"/>
  <c r="F59" i="4"/>
  <c r="F60" i="4"/>
  <c r="F61" i="4"/>
  <c r="F62" i="4"/>
  <c r="F63" i="4"/>
  <c r="F48" i="4"/>
  <c r="F49" i="4"/>
  <c r="F64" i="4"/>
  <c r="F50" i="4"/>
  <c r="F51" i="4"/>
  <c r="F52" i="4"/>
  <c r="F53" i="4"/>
  <c r="F446" i="4"/>
  <c r="F447" i="4"/>
  <c r="F482" i="4"/>
  <c r="F448" i="4"/>
  <c r="F449" i="4"/>
  <c r="F450" i="4"/>
  <c r="F451" i="4"/>
  <c r="F452" i="4"/>
  <c r="F453" i="4"/>
  <c r="F454" i="4"/>
  <c r="F455" i="4"/>
  <c r="F434" i="4"/>
  <c r="F456" i="4"/>
  <c r="F435" i="4"/>
  <c r="F457" i="4"/>
  <c r="F436" i="4"/>
  <c r="F458" i="4"/>
  <c r="F459" i="4"/>
  <c r="F460" i="4"/>
  <c r="F437" i="4"/>
  <c r="F438" i="4"/>
  <c r="F461" i="4"/>
  <c r="F462" i="4"/>
  <c r="F439" i="4"/>
  <c r="F463" i="4"/>
  <c r="F464" i="4"/>
  <c r="F465" i="4"/>
  <c r="F440" i="4"/>
  <c r="F466" i="4"/>
  <c r="F467" i="4"/>
  <c r="F468" i="4"/>
  <c r="F441" i="4"/>
  <c r="F469" i="4"/>
  <c r="F470" i="4"/>
  <c r="F483" i="4"/>
  <c r="F471" i="4"/>
  <c r="F472" i="4"/>
  <c r="F473" i="4"/>
  <c r="F474" i="4"/>
  <c r="F442" i="4"/>
  <c r="F443" i="4"/>
  <c r="F475" i="4"/>
  <c r="F476" i="4"/>
  <c r="F477" i="4"/>
  <c r="F444" i="4"/>
  <c r="F478" i="4"/>
  <c r="F445" i="4"/>
  <c r="F479" i="4"/>
  <c r="F480" i="4"/>
  <c r="F481" i="4"/>
  <c r="F226" i="4"/>
  <c r="F214" i="4"/>
  <c r="F215" i="4"/>
  <c r="F216" i="4"/>
  <c r="F217" i="4"/>
  <c r="F218" i="4"/>
  <c r="F219" i="4"/>
  <c r="F220" i="4"/>
  <c r="F213" i="4"/>
  <c r="F227" i="4"/>
  <c r="F221" i="4"/>
  <c r="F222" i="4"/>
  <c r="F223" i="4"/>
  <c r="F224" i="4"/>
  <c r="F228" i="4"/>
  <c r="F229" i="4"/>
  <c r="F230" i="4"/>
  <c r="F231" i="4"/>
  <c r="F232" i="4"/>
  <c r="F233" i="4"/>
  <c r="F225" i="4"/>
  <c r="F289" i="4"/>
  <c r="F279" i="4"/>
  <c r="F290" i="4"/>
  <c r="F291" i="4"/>
  <c r="F292" i="4"/>
  <c r="F293" i="4"/>
  <c r="F280" i="4"/>
  <c r="F294" i="4"/>
  <c r="F281" i="4"/>
  <c r="F282" i="4"/>
  <c r="F283" i="4"/>
  <c r="F295" i="4"/>
  <c r="F296" i="4"/>
  <c r="F297" i="4"/>
  <c r="F272" i="4"/>
  <c r="F298" i="4"/>
  <c r="F284" i="4"/>
  <c r="F273" i="4"/>
  <c r="F274" i="4"/>
  <c r="F299" i="4"/>
  <c r="F285" i="4"/>
  <c r="F275" i="4"/>
  <c r="F276" i="4"/>
  <c r="F286" i="4"/>
  <c r="F300" i="4"/>
  <c r="F287" i="4"/>
  <c r="F301" i="4"/>
  <c r="F277" i="4"/>
  <c r="F288" i="4"/>
  <c r="F302" i="4"/>
  <c r="F303" i="4"/>
  <c r="F304" i="4"/>
  <c r="F305" i="4"/>
  <c r="F278" i="4"/>
  <c r="F181" i="4"/>
  <c r="F182" i="4"/>
  <c r="F183" i="4"/>
  <c r="F184" i="4"/>
  <c r="F185" i="4"/>
  <c r="F186" i="4"/>
  <c r="F187" i="4"/>
  <c r="F188" i="4"/>
  <c r="F189" i="4"/>
  <c r="F190" i="4"/>
  <c r="F209" i="4"/>
  <c r="F191" i="4"/>
  <c r="F192" i="4"/>
  <c r="F193" i="4"/>
  <c r="F194" i="4"/>
  <c r="F195" i="4"/>
  <c r="F196" i="4"/>
  <c r="F197" i="4"/>
  <c r="F198" i="4"/>
  <c r="F210" i="4"/>
  <c r="F199" i="4"/>
  <c r="F180" i="4"/>
  <c r="F200" i="4"/>
  <c r="F201" i="4"/>
  <c r="F202" i="4"/>
  <c r="F203" i="4"/>
  <c r="F211" i="4"/>
  <c r="F204" i="4"/>
  <c r="F205" i="4"/>
  <c r="F206" i="4"/>
  <c r="F207" i="4"/>
  <c r="F208" i="4"/>
  <c r="F235" i="4"/>
  <c r="F270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308" i="4"/>
  <c r="F309" i="4"/>
  <c r="F310" i="4"/>
  <c r="F311" i="4"/>
  <c r="F341" i="4"/>
  <c r="F312" i="4"/>
  <c r="F313" i="4"/>
  <c r="F314" i="4"/>
  <c r="F315" i="4"/>
  <c r="F342" i="4"/>
  <c r="F307" i="4"/>
  <c r="F316" i="4"/>
  <c r="F317" i="4"/>
  <c r="F318" i="4"/>
  <c r="F319" i="4"/>
  <c r="F320" i="4"/>
  <c r="F343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44" i="4"/>
  <c r="F339" i="4"/>
  <c r="F345" i="4"/>
  <c r="F340" i="4"/>
  <c r="F626" i="4"/>
  <c r="F632" i="4"/>
  <c r="F633" i="4"/>
  <c r="F634" i="4"/>
  <c r="F673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27" i="4"/>
  <c r="F656" i="4"/>
  <c r="F657" i="4"/>
  <c r="F658" i="4"/>
  <c r="F659" i="4"/>
  <c r="F660" i="4"/>
  <c r="F661" i="4"/>
  <c r="F674" i="4"/>
  <c r="F628" i="4"/>
  <c r="F662" i="4"/>
  <c r="F663" i="4"/>
  <c r="F664" i="4"/>
  <c r="F665" i="4"/>
  <c r="F666" i="4"/>
  <c r="F667" i="4"/>
  <c r="F668" i="4"/>
  <c r="F669" i="4"/>
  <c r="F670" i="4"/>
  <c r="F629" i="4"/>
  <c r="F630" i="4"/>
  <c r="F671" i="4"/>
  <c r="F672" i="4"/>
  <c r="F631" i="4"/>
  <c r="F580" i="4"/>
  <c r="F581" i="4"/>
  <c r="F576" i="4"/>
  <c r="F617" i="4"/>
  <c r="F577" i="4"/>
  <c r="F582" i="4"/>
  <c r="F583" i="4"/>
  <c r="F584" i="4"/>
  <c r="F585" i="4"/>
  <c r="F586" i="4"/>
  <c r="F587" i="4"/>
  <c r="F618" i="4"/>
  <c r="F588" i="4"/>
  <c r="F589" i="4"/>
  <c r="F590" i="4"/>
  <c r="F591" i="4"/>
  <c r="F592" i="4"/>
  <c r="F619" i="4"/>
  <c r="F593" i="4"/>
  <c r="F594" i="4"/>
  <c r="F620" i="4"/>
  <c r="F595" i="4"/>
  <c r="F596" i="4"/>
  <c r="F621" i="4"/>
  <c r="F597" i="4"/>
  <c r="F598" i="4"/>
  <c r="F578" i="4"/>
  <c r="F599" i="4"/>
  <c r="F600" i="4"/>
  <c r="F601" i="4"/>
  <c r="F622" i="4"/>
  <c r="F602" i="4"/>
  <c r="F603" i="4"/>
  <c r="F604" i="4"/>
  <c r="F623" i="4"/>
  <c r="F605" i="4"/>
  <c r="F624" i="4"/>
  <c r="F606" i="4"/>
  <c r="F607" i="4"/>
  <c r="F579" i="4"/>
  <c r="F608" i="4"/>
  <c r="F609" i="4"/>
  <c r="F610" i="4"/>
  <c r="F611" i="4"/>
  <c r="F612" i="4"/>
  <c r="F613" i="4"/>
  <c r="F614" i="4"/>
  <c r="F615" i="4"/>
  <c r="F616" i="4"/>
  <c r="F776" i="4"/>
  <c r="F777" i="4"/>
  <c r="F778" i="4"/>
  <c r="F813" i="4"/>
  <c r="F779" i="4"/>
  <c r="F780" i="4"/>
  <c r="F781" i="4"/>
  <c r="F782" i="4"/>
  <c r="F783" i="4"/>
  <c r="F784" i="4"/>
  <c r="F785" i="4"/>
  <c r="F786" i="4"/>
  <c r="F787" i="4"/>
  <c r="F788" i="4"/>
  <c r="F789" i="4"/>
  <c r="F774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775" i="4"/>
  <c r="F812" i="4"/>
  <c r="F815" i="4"/>
  <c r="F822" i="4"/>
  <c r="F852" i="4"/>
  <c r="F823" i="4"/>
  <c r="F824" i="4"/>
  <c r="F825" i="4"/>
  <c r="F826" i="4"/>
  <c r="F827" i="4"/>
  <c r="F816" i="4"/>
  <c r="F828" i="4"/>
  <c r="F829" i="4"/>
  <c r="F817" i="4"/>
  <c r="F830" i="4"/>
  <c r="F831" i="4"/>
  <c r="F853" i="4"/>
  <c r="F832" i="4"/>
  <c r="F833" i="4"/>
  <c r="F834" i="4"/>
  <c r="F835" i="4"/>
  <c r="F836" i="4"/>
  <c r="F837" i="4"/>
  <c r="F838" i="4"/>
  <c r="F839" i="4"/>
  <c r="F840" i="4"/>
  <c r="F818" i="4"/>
  <c r="F854" i="4"/>
  <c r="F841" i="4"/>
  <c r="F842" i="4"/>
  <c r="F843" i="4"/>
  <c r="F819" i="4"/>
  <c r="F820" i="4"/>
  <c r="F844" i="4"/>
  <c r="F855" i="4"/>
  <c r="F845" i="4"/>
  <c r="F846" i="4"/>
  <c r="F847" i="4"/>
  <c r="F856" i="4"/>
  <c r="F848" i="4"/>
  <c r="F821" i="4"/>
  <c r="F849" i="4"/>
  <c r="F850" i="4"/>
  <c r="F851" i="4"/>
  <c r="F69" i="4"/>
  <c r="F70" i="4"/>
  <c r="F71" i="4"/>
  <c r="F72" i="4"/>
  <c r="F73" i="4"/>
  <c r="F74" i="4"/>
  <c r="F66" i="4"/>
  <c r="F75" i="4"/>
  <c r="F76" i="4"/>
  <c r="F77" i="4"/>
  <c r="F92" i="4"/>
  <c r="F78" i="4"/>
  <c r="F79" i="4"/>
  <c r="F67" i="4"/>
  <c r="F80" i="4"/>
  <c r="F93" i="4"/>
  <c r="F81" i="4"/>
  <c r="F82" i="4"/>
  <c r="F83" i="4"/>
  <c r="F84" i="4"/>
  <c r="F85" i="4"/>
  <c r="F86" i="4"/>
  <c r="F87" i="4"/>
  <c r="F88" i="4"/>
  <c r="F89" i="4"/>
  <c r="F68" i="4"/>
  <c r="F90" i="4"/>
  <c r="F91" i="4"/>
  <c r="F147" i="4"/>
  <c r="F148" i="4"/>
  <c r="F149" i="4"/>
  <c r="F172" i="4"/>
  <c r="F173" i="4"/>
  <c r="F174" i="4"/>
  <c r="F150" i="4"/>
  <c r="F151" i="4"/>
  <c r="F152" i="4"/>
  <c r="F175" i="4"/>
  <c r="F153" i="4"/>
  <c r="F154" i="4"/>
  <c r="F155" i="4"/>
  <c r="F156" i="4"/>
  <c r="F176" i="4"/>
  <c r="F157" i="4"/>
  <c r="F158" i="4"/>
  <c r="F159" i="4"/>
  <c r="F160" i="4"/>
  <c r="F161" i="4"/>
  <c r="F162" i="4"/>
  <c r="F163" i="4"/>
  <c r="F164" i="4"/>
  <c r="F165" i="4"/>
  <c r="F177" i="4"/>
  <c r="F166" i="4"/>
  <c r="F167" i="4"/>
  <c r="F168" i="4"/>
  <c r="F178" i="4"/>
  <c r="F169" i="4"/>
  <c r="F170" i="4"/>
  <c r="F171" i="4"/>
  <c r="F126" i="4"/>
  <c r="F127" i="4"/>
  <c r="F128" i="4"/>
  <c r="F129" i="4"/>
  <c r="F130" i="4"/>
  <c r="F131" i="4"/>
  <c r="F132" i="4"/>
  <c r="F142" i="4"/>
  <c r="F133" i="4"/>
  <c r="F143" i="4"/>
  <c r="F134" i="4"/>
  <c r="F144" i="4"/>
  <c r="F135" i="4"/>
  <c r="F145" i="4"/>
  <c r="F136" i="4"/>
  <c r="F137" i="4"/>
  <c r="F138" i="4"/>
  <c r="F139" i="4"/>
  <c r="F140" i="4"/>
  <c r="F141" i="4"/>
  <c r="F720" i="4"/>
  <c r="F676" i="4"/>
  <c r="F677" i="4"/>
  <c r="F678" i="4"/>
  <c r="F679" i="4"/>
  <c r="F680" i="4"/>
  <c r="F721" i="4"/>
  <c r="F681" i="4"/>
  <c r="F682" i="4"/>
  <c r="F683" i="4"/>
  <c r="F684" i="4"/>
  <c r="F685" i="4"/>
  <c r="F686" i="4"/>
  <c r="F687" i="4"/>
  <c r="F722" i="4"/>
  <c r="F688" i="4"/>
  <c r="F689" i="4"/>
  <c r="F690" i="4"/>
  <c r="F691" i="4"/>
  <c r="F723" i="4"/>
  <c r="F692" i="4"/>
  <c r="F693" i="4"/>
  <c r="F694" i="4"/>
  <c r="F695" i="4"/>
  <c r="F696" i="4"/>
  <c r="F697" i="4"/>
  <c r="F724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25" i="4"/>
  <c r="F717" i="4"/>
  <c r="F726" i="4"/>
  <c r="F727" i="4"/>
  <c r="F718" i="4"/>
  <c r="F719" i="4"/>
  <c r="F862" i="4"/>
  <c r="F863" i="4"/>
  <c r="F864" i="4"/>
  <c r="F858" i="4"/>
  <c r="F865" i="4"/>
  <c r="F866" i="4"/>
  <c r="F867" i="4"/>
  <c r="F868" i="4"/>
  <c r="F869" i="4"/>
  <c r="F870" i="4"/>
  <c r="F859" i="4"/>
  <c r="F871" i="4"/>
  <c r="F860" i="4"/>
  <c r="F872" i="4"/>
  <c r="F873" i="4"/>
  <c r="F874" i="4"/>
  <c r="F875" i="4"/>
  <c r="F876" i="4"/>
  <c r="F877" i="4"/>
  <c r="F878" i="4"/>
  <c r="F879" i="4"/>
  <c r="F880" i="4"/>
  <c r="F881" i="4"/>
  <c r="F861" i="4"/>
  <c r="F882" i="4"/>
  <c r="F883" i="4"/>
  <c r="F884" i="4"/>
  <c r="F885" i="4"/>
  <c r="F886" i="4"/>
  <c r="F887" i="4"/>
  <c r="F888" i="4"/>
  <c r="F889" i="4"/>
  <c r="F890" i="4"/>
  <c r="F891" i="4"/>
  <c r="F892" i="4"/>
  <c r="F901" i="4"/>
  <c r="F893" i="4"/>
  <c r="F894" i="4"/>
  <c r="F895" i="4"/>
  <c r="F896" i="4"/>
  <c r="F897" i="4"/>
  <c r="F898" i="4"/>
  <c r="F899" i="4"/>
  <c r="F900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34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35" i="4"/>
  <c r="F514" i="4"/>
  <c r="F515" i="4"/>
  <c r="F536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7" i="4"/>
  <c r="F533" i="4"/>
  <c r="F542" i="4"/>
  <c r="F569" i="4"/>
  <c r="F543" i="4"/>
  <c r="F570" i="4"/>
  <c r="F544" i="4"/>
  <c r="F539" i="4"/>
  <c r="F571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72" i="4"/>
  <c r="F573" i="4"/>
  <c r="F564" i="4"/>
  <c r="F565" i="4"/>
  <c r="F566" i="4"/>
  <c r="F574" i="4"/>
  <c r="F567" i="4"/>
  <c r="F568" i="4"/>
  <c r="F540" i="4"/>
  <c r="F541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66" i="4"/>
  <c r="F742" i="4"/>
  <c r="F729" i="4"/>
  <c r="F743" i="4"/>
  <c r="F767" i="4"/>
  <c r="F768" i="4"/>
  <c r="F769" i="4"/>
  <c r="F770" i="4"/>
  <c r="F771" i="4"/>
  <c r="F744" i="4"/>
  <c r="F745" i="4"/>
  <c r="F746" i="4"/>
  <c r="F747" i="4"/>
  <c r="F748" i="4"/>
  <c r="F749" i="4"/>
  <c r="F750" i="4"/>
  <c r="F751" i="4"/>
  <c r="F752" i="4"/>
  <c r="F753" i="4"/>
  <c r="F754" i="4"/>
  <c r="F772" i="4"/>
  <c r="F755" i="4"/>
  <c r="F756" i="4"/>
  <c r="F757" i="4"/>
  <c r="F758" i="4"/>
  <c r="F759" i="4"/>
  <c r="F760" i="4"/>
  <c r="F761" i="4"/>
  <c r="F762" i="4"/>
  <c r="F763" i="4"/>
  <c r="F764" i="4"/>
  <c r="F765" i="4"/>
  <c r="F348" i="4"/>
  <c r="E3" i="3"/>
  <c r="F3" i="3" s="1"/>
  <c r="I3" i="3" s="1"/>
  <c r="E4" i="3"/>
  <c r="F4" i="3" s="1"/>
  <c r="I4" i="3" s="1"/>
  <c r="E5" i="3"/>
  <c r="J5" i="3" s="1"/>
  <c r="M5" i="3" s="1"/>
  <c r="E6" i="3"/>
  <c r="F6" i="3" s="1"/>
  <c r="I6" i="3" s="1"/>
  <c r="E8" i="3"/>
  <c r="E9" i="3"/>
  <c r="F9" i="3" s="1"/>
  <c r="I9" i="3" s="1"/>
  <c r="E10" i="3"/>
  <c r="F10" i="3" s="1"/>
  <c r="I10" i="3" s="1"/>
  <c r="E11" i="3"/>
  <c r="J11" i="3" s="1"/>
  <c r="M11" i="3" s="1"/>
  <c r="E13" i="3"/>
  <c r="F13" i="3" s="1"/>
  <c r="I13" i="3" s="1"/>
  <c r="E14" i="3"/>
  <c r="F14" i="3" s="1"/>
  <c r="I14" i="3" s="1"/>
  <c r="E16" i="3"/>
  <c r="J16" i="3" s="1"/>
  <c r="M16" i="3" s="1"/>
  <c r="E17" i="3"/>
  <c r="F17" i="3" s="1"/>
  <c r="I17" i="3" s="1"/>
  <c r="E18" i="3"/>
  <c r="E19" i="3"/>
  <c r="F19" i="3" s="1"/>
  <c r="I19" i="3" s="1"/>
  <c r="E20" i="3"/>
  <c r="F20" i="3" s="1"/>
  <c r="I20" i="3" s="1"/>
  <c r="E21" i="3"/>
  <c r="J21" i="3" s="1"/>
  <c r="M21" i="3" s="1"/>
  <c r="E23" i="3"/>
  <c r="F23" i="3" s="1"/>
  <c r="I23" i="3" s="1"/>
  <c r="E22" i="3"/>
  <c r="F22" i="3" s="1"/>
  <c r="I22" i="3" s="1"/>
  <c r="E24" i="3"/>
  <c r="J24" i="3" s="1"/>
  <c r="M24" i="3" s="1"/>
  <c r="E26" i="3"/>
  <c r="F26" i="3" s="1"/>
  <c r="I26" i="3" s="1"/>
  <c r="E27" i="3"/>
  <c r="F27" i="3" s="1"/>
  <c r="I27" i="3" s="1"/>
  <c r="E28" i="3"/>
  <c r="F28" i="3" s="1"/>
  <c r="I28" i="3" s="1"/>
  <c r="E30" i="3"/>
  <c r="J30" i="3" s="1"/>
  <c r="M30" i="3" s="1"/>
  <c r="E31" i="3"/>
  <c r="J31" i="3" s="1"/>
  <c r="M31" i="3" s="1"/>
  <c r="E32" i="3"/>
  <c r="F32" i="3" s="1"/>
  <c r="I32" i="3" s="1"/>
  <c r="E33" i="3"/>
  <c r="F33" i="3" s="1"/>
  <c r="I33" i="3" s="1"/>
  <c r="E34" i="3"/>
  <c r="J34" i="3" s="1"/>
  <c r="M34" i="3" s="1"/>
  <c r="E35" i="3"/>
  <c r="F35" i="3" s="1"/>
  <c r="I35" i="3" s="1"/>
  <c r="E37" i="3"/>
  <c r="F37" i="3" s="1"/>
  <c r="I37" i="3" s="1"/>
  <c r="E38" i="3"/>
  <c r="F38" i="3" s="1"/>
  <c r="I38" i="3" s="1"/>
  <c r="E39" i="3"/>
  <c r="J39" i="3" s="1"/>
  <c r="M39" i="3" s="1"/>
  <c r="E40" i="3"/>
  <c r="J40" i="3" s="1"/>
  <c r="M40" i="3" s="1"/>
  <c r="E42" i="3"/>
  <c r="F42" i="3" s="1"/>
  <c r="I42" i="3" s="1"/>
  <c r="E43" i="3"/>
  <c r="F43" i="3" s="1"/>
  <c r="I43" i="3" s="1"/>
  <c r="E44" i="3"/>
  <c r="J44" i="3" s="1"/>
  <c r="M44" i="3" s="1"/>
  <c r="E45" i="3"/>
  <c r="F45" i="3" s="1"/>
  <c r="I45" i="3" s="1"/>
  <c r="E46" i="3"/>
  <c r="E47" i="3"/>
  <c r="F47" i="3" s="1"/>
  <c r="I47" i="3" s="1"/>
  <c r="E49" i="3"/>
  <c r="J49" i="3" s="1"/>
  <c r="M49" i="3" s="1"/>
  <c r="E50" i="3"/>
  <c r="J50" i="3" s="1"/>
  <c r="M50" i="3" s="1"/>
  <c r="E51" i="3"/>
  <c r="F51" i="3" s="1"/>
  <c r="I51" i="3" s="1"/>
  <c r="E52" i="3"/>
  <c r="F52" i="3" s="1"/>
  <c r="I52" i="3" s="1"/>
  <c r="E53" i="3"/>
  <c r="J53" i="3" s="1"/>
  <c r="M53" i="3" s="1"/>
  <c r="E54" i="3"/>
  <c r="F54" i="3" s="1"/>
  <c r="I54" i="3" s="1"/>
  <c r="E56" i="3"/>
  <c r="E57" i="3"/>
  <c r="F57" i="3" s="1"/>
  <c r="I57" i="3" s="1"/>
  <c r="E58" i="3"/>
  <c r="F58" i="3" s="1"/>
  <c r="I58" i="3" s="1"/>
  <c r="E59" i="3"/>
  <c r="J59" i="3" s="1"/>
  <c r="M59" i="3" s="1"/>
  <c r="E60" i="3"/>
  <c r="F60" i="3" s="1"/>
  <c r="I60" i="3" s="1"/>
  <c r="E61" i="3"/>
  <c r="F61" i="3" s="1"/>
  <c r="I61" i="3" s="1"/>
  <c r="E62" i="3"/>
  <c r="J62" i="3" s="1"/>
  <c r="M62" i="3" s="1"/>
  <c r="E63" i="3"/>
  <c r="F63" i="3" s="1"/>
  <c r="I63" i="3" s="1"/>
  <c r="E64" i="3"/>
  <c r="E65" i="3"/>
  <c r="F65" i="3" s="1"/>
  <c r="I65" i="3" s="1"/>
  <c r="E67" i="3"/>
  <c r="J67" i="3" s="1"/>
  <c r="M67" i="3" s="1"/>
  <c r="E68" i="3"/>
  <c r="J68" i="3" s="1"/>
  <c r="M68" i="3" s="1"/>
  <c r="E69" i="3"/>
  <c r="F69" i="3" s="1"/>
  <c r="I69" i="3" s="1"/>
  <c r="E70" i="3"/>
  <c r="F70" i="3" s="1"/>
  <c r="I70" i="3" s="1"/>
  <c r="E71" i="3"/>
  <c r="J71" i="3" s="1"/>
  <c r="M71" i="3" s="1"/>
  <c r="E72" i="3"/>
  <c r="F72" i="3" s="1"/>
  <c r="I72" i="3" s="1"/>
  <c r="E73" i="3"/>
  <c r="E75" i="3"/>
  <c r="J75" i="3" s="1"/>
  <c r="M75" i="3" s="1"/>
  <c r="E76" i="3"/>
  <c r="F76" i="3" s="1"/>
  <c r="I76" i="3" s="1"/>
  <c r="E77" i="3"/>
  <c r="J77" i="3" s="1"/>
  <c r="M77" i="3" s="1"/>
  <c r="E78" i="3"/>
  <c r="F78" i="3" s="1"/>
  <c r="I78" i="3" s="1"/>
  <c r="E79" i="3"/>
  <c r="F79" i="3" s="1"/>
  <c r="I79" i="3" s="1"/>
  <c r="E80" i="3"/>
  <c r="J80" i="3" s="1"/>
  <c r="M80" i="3" s="1"/>
  <c r="E81" i="3"/>
  <c r="F81" i="3" s="1"/>
  <c r="I81" i="3" s="1"/>
  <c r="E82" i="3"/>
  <c r="E83" i="3"/>
  <c r="J83" i="3" s="1"/>
  <c r="M83" i="3" s="1"/>
  <c r="E84" i="3"/>
  <c r="F84" i="3" s="1"/>
  <c r="I84" i="3" s="1"/>
  <c r="E85" i="3"/>
  <c r="J85" i="3" s="1"/>
  <c r="M85" i="3" s="1"/>
  <c r="E86" i="3"/>
  <c r="F86" i="3" s="1"/>
  <c r="I86" i="3" s="1"/>
  <c r="E87" i="3"/>
  <c r="F87" i="3" s="1"/>
  <c r="I87" i="3" s="1"/>
  <c r="E88" i="3"/>
  <c r="J88" i="3" s="1"/>
  <c r="M88" i="3" s="1"/>
  <c r="E89" i="3"/>
  <c r="F89" i="3" s="1"/>
  <c r="I89" i="3" s="1"/>
  <c r="E90" i="3"/>
  <c r="E91" i="3"/>
  <c r="J91" i="3" s="1"/>
  <c r="M91" i="3" s="1"/>
  <c r="E92" i="3"/>
  <c r="F92" i="3" s="1"/>
  <c r="I92" i="3" s="1"/>
  <c r="E94" i="3"/>
  <c r="J94" i="3" s="1"/>
  <c r="M94" i="3" s="1"/>
  <c r="E95" i="3"/>
  <c r="F95" i="3" s="1"/>
  <c r="I95" i="3" s="1"/>
  <c r="E96" i="3"/>
  <c r="F96" i="3" s="1"/>
  <c r="I96" i="3" s="1"/>
  <c r="E97" i="3"/>
  <c r="J97" i="3" s="1"/>
  <c r="M97" i="3" s="1"/>
  <c r="E98" i="3"/>
  <c r="F98" i="3" s="1"/>
  <c r="I98" i="3" s="1"/>
  <c r="E99" i="3"/>
  <c r="E100" i="3"/>
  <c r="F100" i="3" s="1"/>
  <c r="I100" i="3" s="1"/>
  <c r="E101" i="3"/>
  <c r="J101" i="3" s="1"/>
  <c r="M101" i="3" s="1"/>
  <c r="E102" i="3"/>
  <c r="J102" i="3" s="1"/>
  <c r="M102" i="3" s="1"/>
  <c r="E103" i="3"/>
  <c r="F103" i="3" s="1"/>
  <c r="I103" i="3" s="1"/>
  <c r="E104" i="3"/>
  <c r="F104" i="3" s="1"/>
  <c r="I104" i="3" s="1"/>
  <c r="E107" i="3"/>
  <c r="F107" i="3" s="1"/>
  <c r="I107" i="3" s="1"/>
  <c r="E108" i="3"/>
  <c r="E109" i="3"/>
  <c r="J109" i="3" s="1"/>
  <c r="M109" i="3" s="1"/>
  <c r="E110" i="3"/>
  <c r="F110" i="3" s="1"/>
  <c r="I110" i="3" s="1"/>
  <c r="E111" i="3"/>
  <c r="J111" i="3" s="1"/>
  <c r="M111" i="3" s="1"/>
  <c r="E112" i="3"/>
  <c r="F112" i="3" s="1"/>
  <c r="I112" i="3" s="1"/>
  <c r="E114" i="3"/>
  <c r="F114" i="3" s="1"/>
  <c r="I114" i="3" s="1"/>
  <c r="E115" i="3"/>
  <c r="J115" i="3" s="1"/>
  <c r="M115" i="3" s="1"/>
  <c r="E116" i="3"/>
  <c r="F116" i="3" s="1"/>
  <c r="I116" i="3" s="1"/>
  <c r="E117" i="3"/>
  <c r="E118" i="3"/>
  <c r="J118" i="3" s="1"/>
  <c r="M118" i="3" s="1"/>
  <c r="E119" i="3"/>
  <c r="J119" i="3" s="1"/>
  <c r="M119" i="3" s="1"/>
  <c r="E120" i="3"/>
  <c r="J120" i="3" s="1"/>
  <c r="M120" i="3" s="1"/>
  <c r="E121" i="3"/>
  <c r="F121" i="3" s="1"/>
  <c r="I121" i="3" s="1"/>
  <c r="E122" i="3"/>
  <c r="F122" i="3" s="1"/>
  <c r="I122" i="3" s="1"/>
  <c r="E124" i="3"/>
  <c r="J124" i="3" s="1"/>
  <c r="M124" i="3" s="1"/>
  <c r="E125" i="3"/>
  <c r="E127" i="3"/>
  <c r="E128" i="3"/>
  <c r="J128" i="3" s="1"/>
  <c r="M128" i="3" s="1"/>
  <c r="E129" i="3"/>
  <c r="F129" i="3" s="1"/>
  <c r="I129" i="3" s="1"/>
  <c r="E130" i="3"/>
  <c r="J130" i="3" s="1"/>
  <c r="M130" i="3" s="1"/>
  <c r="E131" i="3"/>
  <c r="F131" i="3" s="1"/>
  <c r="I131" i="3" s="1"/>
  <c r="E133" i="3"/>
  <c r="F133" i="3" s="1"/>
  <c r="I133" i="3" s="1"/>
  <c r="E134" i="3"/>
  <c r="J134" i="3" s="1"/>
  <c r="M134" i="3" s="1"/>
  <c r="E135" i="3"/>
  <c r="F135" i="3" s="1"/>
  <c r="I135" i="3" s="1"/>
  <c r="E136" i="3"/>
  <c r="E137" i="3"/>
  <c r="F137" i="3" s="1"/>
  <c r="I137" i="3" s="1"/>
  <c r="E138" i="3"/>
  <c r="J138" i="3" s="1"/>
  <c r="M138" i="3" s="1"/>
  <c r="E139" i="3"/>
  <c r="J139" i="3" s="1"/>
  <c r="M139" i="3" s="1"/>
  <c r="E140" i="3"/>
  <c r="F140" i="3" s="1"/>
  <c r="I140" i="3" s="1"/>
  <c r="E141" i="3"/>
  <c r="F141" i="3" s="1"/>
  <c r="I141" i="3" s="1"/>
  <c r="E142" i="3"/>
  <c r="J142" i="3" s="1"/>
  <c r="M142" i="3" s="1"/>
  <c r="E143" i="3"/>
  <c r="F143" i="3" s="1"/>
  <c r="I143" i="3" s="1"/>
  <c r="E144" i="3"/>
  <c r="E145" i="3"/>
  <c r="J145" i="3" s="1"/>
  <c r="M145" i="3" s="1"/>
  <c r="E146" i="3"/>
  <c r="F146" i="3" s="1"/>
  <c r="I146" i="3" s="1"/>
  <c r="E147" i="3"/>
  <c r="J147" i="3" s="1"/>
  <c r="M147" i="3" s="1"/>
  <c r="E148" i="3"/>
  <c r="F148" i="3" s="1"/>
  <c r="I148" i="3" s="1"/>
  <c r="E149" i="3"/>
  <c r="F149" i="3" s="1"/>
  <c r="I149" i="3" s="1"/>
  <c r="E150" i="3"/>
  <c r="J150" i="3" s="1"/>
  <c r="M150" i="3" s="1"/>
  <c r="E151" i="3"/>
  <c r="F151" i="3" s="1"/>
  <c r="I151" i="3" s="1"/>
  <c r="E153" i="3"/>
  <c r="E154" i="3"/>
  <c r="J154" i="3" s="1"/>
  <c r="M154" i="3" s="1"/>
  <c r="E155" i="3"/>
  <c r="J155" i="3" s="1"/>
  <c r="M155" i="3" s="1"/>
  <c r="E156" i="3"/>
  <c r="J156" i="3" s="1"/>
  <c r="M156" i="3" s="1"/>
  <c r="E157" i="3"/>
  <c r="F157" i="3" s="1"/>
  <c r="I157" i="3" s="1"/>
  <c r="E158" i="3"/>
  <c r="F158" i="3" s="1"/>
  <c r="I158" i="3" s="1"/>
  <c r="E159" i="3"/>
  <c r="J159" i="3" s="1"/>
  <c r="M159" i="3" s="1"/>
  <c r="E160" i="3"/>
  <c r="F160" i="3" s="1"/>
  <c r="I160" i="3" s="1"/>
  <c r="E162" i="3"/>
  <c r="E163" i="3"/>
  <c r="J163" i="3" s="1"/>
  <c r="M163" i="3" s="1"/>
  <c r="E164" i="3"/>
  <c r="F164" i="3" s="1"/>
  <c r="I164" i="3" s="1"/>
  <c r="E165" i="3"/>
  <c r="J165" i="3" s="1"/>
  <c r="M165" i="3" s="1"/>
  <c r="E166" i="3"/>
  <c r="F166" i="3" s="1"/>
  <c r="I166" i="3" s="1"/>
  <c r="E167" i="3"/>
  <c r="F167" i="3" s="1"/>
  <c r="I167" i="3" s="1"/>
  <c r="E168" i="3"/>
  <c r="J168" i="3" s="1"/>
  <c r="M168" i="3" s="1"/>
  <c r="E169" i="3"/>
  <c r="F169" i="3" s="1"/>
  <c r="I169" i="3" s="1"/>
  <c r="E170" i="3"/>
  <c r="E171" i="3"/>
  <c r="F171" i="3" s="1"/>
  <c r="I171" i="3" s="1"/>
  <c r="E172" i="3"/>
  <c r="J172" i="3" s="1"/>
  <c r="E174" i="3"/>
  <c r="J174" i="3" s="1"/>
  <c r="M174" i="3" s="1"/>
  <c r="E175" i="3"/>
  <c r="F175" i="3" s="1"/>
  <c r="I175" i="3" s="1"/>
  <c r="E176" i="3"/>
  <c r="F176" i="3" s="1"/>
  <c r="I176" i="3" s="1"/>
  <c r="E177" i="3"/>
  <c r="J177" i="3" s="1"/>
  <c r="M177" i="3" s="1"/>
  <c r="E178" i="3"/>
  <c r="E179" i="3"/>
  <c r="F179" i="3" s="1"/>
  <c r="I179" i="3" s="1"/>
  <c r="E181" i="3"/>
  <c r="J181" i="3" s="1"/>
  <c r="M181" i="3" s="1"/>
  <c r="E182" i="3"/>
  <c r="F182" i="3" s="1"/>
  <c r="I182" i="3" s="1"/>
  <c r="E183" i="3"/>
  <c r="J183" i="3" s="1"/>
  <c r="M183" i="3" s="1"/>
  <c r="E184" i="3"/>
  <c r="F184" i="3" s="1"/>
  <c r="I184" i="3" s="1"/>
  <c r="E185" i="3"/>
  <c r="F185" i="3" s="1"/>
  <c r="I185" i="3" s="1"/>
  <c r="F125" i="3" l="1"/>
  <c r="I125" i="3" s="1"/>
  <c r="J125" i="3"/>
  <c r="M125" i="3" s="1"/>
  <c r="N126" i="3" s="1"/>
  <c r="F178" i="3"/>
  <c r="I178" i="3" s="1"/>
  <c r="J178" i="3"/>
  <c r="M178" i="3" s="1"/>
  <c r="G766" i="4"/>
  <c r="G560" i="4"/>
  <c r="G496" i="4"/>
  <c r="G874" i="4"/>
  <c r="G713" i="4"/>
  <c r="G691" i="4"/>
  <c r="G613" i="4"/>
  <c r="G887" i="4"/>
  <c r="G50" i="4"/>
  <c r="G59" i="4"/>
  <c r="G42" i="4"/>
  <c r="G36" i="4"/>
  <c r="G29" i="4"/>
  <c r="G19" i="4"/>
  <c r="G13" i="4"/>
  <c r="G5" i="4"/>
  <c r="G64" i="4"/>
  <c r="G58" i="4"/>
  <c r="G41" i="4"/>
  <c r="G35" i="4"/>
  <c r="G28" i="4"/>
  <c r="G24" i="4"/>
  <c r="G12" i="4"/>
  <c r="G4" i="4"/>
  <c r="G277" i="4"/>
  <c r="G291" i="4"/>
  <c r="G455" i="4"/>
  <c r="G49" i="4"/>
  <c r="G47" i="4"/>
  <c r="G40" i="4"/>
  <c r="G34" i="4"/>
  <c r="G23" i="4"/>
  <c r="G18" i="4"/>
  <c r="G11" i="4"/>
  <c r="G3" i="4"/>
  <c r="G916" i="4"/>
  <c r="G949" i="4"/>
  <c r="G403" i="4"/>
  <c r="G383" i="4"/>
  <c r="G48" i="4"/>
  <c r="G46" i="4"/>
  <c r="G56" i="4"/>
  <c r="G54" i="4"/>
  <c r="G26" i="4"/>
  <c r="G17" i="4"/>
  <c r="G10" i="4"/>
  <c r="G63" i="4"/>
  <c r="G45" i="4"/>
  <c r="G39" i="4"/>
  <c r="G33" i="4"/>
  <c r="G22" i="4"/>
  <c r="G2" i="4"/>
  <c r="G9" i="4"/>
  <c r="G114" i="4"/>
  <c r="G53" i="4"/>
  <c r="G62" i="4"/>
  <c r="G44" i="4"/>
  <c r="G38" i="4"/>
  <c r="G32" i="4"/>
  <c r="G21" i="4"/>
  <c r="G16" i="4"/>
  <c r="G8" i="4"/>
  <c r="G182" i="4"/>
  <c r="G52" i="4"/>
  <c r="G61" i="4"/>
  <c r="G43" i="4"/>
  <c r="G55" i="4"/>
  <c r="G31" i="4"/>
  <c r="G20" i="4"/>
  <c r="G15" i="4"/>
  <c r="G7" i="4"/>
  <c r="G51" i="4"/>
  <c r="G60" i="4"/>
  <c r="G57" i="4"/>
  <c r="G37" i="4"/>
  <c r="G30" i="4"/>
  <c r="G25" i="4"/>
  <c r="G14" i="4"/>
  <c r="G6" i="4"/>
  <c r="G351" i="4"/>
  <c r="M172" i="3"/>
  <c r="I15" i="3"/>
  <c r="L15" i="3" s="1"/>
  <c r="F147" i="3"/>
  <c r="I147" i="3" s="1"/>
  <c r="F24" i="3"/>
  <c r="I24" i="3" s="1"/>
  <c r="I29" i="3"/>
  <c r="L29" i="3" s="1"/>
  <c r="F120" i="3"/>
  <c r="I120" i="3" s="1"/>
  <c r="F21" i="3"/>
  <c r="I21" i="3" s="1"/>
  <c r="F115" i="3"/>
  <c r="I115" i="3" s="1"/>
  <c r="F16" i="3"/>
  <c r="I16" i="3" s="1"/>
  <c r="F181" i="3"/>
  <c r="I181" i="3" s="1"/>
  <c r="F88" i="3"/>
  <c r="I88" i="3" s="1"/>
  <c r="F11" i="3"/>
  <c r="I11" i="3" s="1"/>
  <c r="J171" i="3"/>
  <c r="M171" i="3" s="1"/>
  <c r="F124" i="3"/>
  <c r="I124" i="3" s="1"/>
  <c r="F177" i="3"/>
  <c r="I177" i="3" s="1"/>
  <c r="F85" i="3"/>
  <c r="I85" i="3" s="1"/>
  <c r="F174" i="3"/>
  <c r="I174" i="3" s="1"/>
  <c r="F62" i="3"/>
  <c r="I62" i="3" s="1"/>
  <c r="F150" i="3"/>
  <c r="I150" i="3" s="1"/>
  <c r="F59" i="3"/>
  <c r="I59" i="3" s="1"/>
  <c r="F53" i="3"/>
  <c r="I53" i="3" s="1"/>
  <c r="F145" i="3"/>
  <c r="I145" i="3" s="1"/>
  <c r="J100" i="3"/>
  <c r="M100" i="3" s="1"/>
  <c r="F168" i="3"/>
  <c r="I168" i="3" s="1"/>
  <c r="F142" i="3"/>
  <c r="I142" i="3" s="1"/>
  <c r="F111" i="3"/>
  <c r="I111" i="3" s="1"/>
  <c r="F80" i="3"/>
  <c r="I80" i="3" s="1"/>
  <c r="F50" i="3"/>
  <c r="I50" i="3" s="1"/>
  <c r="J65" i="3"/>
  <c r="F91" i="3"/>
  <c r="I91" i="3" s="1"/>
  <c r="J137" i="3"/>
  <c r="M137" i="3" s="1"/>
  <c r="F165" i="3"/>
  <c r="I165" i="3" s="1"/>
  <c r="F139" i="3"/>
  <c r="I139" i="3" s="1"/>
  <c r="F109" i="3"/>
  <c r="I109" i="3" s="1"/>
  <c r="F77" i="3"/>
  <c r="I77" i="3" s="1"/>
  <c r="F44" i="3"/>
  <c r="I44" i="3" s="1"/>
  <c r="F5" i="3"/>
  <c r="I5" i="3" s="1"/>
  <c r="F163" i="3"/>
  <c r="I163" i="3" s="1"/>
  <c r="F134" i="3"/>
  <c r="I134" i="3" s="1"/>
  <c r="F102" i="3"/>
  <c r="I102" i="3" s="1"/>
  <c r="F75" i="3"/>
  <c r="I75" i="3" s="1"/>
  <c r="F40" i="3"/>
  <c r="I40" i="3" s="1"/>
  <c r="F159" i="3"/>
  <c r="I159" i="3" s="1"/>
  <c r="F130" i="3"/>
  <c r="I130" i="3" s="1"/>
  <c r="F97" i="3"/>
  <c r="I97" i="3" s="1"/>
  <c r="F71" i="3"/>
  <c r="I71" i="3" s="1"/>
  <c r="F34" i="3"/>
  <c r="I34" i="3" s="1"/>
  <c r="F2" i="3"/>
  <c r="I2" i="3" s="1"/>
  <c r="F183" i="3"/>
  <c r="I183" i="3" s="1"/>
  <c r="F156" i="3"/>
  <c r="I156" i="3" s="1"/>
  <c r="F128" i="3"/>
  <c r="I128" i="3" s="1"/>
  <c r="F94" i="3"/>
  <c r="I94" i="3" s="1"/>
  <c r="F68" i="3"/>
  <c r="I68" i="3" s="1"/>
  <c r="F31" i="3"/>
  <c r="I31" i="3" s="1"/>
  <c r="I689" i="4"/>
  <c r="G748" i="4"/>
  <c r="G559" i="4"/>
  <c r="G532" i="4"/>
  <c r="G516" i="4"/>
  <c r="G495" i="4"/>
  <c r="I754" i="4"/>
  <c r="I743" i="4"/>
  <c r="M743" i="4" s="1"/>
  <c r="I737" i="4"/>
  <c r="M737" i="4" s="1"/>
  <c r="I573" i="4"/>
  <c r="M573" i="4" s="1"/>
  <c r="I557" i="4"/>
  <c r="I570" i="4"/>
  <c r="M570" i="4" s="1"/>
  <c r="I530" i="4"/>
  <c r="M530" i="4" s="1"/>
  <c r="I515" i="4"/>
  <c r="M515" i="4" s="1"/>
  <c r="I508" i="4"/>
  <c r="I493" i="4"/>
  <c r="M493" i="4" s="1"/>
  <c r="I893" i="4"/>
  <c r="M893" i="4" s="1"/>
  <c r="I860" i="4"/>
  <c r="M860" i="4" s="1"/>
  <c r="I726" i="4"/>
  <c r="I711" i="4"/>
  <c r="M711" i="4" s="1"/>
  <c r="I696" i="4"/>
  <c r="M696" i="4" s="1"/>
  <c r="I682" i="4"/>
  <c r="M682" i="4" s="1"/>
  <c r="I720" i="4"/>
  <c r="I130" i="4"/>
  <c r="M130" i="4" s="1"/>
  <c r="I178" i="4"/>
  <c r="M178" i="4" s="1"/>
  <c r="G76" i="4"/>
  <c r="G846" i="4"/>
  <c r="G835" i="4"/>
  <c r="I829" i="4"/>
  <c r="I808" i="4"/>
  <c r="M808" i="4" s="1"/>
  <c r="G792" i="4"/>
  <c r="G611" i="4"/>
  <c r="I605" i="4"/>
  <c r="M605" i="4" s="1"/>
  <c r="G599" i="4"/>
  <c r="I594" i="4"/>
  <c r="M594" i="4" s="1"/>
  <c r="G617" i="4"/>
  <c r="I663" i="4"/>
  <c r="K663" i="4" s="1"/>
  <c r="I650" i="4"/>
  <c r="K650" i="4" s="1"/>
  <c r="G642" i="4"/>
  <c r="I673" i="4"/>
  <c r="I316" i="4"/>
  <c r="M316" i="4" s="1"/>
  <c r="I265" i="4"/>
  <c r="K265" i="4" s="1"/>
  <c r="G257" i="4"/>
  <c r="I249" i="4"/>
  <c r="K249" i="4" s="1"/>
  <c r="I241" i="4"/>
  <c r="K241" i="4" s="1"/>
  <c r="I195" i="4"/>
  <c r="K195" i="4" s="1"/>
  <c r="I278" i="4"/>
  <c r="M278" i="4" s="1"/>
  <c r="G287" i="4"/>
  <c r="I761" i="4"/>
  <c r="M761" i="4" s="1"/>
  <c r="I746" i="4"/>
  <c r="I541" i="4"/>
  <c r="I549" i="4"/>
  <c r="K549" i="4" s="1"/>
  <c r="I522" i="4"/>
  <c r="M522" i="4" s="1"/>
  <c r="I500" i="4"/>
  <c r="I485" i="4"/>
  <c r="I886" i="4"/>
  <c r="I879" i="4"/>
  <c r="M879" i="4" s="1"/>
  <c r="I865" i="4"/>
  <c r="I703" i="4"/>
  <c r="K703" i="4" s="1"/>
  <c r="I135" i="4"/>
  <c r="K135" i="4" s="1"/>
  <c r="I778" i="4"/>
  <c r="K778" i="4" s="1"/>
  <c r="G558" i="4"/>
  <c r="G531" i="4"/>
  <c r="G494" i="4"/>
  <c r="G866" i="4"/>
  <c r="G690" i="4"/>
  <c r="G169" i="4"/>
  <c r="I156" i="4"/>
  <c r="M156" i="4" s="1"/>
  <c r="I174" i="4"/>
  <c r="M174" i="4" s="1"/>
  <c r="I68" i="4"/>
  <c r="M68" i="4" s="1"/>
  <c r="I77" i="4"/>
  <c r="M77" i="4" s="1"/>
  <c r="I70" i="4"/>
  <c r="I847" i="4"/>
  <c r="I836" i="4"/>
  <c r="I801" i="4"/>
  <c r="I786" i="4"/>
  <c r="I612" i="4"/>
  <c r="I588" i="4"/>
  <c r="I630" i="4"/>
  <c r="I658" i="4"/>
  <c r="M658" i="4" s="1"/>
  <c r="G643" i="4"/>
  <c r="I339" i="4"/>
  <c r="M339" i="4" s="1"/>
  <c r="I324" i="4"/>
  <c r="I341" i="4"/>
  <c r="I266" i="4"/>
  <c r="M266" i="4" s="1"/>
  <c r="G250" i="4"/>
  <c r="I242" i="4"/>
  <c r="M242" i="4" s="1"/>
  <c r="I202" i="4"/>
  <c r="M202" i="4" s="1"/>
  <c r="I189" i="4"/>
  <c r="I181" i="4"/>
  <c r="I301" i="4"/>
  <c r="K301" i="4" s="1"/>
  <c r="I274" i="4"/>
  <c r="I283" i="4"/>
  <c r="I290" i="4"/>
  <c r="M290" i="4" s="1"/>
  <c r="I229" i="4"/>
  <c r="K229" i="4" s="1"/>
  <c r="I220" i="4"/>
  <c r="I481" i="4"/>
  <c r="I475" i="4"/>
  <c r="M475" i="4" s="1"/>
  <c r="I470" i="4"/>
  <c r="K470" i="4" s="1"/>
  <c r="I464" i="4"/>
  <c r="I459" i="4"/>
  <c r="I454" i="4"/>
  <c r="M454" i="4" s="1"/>
  <c r="I447" i="4"/>
  <c r="K447" i="4" s="1"/>
  <c r="I48" i="4"/>
  <c r="I46" i="4"/>
  <c r="K46" i="4" s="1"/>
  <c r="I56" i="4"/>
  <c r="M56" i="4" s="1"/>
  <c r="I54" i="4"/>
  <c r="I26" i="4"/>
  <c r="I17" i="4"/>
  <c r="K17" i="4" s="1"/>
  <c r="I10" i="4"/>
  <c r="M10" i="4" s="1"/>
  <c r="I947" i="4"/>
  <c r="I941" i="4"/>
  <c r="K941" i="4" s="1"/>
  <c r="I938" i="4"/>
  <c r="I932" i="4"/>
  <c r="M932" i="4" s="1"/>
  <c r="I926" i="4"/>
  <c r="I952" i="4"/>
  <c r="K952" i="4" s="1"/>
  <c r="I915" i="4"/>
  <c r="I948" i="4"/>
  <c r="I123" i="4"/>
  <c r="I108" i="4"/>
  <c r="K108" i="4" s="1"/>
  <c r="I100" i="4"/>
  <c r="I432" i="4"/>
  <c r="M432" i="4" s="1"/>
  <c r="I424" i="4"/>
  <c r="I416" i="4"/>
  <c r="K416" i="4" s="1"/>
  <c r="I402" i="4"/>
  <c r="I398" i="4"/>
  <c r="M398" i="4" s="1"/>
  <c r="I391" i="4"/>
  <c r="I375" i="4"/>
  <c r="K375" i="4" s="1"/>
  <c r="I363" i="4"/>
  <c r="I349" i="4"/>
  <c r="K349" i="4" s="1"/>
  <c r="I9" i="4"/>
  <c r="K9" i="4" s="1"/>
  <c r="I905" i="4"/>
  <c r="K905" i="4" s="1"/>
  <c r="I107" i="4"/>
  <c r="K107" i="4" s="1"/>
  <c r="I355" i="4"/>
  <c r="M355" i="4" s="1"/>
  <c r="G745" i="4"/>
  <c r="G885" i="4"/>
  <c r="G702" i="4"/>
  <c r="G688" i="4"/>
  <c r="G144" i="4"/>
  <c r="I168" i="4"/>
  <c r="M168" i="4" s="1"/>
  <c r="I161" i="4"/>
  <c r="M161" i="4" s="1"/>
  <c r="I154" i="4"/>
  <c r="I172" i="4"/>
  <c r="I88" i="4"/>
  <c r="M88" i="4" s="1"/>
  <c r="I93" i="4"/>
  <c r="M93" i="4" s="1"/>
  <c r="I75" i="4"/>
  <c r="I851" i="4"/>
  <c r="M851" i="4" s="1"/>
  <c r="I845" i="4"/>
  <c r="M845" i="4" s="1"/>
  <c r="I854" i="4"/>
  <c r="M854" i="4" s="1"/>
  <c r="I834" i="4"/>
  <c r="K834" i="4" s="1"/>
  <c r="I828" i="4"/>
  <c r="M828" i="4" s="1"/>
  <c r="I822" i="4"/>
  <c r="I807" i="4"/>
  <c r="K807" i="4" s="1"/>
  <c r="I799" i="4"/>
  <c r="K799" i="4" s="1"/>
  <c r="I791" i="4"/>
  <c r="M791" i="4" s="1"/>
  <c r="I784" i="4"/>
  <c r="M784" i="4" s="1"/>
  <c r="I777" i="4"/>
  <c r="M777" i="4" s="1"/>
  <c r="I610" i="4"/>
  <c r="K610" i="4" s="1"/>
  <c r="I623" i="4"/>
  <c r="M623" i="4" s="1"/>
  <c r="I578" i="4"/>
  <c r="M578" i="4" s="1"/>
  <c r="I593" i="4"/>
  <c r="K593" i="4" s="1"/>
  <c r="I587" i="4"/>
  <c r="K587" i="4" s="1"/>
  <c r="I576" i="4"/>
  <c r="I670" i="4"/>
  <c r="M670" i="4" s="1"/>
  <c r="I662" i="4"/>
  <c r="K662" i="4" s="1"/>
  <c r="I656" i="4"/>
  <c r="K656" i="4" s="1"/>
  <c r="I649" i="4"/>
  <c r="M649" i="4" s="1"/>
  <c r="I641" i="4"/>
  <c r="M641" i="4" s="1"/>
  <c r="I634" i="4"/>
  <c r="M634" i="4" s="1"/>
  <c r="I338" i="4"/>
  <c r="K338" i="4" s="1"/>
  <c r="I330" i="4"/>
  <c r="M330" i="4" s="1"/>
  <c r="I322" i="4"/>
  <c r="M322" i="4" s="1"/>
  <c r="I307" i="4"/>
  <c r="I310" i="4"/>
  <c r="K310" i="4" s="1"/>
  <c r="I264" i="4"/>
  <c r="K264" i="4" s="1"/>
  <c r="I256" i="4"/>
  <c r="M256" i="4" s="1"/>
  <c r="I248" i="4"/>
  <c r="M248" i="4" s="1"/>
  <c r="I240" i="4"/>
  <c r="K240" i="4" s="1"/>
  <c r="I207" i="4"/>
  <c r="M207" i="4" s="1"/>
  <c r="I200" i="4"/>
  <c r="M200" i="4" s="1"/>
  <c r="I194" i="4"/>
  <c r="M194" i="4" s="1"/>
  <c r="I187" i="4"/>
  <c r="K187" i="4" s="1"/>
  <c r="I305" i="4"/>
  <c r="M305" i="4" s="1"/>
  <c r="I300" i="4"/>
  <c r="K300" i="4" s="1"/>
  <c r="I284" i="4"/>
  <c r="M284" i="4" s="1"/>
  <c r="I281" i="4"/>
  <c r="K281" i="4" s="1"/>
  <c r="I289" i="4"/>
  <c r="I224" i="4"/>
  <c r="M224" i="4" s="1"/>
  <c r="I218" i="4"/>
  <c r="K218" i="4" s="1"/>
  <c r="I479" i="4"/>
  <c r="K479" i="4" s="1"/>
  <c r="I442" i="4"/>
  <c r="K442" i="4" s="1"/>
  <c r="I441" i="4"/>
  <c r="K441" i="4" s="1"/>
  <c r="I439" i="4"/>
  <c r="M439" i="4" s="1"/>
  <c r="I436" i="4"/>
  <c r="K436" i="4" s="1"/>
  <c r="I452" i="4"/>
  <c r="M452" i="4" s="1"/>
  <c r="I53" i="4"/>
  <c r="M53" i="4" s="1"/>
  <c r="I62" i="4"/>
  <c r="M62" i="4" s="1"/>
  <c r="I44" i="4"/>
  <c r="K44" i="4" s="1"/>
  <c r="I38" i="4"/>
  <c r="M38" i="4" s="1"/>
  <c r="I32" i="4"/>
  <c r="K32" i="4" s="1"/>
  <c r="I21" i="4"/>
  <c r="K21" i="4" s="1"/>
  <c r="I16" i="4"/>
  <c r="K16" i="4" s="1"/>
  <c r="I8" i="4"/>
  <c r="M8" i="4" s="1"/>
  <c r="I945" i="4"/>
  <c r="K945" i="4" s="1"/>
  <c r="I956" i="4"/>
  <c r="M956" i="4" s="1"/>
  <c r="I936" i="4"/>
  <c r="K936" i="4" s="1"/>
  <c r="I931" i="4"/>
  <c r="M931" i="4" s="1"/>
  <c r="I954" i="4"/>
  <c r="M954" i="4" s="1"/>
  <c r="I920" i="4"/>
  <c r="M920" i="4" s="1"/>
  <c r="I913" i="4"/>
  <c r="K913" i="4" s="1"/>
  <c r="I119" i="4"/>
  <c r="M119" i="4" s="1"/>
  <c r="I113" i="4"/>
  <c r="M113" i="4" s="1"/>
  <c r="I106" i="4"/>
  <c r="K106" i="4" s="1"/>
  <c r="I98" i="4"/>
  <c r="K98" i="4" s="1"/>
  <c r="I430" i="4"/>
  <c r="M430" i="4" s="1"/>
  <c r="I422" i="4"/>
  <c r="K422" i="4" s="1"/>
  <c r="I414" i="4"/>
  <c r="M414" i="4" s="1"/>
  <c r="I385" i="4"/>
  <c r="K385" i="4" s="1"/>
  <c r="I396" i="4"/>
  <c r="M396" i="4" s="1"/>
  <c r="I390" i="4"/>
  <c r="M390" i="4" s="1"/>
  <c r="I374" i="4"/>
  <c r="M374" i="4" s="1"/>
  <c r="I367" i="4"/>
  <c r="K367" i="4" s="1"/>
  <c r="I361" i="4"/>
  <c r="M361" i="4" s="1"/>
  <c r="I354" i="4"/>
  <c r="K354" i="4" s="1"/>
  <c r="G747" i="4"/>
  <c r="I273" i="4"/>
  <c r="M273" i="4" s="1"/>
  <c r="I219" i="4"/>
  <c r="M219" i="4" s="1"/>
  <c r="I453" i="4"/>
  <c r="M453" i="4" s="1"/>
  <c r="I759" i="4"/>
  <c r="I752" i="4"/>
  <c r="M752" i="4" s="1"/>
  <c r="I744" i="4"/>
  <c r="I742" i="4"/>
  <c r="I735" i="4"/>
  <c r="M735" i="4" s="1"/>
  <c r="I568" i="4"/>
  <c r="M568" i="4" s="1"/>
  <c r="I563" i="4"/>
  <c r="M563" i="4" s="1"/>
  <c r="I555" i="4"/>
  <c r="I547" i="4"/>
  <c r="I569" i="4"/>
  <c r="I528" i="4"/>
  <c r="M528" i="4" s="1"/>
  <c r="I520" i="4"/>
  <c r="I535" i="4"/>
  <c r="M535" i="4" s="1"/>
  <c r="I506" i="4"/>
  <c r="M506" i="4" s="1"/>
  <c r="I499" i="4"/>
  <c r="M499" i="4" s="1"/>
  <c r="I491" i="4"/>
  <c r="I899" i="4"/>
  <c r="I892" i="4"/>
  <c r="M892" i="4" s="1"/>
  <c r="I884" i="4"/>
  <c r="I877" i="4"/>
  <c r="I859" i="4"/>
  <c r="M859" i="4" s="1"/>
  <c r="I864" i="4"/>
  <c r="M864" i="4" s="1"/>
  <c r="I725" i="4"/>
  <c r="M725" i="4" s="1"/>
  <c r="I709" i="4"/>
  <c r="I701" i="4"/>
  <c r="M701" i="4" s="1"/>
  <c r="I694" i="4"/>
  <c r="M694" i="4" s="1"/>
  <c r="I722" i="4"/>
  <c r="I721" i="4"/>
  <c r="I140" i="4"/>
  <c r="M140" i="4" s="1"/>
  <c r="I134" i="4"/>
  <c r="M134" i="4" s="1"/>
  <c r="I128" i="4"/>
  <c r="M128" i="4" s="1"/>
  <c r="I160" i="4"/>
  <c r="M160" i="4" s="1"/>
  <c r="I149" i="4"/>
  <c r="M149" i="4" s="1"/>
  <c r="I87" i="4"/>
  <c r="M87" i="4" s="1"/>
  <c r="I80" i="4"/>
  <c r="I850" i="4"/>
  <c r="I855" i="4"/>
  <c r="M855" i="4" s="1"/>
  <c r="I818" i="4"/>
  <c r="G833" i="4"/>
  <c r="I815" i="4"/>
  <c r="I798" i="4"/>
  <c r="K798" i="4" s="1"/>
  <c r="I783" i="4"/>
  <c r="I598" i="4"/>
  <c r="M598" i="4" s="1"/>
  <c r="I586" i="4"/>
  <c r="K586" i="4" s="1"/>
  <c r="I669" i="4"/>
  <c r="I640" i="4"/>
  <c r="K640" i="4" s="1"/>
  <c r="I337" i="4"/>
  <c r="K337" i="4" s="1"/>
  <c r="I321" i="4"/>
  <c r="K321" i="4" s="1"/>
  <c r="I342" i="4"/>
  <c r="K342" i="4" s="1"/>
  <c r="I255" i="4"/>
  <c r="M255" i="4" s="1"/>
  <c r="I239" i="4"/>
  <c r="M239" i="4" s="1"/>
  <c r="I180" i="4"/>
  <c r="I193" i="4"/>
  <c r="M193" i="4" s="1"/>
  <c r="I186" i="4"/>
  <c r="K186" i="4" s="1"/>
  <c r="I304" i="4"/>
  <c r="K304" i="4" s="1"/>
  <c r="I286" i="4"/>
  <c r="K286" i="4" s="1"/>
  <c r="I298" i="4"/>
  <c r="M298" i="4" s="1"/>
  <c r="I294" i="4"/>
  <c r="K294" i="4" s="1"/>
  <c r="I225" i="4"/>
  <c r="M225" i="4" s="1"/>
  <c r="I223" i="4"/>
  <c r="M223" i="4" s="1"/>
  <c r="I217" i="4"/>
  <c r="K217" i="4" s="1"/>
  <c r="I445" i="4"/>
  <c r="K445" i="4" s="1"/>
  <c r="I474" i="4"/>
  <c r="K474" i="4" s="1"/>
  <c r="I468" i="4"/>
  <c r="M468" i="4" s="1"/>
  <c r="I462" i="4"/>
  <c r="K462" i="4" s="1"/>
  <c r="I457" i="4"/>
  <c r="K457" i="4" s="1"/>
  <c r="I451" i="4"/>
  <c r="M451" i="4" s="1"/>
  <c r="I52" i="4"/>
  <c r="M52" i="4" s="1"/>
  <c r="I61" i="4"/>
  <c r="M61" i="4" s="1"/>
  <c r="I43" i="4"/>
  <c r="K43" i="4" s="1"/>
  <c r="I55" i="4"/>
  <c r="M55" i="4" s="1"/>
  <c r="I31" i="4"/>
  <c r="M31" i="4" s="1"/>
  <c r="I20" i="4"/>
  <c r="K20" i="4" s="1"/>
  <c r="I15" i="4"/>
  <c r="K15" i="4" s="1"/>
  <c r="I7" i="4"/>
  <c r="M7" i="4" s="1"/>
  <c r="I959" i="4"/>
  <c r="K959" i="4" s="1"/>
  <c r="I940" i="4"/>
  <c r="M940" i="4" s="1"/>
  <c r="I907" i="4"/>
  <c r="K907" i="4" s="1"/>
  <c r="I930" i="4"/>
  <c r="K930" i="4" s="1"/>
  <c r="I953" i="4"/>
  <c r="M953" i="4" s="1"/>
  <c r="I919" i="4"/>
  <c r="K919" i="4" s="1"/>
  <c r="I951" i="4"/>
  <c r="K951" i="4" s="1"/>
  <c r="I118" i="4"/>
  <c r="M118" i="4" s="1"/>
  <c r="I122" i="4"/>
  <c r="M122" i="4" s="1"/>
  <c r="I105" i="4"/>
  <c r="M105" i="4" s="1"/>
  <c r="I121" i="4"/>
  <c r="I429" i="4"/>
  <c r="K429" i="4" s="1"/>
  <c r="I421" i="4"/>
  <c r="M421" i="4" s="1"/>
  <c r="I413" i="4"/>
  <c r="I384" i="4"/>
  <c r="K384" i="4" s="1"/>
  <c r="I395" i="4"/>
  <c r="M395" i="4" s="1"/>
  <c r="I389" i="4"/>
  <c r="M389" i="4" s="1"/>
  <c r="I373" i="4"/>
  <c r="I366" i="4"/>
  <c r="K366" i="4" s="1"/>
  <c r="I360" i="4"/>
  <c r="K360" i="4" s="1"/>
  <c r="I376" i="4"/>
  <c r="I279" i="4"/>
  <c r="I957" i="4"/>
  <c r="M957" i="4" s="1"/>
  <c r="I415" i="4"/>
  <c r="I397" i="4"/>
  <c r="K397" i="4" s="1"/>
  <c r="I379" i="4"/>
  <c r="M379" i="4" s="1"/>
  <c r="I751" i="4"/>
  <c r="I771" i="4"/>
  <c r="I734" i="4"/>
  <c r="I567" i="4"/>
  <c r="M567" i="4" s="1"/>
  <c r="I562" i="4"/>
  <c r="M562" i="4" s="1"/>
  <c r="I554" i="4"/>
  <c r="M554" i="4" s="1"/>
  <c r="I546" i="4"/>
  <c r="I542" i="4"/>
  <c r="I527" i="4"/>
  <c r="M527" i="4" s="1"/>
  <c r="I513" i="4"/>
  <c r="I505" i="4"/>
  <c r="M505" i="4" s="1"/>
  <c r="I498" i="4"/>
  <c r="I490" i="4"/>
  <c r="K490" i="4" s="1"/>
  <c r="I898" i="4"/>
  <c r="M898" i="4" s="1"/>
  <c r="I891" i="4"/>
  <c r="I883" i="4"/>
  <c r="M883" i="4" s="1"/>
  <c r="I870" i="4"/>
  <c r="I863" i="4"/>
  <c r="I716" i="4"/>
  <c r="M716" i="4" s="1"/>
  <c r="I708" i="4"/>
  <c r="M708" i="4" s="1"/>
  <c r="I700" i="4"/>
  <c r="M700" i="4" s="1"/>
  <c r="I693" i="4"/>
  <c r="I687" i="4"/>
  <c r="I139" i="4"/>
  <c r="I143" i="4"/>
  <c r="I127" i="4"/>
  <c r="M127" i="4" s="1"/>
  <c r="I166" i="4"/>
  <c r="I175" i="4"/>
  <c r="M175" i="4" s="1"/>
  <c r="I148" i="4"/>
  <c r="I86" i="4"/>
  <c r="M86" i="4" s="1"/>
  <c r="I67" i="4"/>
  <c r="I74" i="4"/>
  <c r="I849" i="4"/>
  <c r="I844" i="4"/>
  <c r="M844" i="4" s="1"/>
  <c r="I840" i="4"/>
  <c r="M840" i="4" s="1"/>
  <c r="I832" i="4"/>
  <c r="M832" i="4" s="1"/>
  <c r="I827" i="4"/>
  <c r="K827" i="4" s="1"/>
  <c r="I812" i="4"/>
  <c r="K812" i="4" s="1"/>
  <c r="I805" i="4"/>
  <c r="M805" i="4" s="1"/>
  <c r="I797" i="4"/>
  <c r="M797" i="4" s="1"/>
  <c r="I774" i="4"/>
  <c r="I782" i="4"/>
  <c r="I616" i="4"/>
  <c r="M616" i="4" s="1"/>
  <c r="I608" i="4"/>
  <c r="I603" i="4"/>
  <c r="K603" i="4" s="1"/>
  <c r="I597" i="4"/>
  <c r="I592" i="4"/>
  <c r="I585" i="4"/>
  <c r="K585" i="4" s="1"/>
  <c r="I580" i="4"/>
  <c r="I668" i="4"/>
  <c r="M668" i="4" s="1"/>
  <c r="I674" i="4"/>
  <c r="M674" i="4" s="1"/>
  <c r="I655" i="4"/>
  <c r="M655" i="4" s="1"/>
  <c r="I647" i="4"/>
  <c r="K647" i="4" s="1"/>
  <c r="I639" i="4"/>
  <c r="I632" i="4"/>
  <c r="I336" i="4"/>
  <c r="I328" i="4"/>
  <c r="I343" i="4"/>
  <c r="M343" i="4" s="1"/>
  <c r="I315" i="4"/>
  <c r="M315" i="4" s="1"/>
  <c r="I308" i="4"/>
  <c r="I262" i="4"/>
  <c r="K262" i="4" s="1"/>
  <c r="I254" i="4"/>
  <c r="M254" i="4" s="1"/>
  <c r="I246" i="4"/>
  <c r="I238" i="4"/>
  <c r="M238" i="4" s="1"/>
  <c r="I205" i="4"/>
  <c r="I199" i="4"/>
  <c r="I192" i="4"/>
  <c r="M192" i="4" s="1"/>
  <c r="I185" i="4"/>
  <c r="I303" i="4"/>
  <c r="I276" i="4"/>
  <c r="I272" i="4"/>
  <c r="I280" i="4"/>
  <c r="M280" i="4" s="1"/>
  <c r="I233" i="4"/>
  <c r="I222" i="4"/>
  <c r="M222" i="4" s="1"/>
  <c r="I216" i="4"/>
  <c r="M216" i="4" s="1"/>
  <c r="I478" i="4"/>
  <c r="M478" i="4" s="1"/>
  <c r="I473" i="4"/>
  <c r="I467" i="4"/>
  <c r="I461" i="4"/>
  <c r="K461" i="4" s="1"/>
  <c r="I435" i="4"/>
  <c r="M435" i="4" s="1"/>
  <c r="I450" i="4"/>
  <c r="I51" i="4"/>
  <c r="M51" i="4" s="1"/>
  <c r="I60" i="4"/>
  <c r="M60" i="4" s="1"/>
  <c r="I57" i="4"/>
  <c r="M57" i="4" s="1"/>
  <c r="I37" i="4"/>
  <c r="I30" i="4"/>
  <c r="I25" i="4"/>
  <c r="K25" i="4" s="1"/>
  <c r="I14" i="4"/>
  <c r="M14" i="4" s="1"/>
  <c r="I6" i="4"/>
  <c r="I944" i="4"/>
  <c r="M944" i="4" s="1"/>
  <c r="I910" i="4"/>
  <c r="M910" i="4" s="1"/>
  <c r="I935" i="4"/>
  <c r="M935" i="4" s="1"/>
  <c r="I929" i="4"/>
  <c r="I924" i="4"/>
  <c r="I918" i="4"/>
  <c r="I950" i="4"/>
  <c r="M950" i="4" s="1"/>
  <c r="I117" i="4"/>
  <c r="K117" i="4" s="1"/>
  <c r="I112" i="4"/>
  <c r="M112" i="4" s="1"/>
  <c r="I104" i="4"/>
  <c r="I97" i="4"/>
  <c r="M97" i="4" s="1"/>
  <c r="I428" i="4"/>
  <c r="I420" i="4"/>
  <c r="K420" i="4" s="1"/>
  <c r="I405" i="4"/>
  <c r="M405" i="4" s="1"/>
  <c r="I401" i="4"/>
  <c r="I394" i="4"/>
  <c r="I388" i="4"/>
  <c r="M388" i="4" s="1"/>
  <c r="I372" i="4"/>
  <c r="M372" i="4" s="1"/>
  <c r="I359" i="4"/>
  <c r="M359" i="4" s="1"/>
  <c r="I353" i="4"/>
  <c r="M353" i="4" s="1"/>
  <c r="G712" i="4"/>
  <c r="G577" i="4"/>
  <c r="G469" i="4"/>
  <c r="I463" i="4"/>
  <c r="M463" i="4" s="1"/>
  <c r="I63" i="4"/>
  <c r="I22" i="4"/>
  <c r="I362" i="4"/>
  <c r="I765" i="4"/>
  <c r="I757" i="4"/>
  <c r="M757" i="4" s="1"/>
  <c r="I750" i="4"/>
  <c r="I770" i="4"/>
  <c r="I741" i="4"/>
  <c r="M741" i="4" s="1"/>
  <c r="I733" i="4"/>
  <c r="I574" i="4"/>
  <c r="M574" i="4" s="1"/>
  <c r="I561" i="4"/>
  <c r="I553" i="4"/>
  <c r="M553" i="4" s="1"/>
  <c r="I545" i="4"/>
  <c r="M545" i="4" s="1"/>
  <c r="I533" i="4"/>
  <c r="M533" i="4" s="1"/>
  <c r="I526" i="4"/>
  <c r="I518" i="4"/>
  <c r="I512" i="4"/>
  <c r="M512" i="4" s="1"/>
  <c r="I504" i="4"/>
  <c r="M504" i="4" s="1"/>
  <c r="I497" i="4"/>
  <c r="I489" i="4"/>
  <c r="M489" i="4" s="1"/>
  <c r="I897" i="4"/>
  <c r="M897" i="4" s="1"/>
  <c r="I890" i="4"/>
  <c r="M890" i="4" s="1"/>
  <c r="I882" i="4"/>
  <c r="I875" i="4"/>
  <c r="I869" i="4"/>
  <c r="I862" i="4"/>
  <c r="I715" i="4"/>
  <c r="I707" i="4"/>
  <c r="M707" i="4" s="1"/>
  <c r="I699" i="4"/>
  <c r="M699" i="4" s="1"/>
  <c r="I692" i="4"/>
  <c r="M692" i="4" s="1"/>
  <c r="I686" i="4"/>
  <c r="M686" i="4" s="1"/>
  <c r="I679" i="4"/>
  <c r="M679" i="4" s="1"/>
  <c r="I138" i="4"/>
  <c r="M138" i="4" s="1"/>
  <c r="I133" i="4"/>
  <c r="M133" i="4" s="1"/>
  <c r="I126" i="4"/>
  <c r="I177" i="4"/>
  <c r="M177" i="4" s="1"/>
  <c r="I158" i="4"/>
  <c r="M158" i="4" s="1"/>
  <c r="I152" i="4"/>
  <c r="M152" i="4" s="1"/>
  <c r="I85" i="4"/>
  <c r="I79" i="4"/>
  <c r="I73" i="4"/>
  <c r="I821" i="4"/>
  <c r="M821" i="4" s="1"/>
  <c r="I820" i="4"/>
  <c r="I839" i="4"/>
  <c r="I853" i="4"/>
  <c r="I826" i="4"/>
  <c r="M826" i="4" s="1"/>
  <c r="I804" i="4"/>
  <c r="M804" i="4" s="1"/>
  <c r="I796" i="4"/>
  <c r="M796" i="4" s="1"/>
  <c r="I789" i="4"/>
  <c r="M789" i="4" s="1"/>
  <c r="I781" i="4"/>
  <c r="M781" i="4" s="1"/>
  <c r="I615" i="4"/>
  <c r="M615" i="4" s="1"/>
  <c r="I579" i="4"/>
  <c r="M579" i="4" s="1"/>
  <c r="I602" i="4"/>
  <c r="M602" i="4" s="1"/>
  <c r="I621" i="4"/>
  <c r="M621" i="4" s="1"/>
  <c r="I591" i="4"/>
  <c r="M591" i="4" s="1"/>
  <c r="I584" i="4"/>
  <c r="M584" i="4" s="1"/>
  <c r="I631" i="4"/>
  <c r="M631" i="4" s="1"/>
  <c r="I667" i="4"/>
  <c r="M667" i="4" s="1"/>
  <c r="I661" i="4"/>
  <c r="M661" i="4" s="1"/>
  <c r="I654" i="4"/>
  <c r="M654" i="4" s="1"/>
  <c r="I646" i="4"/>
  <c r="M646" i="4" s="1"/>
  <c r="I638" i="4"/>
  <c r="M638" i="4" s="1"/>
  <c r="I626" i="4"/>
  <c r="I327" i="4"/>
  <c r="I320" i="4"/>
  <c r="M320" i="4" s="1"/>
  <c r="I314" i="4"/>
  <c r="I269" i="4"/>
  <c r="I261" i="4"/>
  <c r="I253" i="4"/>
  <c r="M253" i="4" s="1"/>
  <c r="I245" i="4"/>
  <c r="I237" i="4"/>
  <c r="I204" i="4"/>
  <c r="I210" i="4"/>
  <c r="M210" i="4" s="1"/>
  <c r="I191" i="4"/>
  <c r="I184" i="4"/>
  <c r="I302" i="4"/>
  <c r="I275" i="4"/>
  <c r="M275" i="4" s="1"/>
  <c r="I297" i="4"/>
  <c r="I293" i="4"/>
  <c r="I232" i="4"/>
  <c r="I221" i="4"/>
  <c r="M221" i="4" s="1"/>
  <c r="I215" i="4"/>
  <c r="I444" i="4"/>
  <c r="I472" i="4"/>
  <c r="I466" i="4"/>
  <c r="M466" i="4" s="1"/>
  <c r="I438" i="4"/>
  <c r="I456" i="4"/>
  <c r="I449" i="4"/>
  <c r="I50" i="4"/>
  <c r="M50" i="4" s="1"/>
  <c r="I59" i="4"/>
  <c r="I42" i="4"/>
  <c r="I36" i="4"/>
  <c r="I29" i="4"/>
  <c r="M29" i="4" s="1"/>
  <c r="I19" i="4"/>
  <c r="I13" i="4"/>
  <c r="I5" i="4"/>
  <c r="I958" i="4"/>
  <c r="M958" i="4" s="1"/>
  <c r="I909" i="4"/>
  <c r="I906" i="4"/>
  <c r="I928" i="4"/>
  <c r="I923" i="4"/>
  <c r="M923" i="4" s="1"/>
  <c r="I917" i="4"/>
  <c r="I912" i="4"/>
  <c r="I124" i="4"/>
  <c r="I111" i="4"/>
  <c r="M111" i="4" s="1"/>
  <c r="I103" i="4"/>
  <c r="I96" i="4"/>
  <c r="I427" i="4"/>
  <c r="I419" i="4"/>
  <c r="M419" i="4" s="1"/>
  <c r="I410" i="4"/>
  <c r="I400" i="4"/>
  <c r="I409" i="4"/>
  <c r="I387" i="4"/>
  <c r="I380" i="4"/>
  <c r="I377" i="4"/>
  <c r="I358" i="4"/>
  <c r="I352" i="4"/>
  <c r="M352" i="4" s="1"/>
  <c r="G228" i="4"/>
  <c r="I443" i="4"/>
  <c r="I39" i="4"/>
  <c r="M39" i="4" s="1"/>
  <c r="I904" i="4"/>
  <c r="M904" i="4" s="1"/>
  <c r="I120" i="4"/>
  <c r="M120" i="4" s="1"/>
  <c r="I431" i="4"/>
  <c r="M431" i="4" s="1"/>
  <c r="I381" i="4"/>
  <c r="M381" i="4" s="1"/>
  <c r="G946" i="4"/>
  <c r="G171" i="4"/>
  <c r="I165" i="4"/>
  <c r="M165" i="4" s="1"/>
  <c r="I157" i="4"/>
  <c r="M157" i="4" s="1"/>
  <c r="I151" i="4"/>
  <c r="M151" i="4" s="1"/>
  <c r="I91" i="4"/>
  <c r="M91" i="4" s="1"/>
  <c r="I84" i="4"/>
  <c r="M84" i="4" s="1"/>
  <c r="I78" i="4"/>
  <c r="M78" i="4" s="1"/>
  <c r="I72" i="4"/>
  <c r="M72" i="4" s="1"/>
  <c r="I848" i="4"/>
  <c r="M848" i="4" s="1"/>
  <c r="I819" i="4"/>
  <c r="M819" i="4" s="1"/>
  <c r="K819" i="4"/>
  <c r="I838" i="4"/>
  <c r="M838" i="4" s="1"/>
  <c r="I831" i="4"/>
  <c r="M831" i="4" s="1"/>
  <c r="I825" i="4"/>
  <c r="M825" i="4" s="1"/>
  <c r="I811" i="4"/>
  <c r="M811" i="4" s="1"/>
  <c r="I803" i="4"/>
  <c r="M803" i="4" s="1"/>
  <c r="I795" i="4"/>
  <c r="M795" i="4" s="1"/>
  <c r="I788" i="4"/>
  <c r="M788" i="4" s="1"/>
  <c r="I780" i="4"/>
  <c r="M780" i="4" s="1"/>
  <c r="I614" i="4"/>
  <c r="M614" i="4" s="1"/>
  <c r="I607" i="4"/>
  <c r="M607" i="4" s="1"/>
  <c r="I622" i="4"/>
  <c r="M622" i="4" s="1"/>
  <c r="I596" i="4"/>
  <c r="M596" i="4" s="1"/>
  <c r="I590" i="4"/>
  <c r="M590" i="4" s="1"/>
  <c r="I583" i="4"/>
  <c r="M583" i="4" s="1"/>
  <c r="I672" i="4"/>
  <c r="M672" i="4" s="1"/>
  <c r="I666" i="4"/>
  <c r="M666" i="4" s="1"/>
  <c r="I660" i="4"/>
  <c r="M660" i="4" s="1"/>
  <c r="I653" i="4"/>
  <c r="M653" i="4" s="1"/>
  <c r="I645" i="4"/>
  <c r="M645" i="4" s="1"/>
  <c r="I637" i="4"/>
  <c r="M637" i="4" s="1"/>
  <c r="I340" i="4"/>
  <c r="M340" i="4" s="1"/>
  <c r="I334" i="4"/>
  <c r="M334" i="4" s="1"/>
  <c r="I326" i="4"/>
  <c r="M326" i="4" s="1"/>
  <c r="I319" i="4"/>
  <c r="M319" i="4" s="1"/>
  <c r="I313" i="4"/>
  <c r="M313" i="4" s="1"/>
  <c r="I268" i="4"/>
  <c r="M268" i="4" s="1"/>
  <c r="I260" i="4"/>
  <c r="M260" i="4" s="1"/>
  <c r="I252" i="4"/>
  <c r="M252" i="4" s="1"/>
  <c r="I244" i="4"/>
  <c r="M244" i="4" s="1"/>
  <c r="I236" i="4"/>
  <c r="M236" i="4" s="1"/>
  <c r="I211" i="4"/>
  <c r="M211" i="4" s="1"/>
  <c r="I198" i="4"/>
  <c r="M198" i="4" s="1"/>
  <c r="I209" i="4"/>
  <c r="I183" i="4"/>
  <c r="M183" i="4" s="1"/>
  <c r="I288" i="4"/>
  <c r="M288" i="4" s="1"/>
  <c r="I285" i="4"/>
  <c r="M285" i="4" s="1"/>
  <c r="I296" i="4"/>
  <c r="M296" i="4" s="1"/>
  <c r="I292" i="4"/>
  <c r="M292" i="4" s="1"/>
  <c r="I231" i="4"/>
  <c r="M231" i="4" s="1"/>
  <c r="I227" i="4"/>
  <c r="M227" i="4" s="1"/>
  <c r="I214" i="4"/>
  <c r="I477" i="4"/>
  <c r="M477" i="4" s="1"/>
  <c r="I471" i="4"/>
  <c r="M471" i="4" s="1"/>
  <c r="I440" i="4"/>
  <c r="M440" i="4" s="1"/>
  <c r="I437" i="4"/>
  <c r="M437" i="4" s="1"/>
  <c r="I434" i="4"/>
  <c r="I448" i="4"/>
  <c r="M448" i="4" s="1"/>
  <c r="I64" i="4"/>
  <c r="M64" i="4" s="1"/>
  <c r="I58" i="4"/>
  <c r="M58" i="4" s="1"/>
  <c r="I41" i="4"/>
  <c r="M41" i="4" s="1"/>
  <c r="I35" i="4"/>
  <c r="M35" i="4" s="1"/>
  <c r="I28" i="4"/>
  <c r="K28" i="4" s="1"/>
  <c r="I24" i="4"/>
  <c r="I12" i="4"/>
  <c r="M12" i="4" s="1"/>
  <c r="I4" i="4"/>
  <c r="M4" i="4" s="1"/>
  <c r="I943" i="4"/>
  <c r="M943" i="4" s="1"/>
  <c r="I908" i="4"/>
  <c r="M908" i="4" s="1"/>
  <c r="I934" i="4"/>
  <c r="M934" i="4" s="1"/>
  <c r="I955" i="4"/>
  <c r="M955" i="4" s="1"/>
  <c r="I922" i="4"/>
  <c r="M922" i="4" s="1"/>
  <c r="I903" i="4"/>
  <c r="I911" i="4"/>
  <c r="I116" i="4"/>
  <c r="M116" i="4" s="1"/>
  <c r="I110" i="4"/>
  <c r="M110" i="4" s="1"/>
  <c r="I102" i="4"/>
  <c r="M102" i="4" s="1"/>
  <c r="I95" i="4"/>
  <c r="K95" i="4" s="1"/>
  <c r="I426" i="4"/>
  <c r="M426" i="4" s="1"/>
  <c r="I418" i="4"/>
  <c r="M418" i="4" s="1"/>
  <c r="I404" i="4"/>
  <c r="M404" i="4" s="1"/>
  <c r="I399" i="4"/>
  <c r="M399" i="4" s="1"/>
  <c r="I393" i="4"/>
  <c r="M393" i="4" s="1"/>
  <c r="I407" i="4"/>
  <c r="M407" i="4" s="1"/>
  <c r="I371" i="4"/>
  <c r="M371" i="4" s="1"/>
  <c r="G145" i="4"/>
  <c r="G317" i="4"/>
  <c r="G446" i="4"/>
  <c r="G873" i="4"/>
  <c r="G856" i="4"/>
  <c r="I830" i="4"/>
  <c r="M830" i="4" s="1"/>
  <c r="I810" i="4"/>
  <c r="I794" i="4"/>
  <c r="M794" i="4" s="1"/>
  <c r="G787" i="4"/>
  <c r="I606" i="4"/>
  <c r="M606" i="4" s="1"/>
  <c r="I595" i="4"/>
  <c r="I582" i="4"/>
  <c r="M582" i="4" s="1"/>
  <c r="G659" i="4"/>
  <c r="I652" i="4"/>
  <c r="M652" i="4" s="1"/>
  <c r="I636" i="4"/>
  <c r="I333" i="4"/>
  <c r="M333" i="4" s="1"/>
  <c r="I267" i="4"/>
  <c r="I251" i="4"/>
  <c r="M251" i="4" s="1"/>
  <c r="I270" i="4"/>
  <c r="I203" i="4"/>
  <c r="G230" i="4"/>
  <c r="G482" i="4"/>
  <c r="G939" i="4"/>
  <c r="G115" i="4"/>
  <c r="G101" i="4"/>
  <c r="G392" i="4"/>
  <c r="I370" i="4"/>
  <c r="M370" i="4" s="1"/>
  <c r="I364" i="4"/>
  <c r="M364" i="4" s="1"/>
  <c r="I356" i="4"/>
  <c r="M356" i="4" s="1"/>
  <c r="I350" i="4"/>
  <c r="M350" i="4" s="1"/>
  <c r="G509" i="4"/>
  <c r="G170" i="4"/>
  <c r="G312" i="4"/>
  <c r="G408" i="4"/>
  <c r="J729" i="4"/>
  <c r="I729" i="4"/>
  <c r="J556" i="4"/>
  <c r="I556" i="4"/>
  <c r="J529" i="4"/>
  <c r="I529" i="4"/>
  <c r="J507" i="4"/>
  <c r="I507" i="4"/>
  <c r="J492" i="4"/>
  <c r="I492" i="4"/>
  <c r="J871" i="4"/>
  <c r="I871" i="4"/>
  <c r="J710" i="4"/>
  <c r="I710" i="4"/>
  <c r="J681" i="4"/>
  <c r="I681" i="4"/>
  <c r="J129" i="4"/>
  <c r="I129" i="4"/>
  <c r="J167" i="4"/>
  <c r="I167" i="4"/>
  <c r="J153" i="4"/>
  <c r="I153" i="4"/>
  <c r="J66" i="4"/>
  <c r="I66" i="4"/>
  <c r="J816" i="4"/>
  <c r="I816" i="4"/>
  <c r="J806" i="4"/>
  <c r="I806" i="4"/>
  <c r="J790" i="4"/>
  <c r="I790" i="4"/>
  <c r="J776" i="4"/>
  <c r="I776" i="4"/>
  <c r="J609" i="4"/>
  <c r="I609" i="4"/>
  <c r="J604" i="4"/>
  <c r="I604" i="4"/>
  <c r="J619" i="4"/>
  <c r="I619" i="4"/>
  <c r="J581" i="4"/>
  <c r="I581" i="4"/>
  <c r="J628" i="4"/>
  <c r="I628" i="4"/>
  <c r="J627" i="4"/>
  <c r="I627" i="4"/>
  <c r="J648" i="4"/>
  <c r="I648" i="4"/>
  <c r="J633" i="4"/>
  <c r="I633" i="4"/>
  <c r="J329" i="4"/>
  <c r="I329" i="4"/>
  <c r="J309" i="4"/>
  <c r="I309" i="4"/>
  <c r="J263" i="4"/>
  <c r="I263" i="4"/>
  <c r="J247" i="4"/>
  <c r="I247" i="4"/>
  <c r="J206" i="4"/>
  <c r="I206" i="4"/>
  <c r="G66" i="4"/>
  <c r="G790" i="4"/>
  <c r="J758" i="4"/>
  <c r="I758" i="4"/>
  <c r="J766" i="4"/>
  <c r="I766" i="4"/>
  <c r="J519" i="4"/>
  <c r="I519" i="4"/>
  <c r="J876" i="4"/>
  <c r="I876" i="4"/>
  <c r="J680" i="4"/>
  <c r="I680" i="4"/>
  <c r="M680" i="4" s="1"/>
  <c r="J159" i="4"/>
  <c r="I159" i="4"/>
  <c r="J378" i="4"/>
  <c r="I378" i="4"/>
  <c r="G507" i="4"/>
  <c r="G876" i="4"/>
  <c r="G581" i="4"/>
  <c r="G263" i="4"/>
  <c r="J760" i="4"/>
  <c r="I760" i="4"/>
  <c r="J745" i="4"/>
  <c r="I745" i="4"/>
  <c r="J572" i="4"/>
  <c r="I572" i="4"/>
  <c r="J548" i="4"/>
  <c r="I548" i="4"/>
  <c r="J534" i="4"/>
  <c r="I534" i="4"/>
  <c r="J900" i="4"/>
  <c r="I900" i="4"/>
  <c r="J878" i="4"/>
  <c r="I878" i="4"/>
  <c r="J858" i="4"/>
  <c r="I858" i="4"/>
  <c r="J695" i="4"/>
  <c r="I695" i="4"/>
  <c r="J141" i="4"/>
  <c r="I141" i="4"/>
  <c r="J144" i="4"/>
  <c r="I144" i="4"/>
  <c r="J775" i="4"/>
  <c r="I775" i="4"/>
  <c r="J335" i="4"/>
  <c r="I335" i="4"/>
  <c r="G548" i="4"/>
  <c r="G628" i="4"/>
  <c r="J764" i="4"/>
  <c r="I764" i="4"/>
  <c r="M764" i="4" s="1"/>
  <c r="J756" i="4"/>
  <c r="I756" i="4"/>
  <c r="J749" i="4"/>
  <c r="I749" i="4"/>
  <c r="M749" i="4" s="1"/>
  <c r="J769" i="4"/>
  <c r="I769" i="4"/>
  <c r="J740" i="4"/>
  <c r="I740" i="4"/>
  <c r="M740" i="4" s="1"/>
  <c r="J732" i="4"/>
  <c r="I732" i="4"/>
  <c r="J566" i="4"/>
  <c r="I566" i="4"/>
  <c r="M566" i="4" s="1"/>
  <c r="J560" i="4"/>
  <c r="I560" i="4"/>
  <c r="J552" i="4"/>
  <c r="I552" i="4"/>
  <c r="M552" i="4" s="1"/>
  <c r="J571" i="4"/>
  <c r="I571" i="4"/>
  <c r="J537" i="4"/>
  <c r="I537" i="4"/>
  <c r="M537" i="4" s="1"/>
  <c r="J525" i="4"/>
  <c r="I525" i="4"/>
  <c r="J517" i="4"/>
  <c r="I517" i="4"/>
  <c r="M517" i="4" s="1"/>
  <c r="J511" i="4"/>
  <c r="I511" i="4"/>
  <c r="J503" i="4"/>
  <c r="I503" i="4"/>
  <c r="M503" i="4" s="1"/>
  <c r="J496" i="4"/>
  <c r="I496" i="4"/>
  <c r="J488" i="4"/>
  <c r="I488" i="4"/>
  <c r="M488" i="4" s="1"/>
  <c r="J896" i="4"/>
  <c r="I896" i="4"/>
  <c r="J889" i="4"/>
  <c r="I889" i="4"/>
  <c r="M889" i="4" s="1"/>
  <c r="J861" i="4"/>
  <c r="I861" i="4"/>
  <c r="J874" i="4"/>
  <c r="I874" i="4"/>
  <c r="M874" i="4" s="1"/>
  <c r="J868" i="4"/>
  <c r="I868" i="4"/>
  <c r="J719" i="4"/>
  <c r="I719" i="4"/>
  <c r="M719" i="4" s="1"/>
  <c r="J714" i="4"/>
  <c r="I714" i="4"/>
  <c r="J706" i="4"/>
  <c r="I706" i="4"/>
  <c r="M706" i="4" s="1"/>
  <c r="J698" i="4"/>
  <c r="I698" i="4"/>
  <c r="J723" i="4"/>
  <c r="I723" i="4"/>
  <c r="M723" i="4" s="1"/>
  <c r="J685" i="4"/>
  <c r="I685" i="4"/>
  <c r="J678" i="4"/>
  <c r="I678" i="4"/>
  <c r="M678" i="4" s="1"/>
  <c r="J137" i="4"/>
  <c r="I137" i="4"/>
  <c r="J142" i="4"/>
  <c r="I142" i="4"/>
  <c r="J171" i="4"/>
  <c r="I171" i="4"/>
  <c r="M171" i="4" s="1"/>
  <c r="J365" i="4"/>
  <c r="I365" i="4"/>
  <c r="M365" i="4" s="1"/>
  <c r="J357" i="4"/>
  <c r="I357" i="4"/>
  <c r="J351" i="4"/>
  <c r="I351" i="4"/>
  <c r="G740" i="4"/>
  <c r="G370" i="4"/>
  <c r="J540" i="4"/>
  <c r="I540" i="4"/>
  <c r="J521" i="4"/>
  <c r="I521" i="4"/>
  <c r="J885" i="4"/>
  <c r="I885" i="4"/>
  <c r="J702" i="4"/>
  <c r="I702" i="4"/>
  <c r="J147" i="4"/>
  <c r="I147" i="4"/>
  <c r="J763" i="4"/>
  <c r="I763" i="4"/>
  <c r="J755" i="4"/>
  <c r="I755" i="4"/>
  <c r="J748" i="4"/>
  <c r="I748" i="4"/>
  <c r="J768" i="4"/>
  <c r="I768" i="4"/>
  <c r="J739" i="4"/>
  <c r="I739" i="4"/>
  <c r="J731" i="4"/>
  <c r="I731" i="4"/>
  <c r="J565" i="4"/>
  <c r="I565" i="4"/>
  <c r="J559" i="4"/>
  <c r="I559" i="4"/>
  <c r="J551" i="4"/>
  <c r="I551" i="4"/>
  <c r="J539" i="4"/>
  <c r="I539" i="4"/>
  <c r="J532" i="4"/>
  <c r="I532" i="4"/>
  <c r="J524" i="4"/>
  <c r="I524" i="4"/>
  <c r="J516" i="4"/>
  <c r="I516" i="4"/>
  <c r="J510" i="4"/>
  <c r="I510" i="4"/>
  <c r="J502" i="4"/>
  <c r="I502" i="4"/>
  <c r="J495" i="4"/>
  <c r="I495" i="4"/>
  <c r="J487" i="4"/>
  <c r="I487" i="4"/>
  <c r="J895" i="4"/>
  <c r="I895" i="4"/>
  <c r="J888" i="4"/>
  <c r="I888" i="4"/>
  <c r="J881" i="4"/>
  <c r="I881" i="4"/>
  <c r="M881" i="4" s="1"/>
  <c r="J873" i="4"/>
  <c r="I873" i="4"/>
  <c r="J867" i="4"/>
  <c r="I867" i="4"/>
  <c r="M867" i="4" s="1"/>
  <c r="J718" i="4"/>
  <c r="I718" i="4"/>
  <c r="J713" i="4"/>
  <c r="I713" i="4"/>
  <c r="M713" i="4" s="1"/>
  <c r="J705" i="4"/>
  <c r="I705" i="4"/>
  <c r="J724" i="4"/>
  <c r="I724" i="4"/>
  <c r="J691" i="4"/>
  <c r="I691" i="4"/>
  <c r="J684" i="4"/>
  <c r="I684" i="4"/>
  <c r="M684" i="4" s="1"/>
  <c r="J677" i="4"/>
  <c r="I677" i="4"/>
  <c r="J136" i="4"/>
  <c r="I136" i="4"/>
  <c r="J132" i="4"/>
  <c r="I132" i="4"/>
  <c r="M132" i="4" s="1"/>
  <c r="J170" i="4"/>
  <c r="I170" i="4"/>
  <c r="M170" i="4" s="1"/>
  <c r="J164" i="4"/>
  <c r="I164" i="4"/>
  <c r="J176" i="4"/>
  <c r="I176" i="4"/>
  <c r="J150" i="4"/>
  <c r="I150" i="4"/>
  <c r="J90" i="4"/>
  <c r="I90" i="4"/>
  <c r="M90" i="4" s="1"/>
  <c r="J83" i="4"/>
  <c r="I83" i="4"/>
  <c r="J92" i="4"/>
  <c r="I92" i="4"/>
  <c r="J71" i="4"/>
  <c r="I71" i="4"/>
  <c r="M71" i="4" s="1"/>
  <c r="J856" i="4"/>
  <c r="I856" i="4"/>
  <c r="M856" i="4" s="1"/>
  <c r="J843" i="4"/>
  <c r="I843" i="4"/>
  <c r="J837" i="4"/>
  <c r="I837" i="4"/>
  <c r="M837" i="4" s="1"/>
  <c r="J824" i="4"/>
  <c r="I824" i="4"/>
  <c r="J802" i="4"/>
  <c r="I802" i="4"/>
  <c r="M802" i="4" s="1"/>
  <c r="J787" i="4"/>
  <c r="I787" i="4"/>
  <c r="J779" i="4"/>
  <c r="I779" i="4"/>
  <c r="J613" i="4"/>
  <c r="I613" i="4"/>
  <c r="M613" i="4" s="1"/>
  <c r="J601" i="4"/>
  <c r="I601" i="4"/>
  <c r="J589" i="4"/>
  <c r="I589" i="4"/>
  <c r="J671" i="4"/>
  <c r="I671" i="4"/>
  <c r="M671" i="4" s="1"/>
  <c r="J665" i="4"/>
  <c r="I665" i="4"/>
  <c r="J659" i="4"/>
  <c r="I659" i="4"/>
  <c r="M659" i="4" s="1"/>
  <c r="J644" i="4"/>
  <c r="I644" i="4"/>
  <c r="J345" i="4"/>
  <c r="I345" i="4"/>
  <c r="M345" i="4" s="1"/>
  <c r="J325" i="4"/>
  <c r="I325" i="4"/>
  <c r="J318" i="4"/>
  <c r="I318" i="4"/>
  <c r="M318" i="4" s="1"/>
  <c r="J312" i="4"/>
  <c r="I312" i="4"/>
  <c r="J259" i="4"/>
  <c r="I259" i="4"/>
  <c r="M259" i="4" s="1"/>
  <c r="J243" i="4"/>
  <c r="I243" i="4"/>
  <c r="J197" i="4"/>
  <c r="I197" i="4"/>
  <c r="M197" i="4" s="1"/>
  <c r="J190" i="4"/>
  <c r="I190" i="4"/>
  <c r="J182" i="4"/>
  <c r="I182" i="4"/>
  <c r="M182" i="4" s="1"/>
  <c r="J277" i="4"/>
  <c r="I277" i="4"/>
  <c r="J299" i="4"/>
  <c r="I299" i="4"/>
  <c r="M299" i="4" s="1"/>
  <c r="J295" i="4"/>
  <c r="I295" i="4"/>
  <c r="J291" i="4"/>
  <c r="I291" i="4"/>
  <c r="M291" i="4" s="1"/>
  <c r="J230" i="4"/>
  <c r="I230" i="4"/>
  <c r="J213" i="4"/>
  <c r="I213" i="4"/>
  <c r="J226" i="4"/>
  <c r="I226" i="4"/>
  <c r="J476" i="4"/>
  <c r="I476" i="4"/>
  <c r="M476" i="4" s="1"/>
  <c r="J483" i="4"/>
  <c r="I483" i="4"/>
  <c r="J465" i="4"/>
  <c r="I465" i="4"/>
  <c r="J460" i="4"/>
  <c r="I460" i="4"/>
  <c r="M460" i="4" s="1"/>
  <c r="J455" i="4"/>
  <c r="I455" i="4"/>
  <c r="M455" i="4" s="1"/>
  <c r="J482" i="4"/>
  <c r="I482" i="4"/>
  <c r="J49" i="4"/>
  <c r="I49" i="4"/>
  <c r="M49" i="4" s="1"/>
  <c r="J47" i="4"/>
  <c r="I47" i="4"/>
  <c r="J40" i="4"/>
  <c r="I40" i="4"/>
  <c r="J34" i="4"/>
  <c r="I34" i="4"/>
  <c r="M34" i="4" s="1"/>
  <c r="J23" i="4"/>
  <c r="I23" i="4"/>
  <c r="M23" i="4" s="1"/>
  <c r="J18" i="4"/>
  <c r="I18" i="4"/>
  <c r="J11" i="4"/>
  <c r="I11" i="4"/>
  <c r="J3" i="4"/>
  <c r="I3" i="4"/>
  <c r="J942" i="4"/>
  <c r="I942" i="4"/>
  <c r="M942" i="4" s="1"/>
  <c r="J939" i="4"/>
  <c r="I939" i="4"/>
  <c r="M939" i="4" s="1"/>
  <c r="J933" i="4"/>
  <c r="I933" i="4"/>
  <c r="M933" i="4" s="1"/>
  <c r="J927" i="4"/>
  <c r="I927" i="4"/>
  <c r="J921" i="4"/>
  <c r="I921" i="4"/>
  <c r="J916" i="4"/>
  <c r="I916" i="4"/>
  <c r="J949" i="4"/>
  <c r="I949" i="4"/>
  <c r="M949" i="4" s="1"/>
  <c r="J115" i="4"/>
  <c r="I115" i="4"/>
  <c r="J109" i="4"/>
  <c r="I109" i="4"/>
  <c r="M109" i="4" s="1"/>
  <c r="J101" i="4"/>
  <c r="I101" i="4"/>
  <c r="J412" i="4"/>
  <c r="I412" i="4"/>
  <c r="J425" i="4"/>
  <c r="I425" i="4"/>
  <c r="J417" i="4"/>
  <c r="I417" i="4"/>
  <c r="M417" i="4" s="1"/>
  <c r="J403" i="4"/>
  <c r="I403" i="4"/>
  <c r="J383" i="4"/>
  <c r="I383" i="4"/>
  <c r="J392" i="4"/>
  <c r="I392" i="4"/>
  <c r="J406" i="4"/>
  <c r="I406" i="4"/>
  <c r="G739" i="4"/>
  <c r="G176" i="4"/>
  <c r="G609" i="4"/>
  <c r="G247" i="4"/>
  <c r="G933" i="4"/>
  <c r="G412" i="4"/>
  <c r="J736" i="4"/>
  <c r="I736" i="4"/>
  <c r="J514" i="4"/>
  <c r="I514" i="4"/>
  <c r="J717" i="4"/>
  <c r="I717" i="4"/>
  <c r="J833" i="4"/>
  <c r="I833" i="4"/>
  <c r="J762" i="4"/>
  <c r="I762" i="4"/>
  <c r="J772" i="4"/>
  <c r="I772" i="4"/>
  <c r="J747" i="4"/>
  <c r="I747" i="4"/>
  <c r="J767" i="4"/>
  <c r="I767" i="4"/>
  <c r="J738" i="4"/>
  <c r="I738" i="4"/>
  <c r="J730" i="4"/>
  <c r="I730" i="4"/>
  <c r="J564" i="4"/>
  <c r="I564" i="4"/>
  <c r="J558" i="4"/>
  <c r="I558" i="4"/>
  <c r="J550" i="4"/>
  <c r="I550" i="4"/>
  <c r="J544" i="4"/>
  <c r="I544" i="4"/>
  <c r="J531" i="4"/>
  <c r="I531" i="4"/>
  <c r="J523" i="4"/>
  <c r="I523" i="4"/>
  <c r="J536" i="4"/>
  <c r="I536" i="4"/>
  <c r="J509" i="4"/>
  <c r="I509" i="4"/>
  <c r="J501" i="4"/>
  <c r="I501" i="4"/>
  <c r="J494" i="4"/>
  <c r="I494" i="4"/>
  <c r="J486" i="4"/>
  <c r="I486" i="4"/>
  <c r="J894" i="4"/>
  <c r="I894" i="4"/>
  <c r="J887" i="4"/>
  <c r="I887" i="4"/>
  <c r="J880" i="4"/>
  <c r="I880" i="4"/>
  <c r="J872" i="4"/>
  <c r="I872" i="4"/>
  <c r="J866" i="4"/>
  <c r="I866" i="4"/>
  <c r="J727" i="4"/>
  <c r="I727" i="4"/>
  <c r="J712" i="4"/>
  <c r="I712" i="4"/>
  <c r="J704" i="4"/>
  <c r="I704" i="4"/>
  <c r="J697" i="4"/>
  <c r="I697" i="4"/>
  <c r="J690" i="4"/>
  <c r="I690" i="4"/>
  <c r="J683" i="4"/>
  <c r="I683" i="4"/>
  <c r="J676" i="4"/>
  <c r="I676" i="4"/>
  <c r="J145" i="4"/>
  <c r="I145" i="4"/>
  <c r="J131" i="4"/>
  <c r="I131" i="4"/>
  <c r="J169" i="4"/>
  <c r="I169" i="4"/>
  <c r="J163" i="4"/>
  <c r="I163" i="4"/>
  <c r="J82" i="4"/>
  <c r="I82" i="4"/>
  <c r="J842" i="4"/>
  <c r="I842" i="4"/>
  <c r="J817" i="4"/>
  <c r="I817" i="4"/>
  <c r="J823" i="4"/>
  <c r="I823" i="4"/>
  <c r="J809" i="4"/>
  <c r="I809" i="4"/>
  <c r="J793" i="4"/>
  <c r="I793" i="4"/>
  <c r="J813" i="4"/>
  <c r="I813" i="4"/>
  <c r="J624" i="4"/>
  <c r="I624" i="4"/>
  <c r="J600" i="4"/>
  <c r="I600" i="4"/>
  <c r="J620" i="4"/>
  <c r="I620" i="4"/>
  <c r="J577" i="4"/>
  <c r="I577" i="4"/>
  <c r="J664" i="4"/>
  <c r="I664" i="4"/>
  <c r="J651" i="4"/>
  <c r="I651" i="4"/>
  <c r="J643" i="4"/>
  <c r="I643" i="4"/>
  <c r="J635" i="4"/>
  <c r="I635" i="4"/>
  <c r="J332" i="4"/>
  <c r="I332" i="4"/>
  <c r="J317" i="4"/>
  <c r="I317" i="4"/>
  <c r="J258" i="4"/>
  <c r="I258" i="4"/>
  <c r="J250" i="4"/>
  <c r="I250" i="4"/>
  <c r="J235" i="4"/>
  <c r="I235" i="4"/>
  <c r="J196" i="4"/>
  <c r="I196" i="4"/>
  <c r="J368" i="4"/>
  <c r="I368" i="4"/>
  <c r="J347" i="4"/>
  <c r="I347" i="4"/>
  <c r="G730" i="4"/>
  <c r="G529" i="4"/>
  <c r="G900" i="4"/>
  <c r="G858" i="4"/>
  <c r="G678" i="4"/>
  <c r="G90" i="4"/>
  <c r="G809" i="4"/>
  <c r="G206" i="4"/>
  <c r="G476" i="4"/>
  <c r="G927" i="4"/>
  <c r="G425" i="4"/>
  <c r="G365" i="4"/>
  <c r="J753" i="4"/>
  <c r="I753" i="4"/>
  <c r="J543" i="4"/>
  <c r="I543" i="4"/>
  <c r="J901" i="4"/>
  <c r="I901" i="4"/>
  <c r="J688" i="4"/>
  <c r="I688" i="4"/>
  <c r="J162" i="4"/>
  <c r="I162" i="4"/>
  <c r="J155" i="4"/>
  <c r="I155" i="4"/>
  <c r="J173" i="4"/>
  <c r="I173" i="4"/>
  <c r="J89" i="4"/>
  <c r="I89" i="4"/>
  <c r="J81" i="4"/>
  <c r="I81" i="4"/>
  <c r="J76" i="4"/>
  <c r="I76" i="4"/>
  <c r="J69" i="4"/>
  <c r="I69" i="4"/>
  <c r="J846" i="4"/>
  <c r="I846" i="4"/>
  <c r="J841" i="4"/>
  <c r="I841" i="4"/>
  <c r="J835" i="4"/>
  <c r="I835" i="4"/>
  <c r="J852" i="4"/>
  <c r="I852" i="4"/>
  <c r="J800" i="4"/>
  <c r="I800" i="4"/>
  <c r="J792" i="4"/>
  <c r="I792" i="4"/>
  <c r="J785" i="4"/>
  <c r="I785" i="4"/>
  <c r="J611" i="4"/>
  <c r="I611" i="4"/>
  <c r="J599" i="4"/>
  <c r="I599" i="4"/>
  <c r="J618" i="4"/>
  <c r="I618" i="4"/>
  <c r="J617" i="4"/>
  <c r="I617" i="4"/>
  <c r="J629" i="4"/>
  <c r="I629" i="4"/>
  <c r="J657" i="4"/>
  <c r="I657" i="4"/>
  <c r="J642" i="4"/>
  <c r="I642" i="4"/>
  <c r="J344" i="4"/>
  <c r="I344" i="4"/>
  <c r="J331" i="4"/>
  <c r="I331" i="4"/>
  <c r="J323" i="4"/>
  <c r="I323" i="4"/>
  <c r="J311" i="4"/>
  <c r="I311" i="4"/>
  <c r="J257" i="4"/>
  <c r="I257" i="4"/>
  <c r="J208" i="4"/>
  <c r="I208" i="4"/>
  <c r="J201" i="4"/>
  <c r="I201" i="4"/>
  <c r="J188" i="4"/>
  <c r="I188" i="4"/>
  <c r="J287" i="4"/>
  <c r="I287" i="4"/>
  <c r="J282" i="4"/>
  <c r="I282" i="4"/>
  <c r="J228" i="4"/>
  <c r="I228" i="4"/>
  <c r="J480" i="4"/>
  <c r="I480" i="4"/>
  <c r="J469" i="4"/>
  <c r="I469" i="4"/>
  <c r="J458" i="4"/>
  <c r="I458" i="4"/>
  <c r="J446" i="4"/>
  <c r="I446" i="4"/>
  <c r="J45" i="4"/>
  <c r="I45" i="4"/>
  <c r="J33" i="4"/>
  <c r="I33" i="4"/>
  <c r="J2" i="4"/>
  <c r="I2" i="4"/>
  <c r="J946" i="4"/>
  <c r="I946" i="4"/>
  <c r="J937" i="4"/>
  <c r="I937" i="4"/>
  <c r="J925" i="4"/>
  <c r="I925" i="4"/>
  <c r="J914" i="4"/>
  <c r="I914" i="4"/>
  <c r="J114" i="4"/>
  <c r="I114" i="4"/>
  <c r="J99" i="4"/>
  <c r="I99" i="4"/>
  <c r="J423" i="4"/>
  <c r="I423" i="4"/>
  <c r="J386" i="4"/>
  <c r="I386" i="4"/>
  <c r="J408" i="4"/>
  <c r="I408" i="4"/>
  <c r="G760" i="4"/>
  <c r="G540" i="4"/>
  <c r="G517" i="4"/>
  <c r="G888" i="4"/>
  <c r="G714" i="4"/>
  <c r="G677" i="4"/>
  <c r="G92" i="4"/>
  <c r="G806" i="4"/>
  <c r="G620" i="4"/>
  <c r="G332" i="4"/>
  <c r="G201" i="4"/>
  <c r="G483" i="4"/>
  <c r="G925" i="4"/>
  <c r="G423" i="4"/>
  <c r="G357" i="4"/>
  <c r="F30" i="3"/>
  <c r="I30" i="3" s="1"/>
  <c r="J164" i="3"/>
  <c r="M164" i="3" s="1"/>
  <c r="J129" i="3"/>
  <c r="M129" i="3" s="1"/>
  <c r="J92" i="3"/>
  <c r="J58" i="3"/>
  <c r="M58" i="3" s="1"/>
  <c r="J28" i="3"/>
  <c r="M28" i="3" s="1"/>
  <c r="J170" i="3"/>
  <c r="M170" i="3" s="1"/>
  <c r="F170" i="3"/>
  <c r="I170" i="3" s="1"/>
  <c r="F162" i="3"/>
  <c r="I162" i="3" s="1"/>
  <c r="J162" i="3"/>
  <c r="M162" i="3" s="1"/>
  <c r="J153" i="3"/>
  <c r="M153" i="3" s="1"/>
  <c r="F153" i="3"/>
  <c r="I153" i="3" s="1"/>
  <c r="F144" i="3"/>
  <c r="I144" i="3" s="1"/>
  <c r="J144" i="3"/>
  <c r="M144" i="3" s="1"/>
  <c r="J136" i="3"/>
  <c r="M136" i="3" s="1"/>
  <c r="F136" i="3"/>
  <c r="I136" i="3" s="1"/>
  <c r="F127" i="3"/>
  <c r="I127" i="3" s="1"/>
  <c r="J127" i="3"/>
  <c r="M127" i="3" s="1"/>
  <c r="J117" i="3"/>
  <c r="M117" i="3" s="1"/>
  <c r="F117" i="3"/>
  <c r="I117" i="3" s="1"/>
  <c r="F108" i="3"/>
  <c r="I108" i="3" s="1"/>
  <c r="I113" i="3" s="1"/>
  <c r="L113" i="3" s="1"/>
  <c r="J108" i="3"/>
  <c r="M108" i="3" s="1"/>
  <c r="J99" i="3"/>
  <c r="M99" i="3" s="1"/>
  <c r="F99" i="3"/>
  <c r="I99" i="3" s="1"/>
  <c r="F90" i="3"/>
  <c r="I90" i="3" s="1"/>
  <c r="J90" i="3"/>
  <c r="J82" i="3"/>
  <c r="M82" i="3" s="1"/>
  <c r="F82" i="3"/>
  <c r="I82" i="3" s="1"/>
  <c r="F73" i="3"/>
  <c r="I73" i="3" s="1"/>
  <c r="J73" i="3"/>
  <c r="J64" i="3"/>
  <c r="M64" i="3" s="1"/>
  <c r="F64" i="3"/>
  <c r="I64" i="3" s="1"/>
  <c r="F56" i="3"/>
  <c r="I56" i="3" s="1"/>
  <c r="J56" i="3"/>
  <c r="M56" i="3" s="1"/>
  <c r="J46" i="3"/>
  <c r="M46" i="3" s="1"/>
  <c r="F46" i="3"/>
  <c r="I46" i="3" s="1"/>
  <c r="J18" i="3"/>
  <c r="M18" i="3" s="1"/>
  <c r="F18" i="3"/>
  <c r="I18" i="3" s="1"/>
  <c r="F8" i="3"/>
  <c r="I8" i="3" s="1"/>
  <c r="J8" i="3"/>
  <c r="M8" i="3" s="1"/>
  <c r="F49" i="3"/>
  <c r="I49" i="3" s="1"/>
  <c r="J57" i="3"/>
  <c r="M57" i="3" s="1"/>
  <c r="J27" i="3"/>
  <c r="M27" i="3" s="1"/>
  <c r="F155" i="3"/>
  <c r="I155" i="3" s="1"/>
  <c r="F101" i="3"/>
  <c r="I101" i="3" s="1"/>
  <c r="F154" i="3"/>
  <c r="I154" i="3" s="1"/>
  <c r="F118" i="3"/>
  <c r="I118" i="3" s="1"/>
  <c r="F83" i="3"/>
  <c r="I83" i="3" s="1"/>
  <c r="J182" i="3"/>
  <c r="M182" i="3" s="1"/>
  <c r="J47" i="3"/>
  <c r="M47" i="3" s="1"/>
  <c r="J19" i="3"/>
  <c r="M19" i="3" s="1"/>
  <c r="F172" i="3"/>
  <c r="I172" i="3" s="1"/>
  <c r="F119" i="3"/>
  <c r="I119" i="3" s="1"/>
  <c r="F67" i="3"/>
  <c r="I67" i="3" s="1"/>
  <c r="J20" i="3"/>
  <c r="M20" i="3" s="1"/>
  <c r="F39" i="3"/>
  <c r="I39" i="3" s="1"/>
  <c r="J146" i="3"/>
  <c r="M146" i="3" s="1"/>
  <c r="J110" i="3"/>
  <c r="M110" i="3" s="1"/>
  <c r="J76" i="3"/>
  <c r="M76" i="3" s="1"/>
  <c r="J10" i="3"/>
  <c r="M10" i="3" s="1"/>
  <c r="J84" i="3"/>
  <c r="M84" i="3" s="1"/>
  <c r="J179" i="3"/>
  <c r="J38" i="3"/>
  <c r="J9" i="3"/>
  <c r="F138" i="3"/>
  <c r="I138" i="3" s="1"/>
  <c r="J37" i="3"/>
  <c r="J169" i="3"/>
  <c r="M169" i="3" s="1"/>
  <c r="J160" i="3"/>
  <c r="J151" i="3"/>
  <c r="M151" i="3" s="1"/>
  <c r="N152" i="3" s="1"/>
  <c r="J143" i="3"/>
  <c r="M143" i="3" s="1"/>
  <c r="J135" i="3"/>
  <c r="M135" i="3" s="1"/>
  <c r="J116" i="3"/>
  <c r="M116" i="3" s="1"/>
  <c r="J107" i="3"/>
  <c r="M107" i="3" s="1"/>
  <c r="J98" i="3"/>
  <c r="M98" i="3" s="1"/>
  <c r="J89" i="3"/>
  <c r="M89" i="3" s="1"/>
  <c r="J81" i="3"/>
  <c r="M81" i="3" s="1"/>
  <c r="J72" i="3"/>
  <c r="M72" i="3" s="1"/>
  <c r="J63" i="3"/>
  <c r="M63" i="3" s="1"/>
  <c r="J54" i="3"/>
  <c r="M54" i="3" s="1"/>
  <c r="J45" i="3"/>
  <c r="M45" i="3" s="1"/>
  <c r="J35" i="3"/>
  <c r="J26" i="3"/>
  <c r="M26" i="3" s="1"/>
  <c r="J17" i="3"/>
  <c r="M17" i="3" s="1"/>
  <c r="J6" i="3"/>
  <c r="M6" i="3" s="1"/>
  <c r="J185" i="3"/>
  <c r="J176" i="3"/>
  <c r="M176" i="3" s="1"/>
  <c r="J167" i="3"/>
  <c r="M167" i="3" s="1"/>
  <c r="J158" i="3"/>
  <c r="M158" i="3" s="1"/>
  <c r="J149" i="3"/>
  <c r="M149" i="3" s="1"/>
  <c r="J141" i="3"/>
  <c r="M141" i="3" s="1"/>
  <c r="J133" i="3"/>
  <c r="M133" i="3" s="1"/>
  <c r="J122" i="3"/>
  <c r="J114" i="3"/>
  <c r="M114" i="3" s="1"/>
  <c r="J104" i="3"/>
  <c r="J96" i="3"/>
  <c r="M96" i="3" s="1"/>
  <c r="J87" i="3"/>
  <c r="M87" i="3" s="1"/>
  <c r="J79" i="3"/>
  <c r="M79" i="3" s="1"/>
  <c r="J70" i="3"/>
  <c r="M70" i="3" s="1"/>
  <c r="J61" i="3"/>
  <c r="M61" i="3" s="1"/>
  <c r="J52" i="3"/>
  <c r="M52" i="3" s="1"/>
  <c r="J43" i="3"/>
  <c r="M43" i="3" s="1"/>
  <c r="J33" i="3"/>
  <c r="M33" i="3" s="1"/>
  <c r="J22" i="3"/>
  <c r="M22" i="3" s="1"/>
  <c r="J14" i="3"/>
  <c r="J4" i="3"/>
  <c r="M4" i="3" s="1"/>
  <c r="J184" i="3"/>
  <c r="M184" i="3" s="1"/>
  <c r="J175" i="3"/>
  <c r="M175" i="3" s="1"/>
  <c r="J166" i="3"/>
  <c r="M166" i="3" s="1"/>
  <c r="J157" i="3"/>
  <c r="M157" i="3" s="1"/>
  <c r="J148" i="3"/>
  <c r="M148" i="3" s="1"/>
  <c r="J140" i="3"/>
  <c r="M140" i="3" s="1"/>
  <c r="J131" i="3"/>
  <c r="J121" i="3"/>
  <c r="M121" i="3" s="1"/>
  <c r="J112" i="3"/>
  <c r="J103" i="3"/>
  <c r="M103" i="3" s="1"/>
  <c r="J95" i="3"/>
  <c r="J86" i="3"/>
  <c r="M86" i="3" s="1"/>
  <c r="J78" i="3"/>
  <c r="M78" i="3" s="1"/>
  <c r="J69" i="3"/>
  <c r="J60" i="3"/>
  <c r="M60" i="3" s="1"/>
  <c r="J51" i="3"/>
  <c r="M51" i="3" s="1"/>
  <c r="J42" i="3"/>
  <c r="M42" i="3" s="1"/>
  <c r="J32" i="3"/>
  <c r="M32" i="3" s="1"/>
  <c r="J23" i="3"/>
  <c r="M23" i="3" s="1"/>
  <c r="J13" i="3"/>
  <c r="J3" i="3"/>
  <c r="M3" i="3" s="1"/>
  <c r="J770" i="4"/>
  <c r="G770" i="4"/>
  <c r="J526" i="4"/>
  <c r="G526" i="4"/>
  <c r="J133" i="4"/>
  <c r="G133" i="4"/>
  <c r="G775" i="4"/>
  <c r="J348" i="4"/>
  <c r="I348" i="4"/>
  <c r="G348" i="4"/>
  <c r="J751" i="4"/>
  <c r="G751" i="4"/>
  <c r="J771" i="4"/>
  <c r="G771" i="4"/>
  <c r="J734" i="4"/>
  <c r="G734" i="4"/>
  <c r="J567" i="4"/>
  <c r="G567" i="4"/>
  <c r="J562" i="4"/>
  <c r="G562" i="4"/>
  <c r="J554" i="4"/>
  <c r="G554" i="4"/>
  <c r="J546" i="4"/>
  <c r="G546" i="4"/>
  <c r="J542" i="4"/>
  <c r="G542" i="4"/>
  <c r="J527" i="4"/>
  <c r="G527" i="4"/>
  <c r="J513" i="4"/>
  <c r="G513" i="4"/>
  <c r="J505" i="4"/>
  <c r="G505" i="4"/>
  <c r="J498" i="4"/>
  <c r="G498" i="4"/>
  <c r="J490" i="4"/>
  <c r="G490" i="4"/>
  <c r="J898" i="4"/>
  <c r="G898" i="4"/>
  <c r="J891" i="4"/>
  <c r="G891" i="4"/>
  <c r="J883" i="4"/>
  <c r="G883" i="4"/>
  <c r="J870" i="4"/>
  <c r="G870" i="4"/>
  <c r="J863" i="4"/>
  <c r="G863" i="4"/>
  <c r="J716" i="4"/>
  <c r="G716" i="4"/>
  <c r="J708" i="4"/>
  <c r="G708" i="4"/>
  <c r="J700" i="4"/>
  <c r="G700" i="4"/>
  <c r="J693" i="4"/>
  <c r="G693" i="4"/>
  <c r="J687" i="4"/>
  <c r="G687" i="4"/>
  <c r="J139" i="4"/>
  <c r="G139" i="4"/>
  <c r="J143" i="4"/>
  <c r="G143" i="4"/>
  <c r="J127" i="4"/>
  <c r="G127" i="4"/>
  <c r="J166" i="4"/>
  <c r="G166" i="4"/>
  <c r="J175" i="4"/>
  <c r="G175" i="4"/>
  <c r="J148" i="4"/>
  <c r="G148" i="4"/>
  <c r="J86" i="4"/>
  <c r="G86" i="4"/>
  <c r="J67" i="4"/>
  <c r="G67" i="4"/>
  <c r="J74" i="4"/>
  <c r="G74" i="4"/>
  <c r="J849" i="4"/>
  <c r="G849" i="4"/>
  <c r="J844" i="4"/>
  <c r="G844" i="4"/>
  <c r="J840" i="4"/>
  <c r="G840" i="4"/>
  <c r="J832" i="4"/>
  <c r="G832" i="4"/>
  <c r="J827" i="4"/>
  <c r="G827" i="4"/>
  <c r="J812" i="4"/>
  <c r="G812" i="4"/>
  <c r="J805" i="4"/>
  <c r="G805" i="4"/>
  <c r="J797" i="4"/>
  <c r="G797" i="4"/>
  <c r="J774" i="4"/>
  <c r="G774" i="4"/>
  <c r="J782" i="4"/>
  <c r="G782" i="4"/>
  <c r="J616" i="4"/>
  <c r="G616" i="4"/>
  <c r="J608" i="4"/>
  <c r="G608" i="4"/>
  <c r="J603" i="4"/>
  <c r="G603" i="4"/>
  <c r="J597" i="4"/>
  <c r="G597" i="4"/>
  <c r="J592" i="4"/>
  <c r="G592" i="4"/>
  <c r="J585" i="4"/>
  <c r="G585" i="4"/>
  <c r="J580" i="4"/>
  <c r="G580" i="4"/>
  <c r="J668" i="4"/>
  <c r="G668" i="4"/>
  <c r="J674" i="4"/>
  <c r="G674" i="4"/>
  <c r="J655" i="4"/>
  <c r="G655" i="4"/>
  <c r="J647" i="4"/>
  <c r="G647" i="4"/>
  <c r="J639" i="4"/>
  <c r="G639" i="4"/>
  <c r="J632" i="4"/>
  <c r="G632" i="4"/>
  <c r="J336" i="4"/>
  <c r="G336" i="4"/>
  <c r="J328" i="4"/>
  <c r="G328" i="4"/>
  <c r="J343" i="4"/>
  <c r="G343" i="4"/>
  <c r="J315" i="4"/>
  <c r="G315" i="4"/>
  <c r="J308" i="4"/>
  <c r="G308" i="4"/>
  <c r="J262" i="4"/>
  <c r="G262" i="4"/>
  <c r="J254" i="4"/>
  <c r="G254" i="4"/>
  <c r="J246" i="4"/>
  <c r="G246" i="4"/>
  <c r="J238" i="4"/>
  <c r="G238" i="4"/>
  <c r="J205" i="4"/>
  <c r="G205" i="4"/>
  <c r="J199" i="4"/>
  <c r="G199" i="4"/>
  <c r="J192" i="4"/>
  <c r="G192" i="4"/>
  <c r="J185" i="4"/>
  <c r="G185" i="4"/>
  <c r="J303" i="4"/>
  <c r="G303" i="4"/>
  <c r="J276" i="4"/>
  <c r="G276" i="4"/>
  <c r="J272" i="4"/>
  <c r="G272" i="4"/>
  <c r="J280" i="4"/>
  <c r="G280" i="4"/>
  <c r="J233" i="4"/>
  <c r="G233" i="4"/>
  <c r="J222" i="4"/>
  <c r="G222" i="4"/>
  <c r="J216" i="4"/>
  <c r="G216" i="4"/>
  <c r="J478" i="4"/>
  <c r="G478" i="4"/>
  <c r="J473" i="4"/>
  <c r="G473" i="4"/>
  <c r="J467" i="4"/>
  <c r="G467" i="4"/>
  <c r="J461" i="4"/>
  <c r="G461" i="4"/>
  <c r="J435" i="4"/>
  <c r="G435" i="4"/>
  <c r="J450" i="4"/>
  <c r="G450" i="4"/>
  <c r="J51" i="4"/>
  <c r="J60" i="4"/>
  <c r="J57" i="4"/>
  <c r="J37" i="4"/>
  <c r="J30" i="4"/>
  <c r="J25" i="4"/>
  <c r="J14" i="4"/>
  <c r="J6" i="4"/>
  <c r="J944" i="4"/>
  <c r="G944" i="4"/>
  <c r="J910" i="4"/>
  <c r="G910" i="4"/>
  <c r="J935" i="4"/>
  <c r="G935" i="4"/>
  <c r="J929" i="4"/>
  <c r="G929" i="4"/>
  <c r="J924" i="4"/>
  <c r="G924" i="4"/>
  <c r="J918" i="4"/>
  <c r="G918" i="4"/>
  <c r="J950" i="4"/>
  <c r="G950" i="4"/>
  <c r="J117" i="4"/>
  <c r="G117" i="4"/>
  <c r="J112" i="4"/>
  <c r="G112" i="4"/>
  <c r="J104" i="4"/>
  <c r="G104" i="4"/>
  <c r="J97" i="4"/>
  <c r="G97" i="4"/>
  <c r="J428" i="4"/>
  <c r="G428" i="4"/>
  <c r="J420" i="4"/>
  <c r="G420" i="4"/>
  <c r="J405" i="4"/>
  <c r="G405" i="4"/>
  <c r="J401" i="4"/>
  <c r="G401" i="4"/>
  <c r="J394" i="4"/>
  <c r="G394" i="4"/>
  <c r="J388" i="4"/>
  <c r="G388" i="4"/>
  <c r="J372" i="4"/>
  <c r="G372" i="4"/>
  <c r="J359" i="4"/>
  <c r="G359" i="4"/>
  <c r="J353" i="4"/>
  <c r="G353" i="4"/>
  <c r="G335" i="4"/>
  <c r="G378" i="4"/>
  <c r="J765" i="4"/>
  <c r="G765" i="4"/>
  <c r="J733" i="4"/>
  <c r="G733" i="4"/>
  <c r="J574" i="4"/>
  <c r="G574" i="4"/>
  <c r="J545" i="4"/>
  <c r="G545" i="4"/>
  <c r="J518" i="4"/>
  <c r="G518" i="4"/>
  <c r="J512" i="4"/>
  <c r="G512" i="4"/>
  <c r="J504" i="4"/>
  <c r="G504" i="4"/>
  <c r="J497" i="4"/>
  <c r="G497" i="4"/>
  <c r="J489" i="4"/>
  <c r="G489" i="4"/>
  <c r="J897" i="4"/>
  <c r="G897" i="4"/>
  <c r="J890" i="4"/>
  <c r="G890" i="4"/>
  <c r="J882" i="4"/>
  <c r="G882" i="4"/>
  <c r="J875" i="4"/>
  <c r="G875" i="4"/>
  <c r="J869" i="4"/>
  <c r="G869" i="4"/>
  <c r="J862" i="4"/>
  <c r="G862" i="4"/>
  <c r="J715" i="4"/>
  <c r="G715" i="4"/>
  <c r="J707" i="4"/>
  <c r="G707" i="4"/>
  <c r="J692" i="4"/>
  <c r="G692" i="4"/>
  <c r="J686" i="4"/>
  <c r="G686" i="4"/>
  <c r="J138" i="4"/>
  <c r="G138" i="4"/>
  <c r="J158" i="4"/>
  <c r="G158" i="4"/>
  <c r="J152" i="4"/>
  <c r="G152" i="4"/>
  <c r="J85" i="4"/>
  <c r="G85" i="4"/>
  <c r="J79" i="4"/>
  <c r="G79" i="4"/>
  <c r="J73" i="4"/>
  <c r="G73" i="4"/>
  <c r="J821" i="4"/>
  <c r="G821" i="4"/>
  <c r="J820" i="4"/>
  <c r="G820" i="4"/>
  <c r="J839" i="4"/>
  <c r="G839" i="4"/>
  <c r="J853" i="4"/>
  <c r="G853" i="4"/>
  <c r="J826" i="4"/>
  <c r="G826" i="4"/>
  <c r="J804" i="4"/>
  <c r="G804" i="4"/>
  <c r="J796" i="4"/>
  <c r="G796" i="4"/>
  <c r="J789" i="4"/>
  <c r="G789" i="4"/>
  <c r="J781" i="4"/>
  <c r="G781" i="4"/>
  <c r="J615" i="4"/>
  <c r="G615" i="4"/>
  <c r="J579" i="4"/>
  <c r="G579" i="4"/>
  <c r="J602" i="4"/>
  <c r="G602" i="4"/>
  <c r="J621" i="4"/>
  <c r="G621" i="4"/>
  <c r="J591" i="4"/>
  <c r="G591" i="4"/>
  <c r="J584" i="4"/>
  <c r="G584" i="4"/>
  <c r="J631" i="4"/>
  <c r="G631" i="4"/>
  <c r="J667" i="4"/>
  <c r="G667" i="4"/>
  <c r="J661" i="4"/>
  <c r="G661" i="4"/>
  <c r="J654" i="4"/>
  <c r="G654" i="4"/>
  <c r="J646" i="4"/>
  <c r="G646" i="4"/>
  <c r="J638" i="4"/>
  <c r="G638" i="4"/>
  <c r="J626" i="4"/>
  <c r="G626" i="4"/>
  <c r="J327" i="4"/>
  <c r="G327" i="4"/>
  <c r="J320" i="4"/>
  <c r="G320" i="4"/>
  <c r="J314" i="4"/>
  <c r="G314" i="4"/>
  <c r="J269" i="4"/>
  <c r="G269" i="4"/>
  <c r="J261" i="4"/>
  <c r="G261" i="4"/>
  <c r="J253" i="4"/>
  <c r="G253" i="4"/>
  <c r="J245" i="4"/>
  <c r="G245" i="4"/>
  <c r="J237" i="4"/>
  <c r="G237" i="4"/>
  <c r="J204" i="4"/>
  <c r="G204" i="4"/>
  <c r="J210" i="4"/>
  <c r="G210" i="4"/>
  <c r="J191" i="4"/>
  <c r="G191" i="4"/>
  <c r="J184" i="4"/>
  <c r="G184" i="4"/>
  <c r="J302" i="4"/>
  <c r="G302" i="4"/>
  <c r="J275" i="4"/>
  <c r="G275" i="4"/>
  <c r="J297" i="4"/>
  <c r="G297" i="4"/>
  <c r="J293" i="4"/>
  <c r="G293" i="4"/>
  <c r="J232" i="4"/>
  <c r="G232" i="4"/>
  <c r="J221" i="4"/>
  <c r="G221" i="4"/>
  <c r="J215" i="4"/>
  <c r="G215" i="4"/>
  <c r="J444" i="4"/>
  <c r="G444" i="4"/>
  <c r="J472" i="4"/>
  <c r="G472" i="4"/>
  <c r="J466" i="4"/>
  <c r="G466" i="4"/>
  <c r="J438" i="4"/>
  <c r="G438" i="4"/>
  <c r="J456" i="4"/>
  <c r="G456" i="4"/>
  <c r="J449" i="4"/>
  <c r="G449" i="4"/>
  <c r="J50" i="4"/>
  <c r="J59" i="4"/>
  <c r="J42" i="4"/>
  <c r="J36" i="4"/>
  <c r="J29" i="4"/>
  <c r="J19" i="4"/>
  <c r="J13" i="4"/>
  <c r="J5" i="4"/>
  <c r="J958" i="4"/>
  <c r="G958" i="4"/>
  <c r="J909" i="4"/>
  <c r="G909" i="4"/>
  <c r="J906" i="4"/>
  <c r="G906" i="4"/>
  <c r="J928" i="4"/>
  <c r="G928" i="4"/>
  <c r="J923" i="4"/>
  <c r="G923" i="4"/>
  <c r="J917" i="4"/>
  <c r="G917" i="4"/>
  <c r="J912" i="4"/>
  <c r="G912" i="4"/>
  <c r="J124" i="4"/>
  <c r="G124" i="4"/>
  <c r="J111" i="4"/>
  <c r="G111" i="4"/>
  <c r="J103" i="4"/>
  <c r="G103" i="4"/>
  <c r="J96" i="4"/>
  <c r="G96" i="4"/>
  <c r="J427" i="4"/>
  <c r="G427" i="4"/>
  <c r="J419" i="4"/>
  <c r="G419" i="4"/>
  <c r="J410" i="4"/>
  <c r="G410" i="4"/>
  <c r="J400" i="4"/>
  <c r="G400" i="4"/>
  <c r="J409" i="4"/>
  <c r="G409" i="4"/>
  <c r="J387" i="4"/>
  <c r="G387" i="4"/>
  <c r="J380" i="4"/>
  <c r="G380" i="4"/>
  <c r="J377" i="4"/>
  <c r="G377" i="4"/>
  <c r="J358" i="4"/>
  <c r="G358" i="4"/>
  <c r="J352" i="4"/>
  <c r="G352" i="4"/>
  <c r="J750" i="4"/>
  <c r="G750" i="4"/>
  <c r="J561" i="4"/>
  <c r="G561" i="4"/>
  <c r="J126" i="4"/>
  <c r="G126" i="4"/>
  <c r="J757" i="4"/>
  <c r="G757" i="4"/>
  <c r="J533" i="4"/>
  <c r="G533" i="4"/>
  <c r="J177" i="4"/>
  <c r="G177" i="4"/>
  <c r="G758" i="4"/>
  <c r="G519" i="4"/>
  <c r="G680" i="4"/>
  <c r="G159" i="4"/>
  <c r="J699" i="4"/>
  <c r="G699" i="4"/>
  <c r="J741" i="4"/>
  <c r="G741" i="4"/>
  <c r="J553" i="4"/>
  <c r="G553" i="4"/>
  <c r="J679" i="4"/>
  <c r="G679" i="4"/>
  <c r="G147" i="4"/>
  <c r="J91" i="4"/>
  <c r="G91" i="4"/>
  <c r="J848" i="4"/>
  <c r="G848" i="4"/>
  <c r="J825" i="4"/>
  <c r="G825" i="4"/>
  <c r="J788" i="4"/>
  <c r="G788" i="4"/>
  <c r="J607" i="4"/>
  <c r="G607" i="4"/>
  <c r="J583" i="4"/>
  <c r="G583" i="4"/>
  <c r="J653" i="4"/>
  <c r="G653" i="4"/>
  <c r="J340" i="4"/>
  <c r="G340" i="4"/>
  <c r="J319" i="4"/>
  <c r="G319" i="4"/>
  <c r="J260" i="4"/>
  <c r="G260" i="4"/>
  <c r="J211" i="4"/>
  <c r="G211" i="4"/>
  <c r="J285" i="4"/>
  <c r="G285" i="4"/>
  <c r="J231" i="4"/>
  <c r="G231" i="4"/>
  <c r="J471" i="4"/>
  <c r="G471" i="4"/>
  <c r="J437" i="4"/>
  <c r="G437" i="4"/>
  <c r="J448" i="4"/>
  <c r="G448" i="4"/>
  <c r="J35" i="4"/>
  <c r="J28" i="4"/>
  <c r="J12" i="4"/>
  <c r="J908" i="4"/>
  <c r="G908" i="4"/>
  <c r="J955" i="4"/>
  <c r="G955" i="4"/>
  <c r="J903" i="4"/>
  <c r="G903" i="4"/>
  <c r="J116" i="4"/>
  <c r="G116" i="4"/>
  <c r="J102" i="4"/>
  <c r="G102" i="4"/>
  <c r="J95" i="4"/>
  <c r="G95" i="4"/>
  <c r="J418" i="4"/>
  <c r="G418" i="4"/>
  <c r="J404" i="4"/>
  <c r="G404" i="4"/>
  <c r="J399" i="4"/>
  <c r="G399" i="4"/>
  <c r="J393" i="4"/>
  <c r="G393" i="4"/>
  <c r="G756" i="4"/>
  <c r="G571" i="4"/>
  <c r="G896" i="4"/>
  <c r="G698" i="4"/>
  <c r="G155" i="4"/>
  <c r="G89" i="4"/>
  <c r="G657" i="4"/>
  <c r="G331" i="4"/>
  <c r="G311" i="4"/>
  <c r="J165" i="4"/>
  <c r="G165" i="4"/>
  <c r="J151" i="4"/>
  <c r="G151" i="4"/>
  <c r="J84" i="4"/>
  <c r="G84" i="4"/>
  <c r="J819" i="4"/>
  <c r="G819" i="4"/>
  <c r="J831" i="4"/>
  <c r="G831" i="4"/>
  <c r="J803" i="4"/>
  <c r="G803" i="4"/>
  <c r="J614" i="4"/>
  <c r="G614" i="4"/>
  <c r="J622" i="4"/>
  <c r="G622" i="4"/>
  <c r="J590" i="4"/>
  <c r="G590" i="4"/>
  <c r="J672" i="4"/>
  <c r="G672" i="4"/>
  <c r="J660" i="4"/>
  <c r="G660" i="4"/>
  <c r="J645" i="4"/>
  <c r="G645" i="4"/>
  <c r="J334" i="4"/>
  <c r="G334" i="4"/>
  <c r="J326" i="4"/>
  <c r="G326" i="4"/>
  <c r="J268" i="4"/>
  <c r="G268" i="4"/>
  <c r="J252" i="4"/>
  <c r="G252" i="4"/>
  <c r="J236" i="4"/>
  <c r="G236" i="4"/>
  <c r="J198" i="4"/>
  <c r="G198" i="4"/>
  <c r="J183" i="4"/>
  <c r="G183" i="4"/>
  <c r="J288" i="4"/>
  <c r="G288" i="4"/>
  <c r="J292" i="4"/>
  <c r="G292" i="4"/>
  <c r="J227" i="4"/>
  <c r="G227" i="4"/>
  <c r="J477" i="4"/>
  <c r="G477" i="4"/>
  <c r="J440" i="4"/>
  <c r="G440" i="4"/>
  <c r="J434" i="4"/>
  <c r="G434" i="4"/>
  <c r="J64" i="4"/>
  <c r="J41" i="4"/>
  <c r="J24" i="4"/>
  <c r="J4" i="4"/>
  <c r="J943" i="4"/>
  <c r="G943" i="4"/>
  <c r="J934" i="4"/>
  <c r="G934" i="4"/>
  <c r="J922" i="4"/>
  <c r="G922" i="4"/>
  <c r="J911" i="4"/>
  <c r="G911" i="4"/>
  <c r="J110" i="4"/>
  <c r="G110" i="4"/>
  <c r="J426" i="4"/>
  <c r="G426" i="4"/>
  <c r="J830" i="4"/>
  <c r="G830" i="4"/>
  <c r="J810" i="4"/>
  <c r="G810" i="4"/>
  <c r="J794" i="4"/>
  <c r="G794" i="4"/>
  <c r="J606" i="4"/>
  <c r="G606" i="4"/>
  <c r="J595" i="4"/>
  <c r="G595" i="4"/>
  <c r="J582" i="4"/>
  <c r="G582" i="4"/>
  <c r="J652" i="4"/>
  <c r="G652" i="4"/>
  <c r="J636" i="4"/>
  <c r="G636" i="4"/>
  <c r="J333" i="4"/>
  <c r="G333" i="4"/>
  <c r="J267" i="4"/>
  <c r="G267" i="4"/>
  <c r="J251" i="4"/>
  <c r="G251" i="4"/>
  <c r="J270" i="4"/>
  <c r="G270" i="4"/>
  <c r="J203" i="4"/>
  <c r="G203" i="4"/>
  <c r="J370" i="4"/>
  <c r="J364" i="4"/>
  <c r="G364" i="4"/>
  <c r="J356" i="4"/>
  <c r="G356" i="4"/>
  <c r="J350" i="4"/>
  <c r="G350" i="4"/>
  <c r="G755" i="4"/>
  <c r="G738" i="4"/>
  <c r="G566" i="4"/>
  <c r="G556" i="4"/>
  <c r="G539" i="4"/>
  <c r="G536" i="4"/>
  <c r="G503" i="4"/>
  <c r="G492" i="4"/>
  <c r="G895" i="4"/>
  <c r="G872" i="4"/>
  <c r="G719" i="4"/>
  <c r="G710" i="4"/>
  <c r="G724" i="4"/>
  <c r="G676" i="4"/>
  <c r="G142" i="4"/>
  <c r="G167" i="4"/>
  <c r="G153" i="4"/>
  <c r="G843" i="4"/>
  <c r="G817" i="4"/>
  <c r="G785" i="4"/>
  <c r="G619" i="4"/>
  <c r="G671" i="4"/>
  <c r="G627" i="4"/>
  <c r="G635" i="4"/>
  <c r="G329" i="4"/>
  <c r="G309" i="4"/>
  <c r="G197" i="4"/>
  <c r="G347" i="4"/>
  <c r="J157" i="4"/>
  <c r="G157" i="4"/>
  <c r="J78" i="4"/>
  <c r="G78" i="4"/>
  <c r="J838" i="4"/>
  <c r="G838" i="4"/>
  <c r="J811" i="4"/>
  <c r="G811" i="4"/>
  <c r="J596" i="4"/>
  <c r="G596" i="4"/>
  <c r="J666" i="4"/>
  <c r="G666" i="4"/>
  <c r="J637" i="4"/>
  <c r="G637" i="4"/>
  <c r="J313" i="4"/>
  <c r="G313" i="4"/>
  <c r="J244" i="4"/>
  <c r="G244" i="4"/>
  <c r="J209" i="4"/>
  <c r="G209" i="4"/>
  <c r="J296" i="4"/>
  <c r="G296" i="4"/>
  <c r="J214" i="4"/>
  <c r="G214" i="4"/>
  <c r="J58" i="4"/>
  <c r="J156" i="4"/>
  <c r="G156" i="4"/>
  <c r="J174" i="4"/>
  <c r="G174" i="4"/>
  <c r="J68" i="4"/>
  <c r="G68" i="4"/>
  <c r="J77" i="4"/>
  <c r="G77" i="4"/>
  <c r="J70" i="4"/>
  <c r="G70" i="4"/>
  <c r="J847" i="4"/>
  <c r="G847" i="4"/>
  <c r="J836" i="4"/>
  <c r="G836" i="4"/>
  <c r="J801" i="4"/>
  <c r="G801" i="4"/>
  <c r="J786" i="4"/>
  <c r="G786" i="4"/>
  <c r="J612" i="4"/>
  <c r="G612" i="4"/>
  <c r="J588" i="4"/>
  <c r="G588" i="4"/>
  <c r="J630" i="4"/>
  <c r="G630" i="4"/>
  <c r="J658" i="4"/>
  <c r="G658" i="4"/>
  <c r="J339" i="4"/>
  <c r="G339" i="4"/>
  <c r="J324" i="4"/>
  <c r="G324" i="4"/>
  <c r="J341" i="4"/>
  <c r="G341" i="4"/>
  <c r="J266" i="4"/>
  <c r="G266" i="4"/>
  <c r="J242" i="4"/>
  <c r="G242" i="4"/>
  <c r="J202" i="4"/>
  <c r="G202" i="4"/>
  <c r="J189" i="4"/>
  <c r="G189" i="4"/>
  <c r="J181" i="4"/>
  <c r="G181" i="4"/>
  <c r="J301" i="4"/>
  <c r="G301" i="4"/>
  <c r="J274" i="4"/>
  <c r="G274" i="4"/>
  <c r="J283" i="4"/>
  <c r="G283" i="4"/>
  <c r="J290" i="4"/>
  <c r="G290" i="4"/>
  <c r="J229" i="4"/>
  <c r="G229" i="4"/>
  <c r="J220" i="4"/>
  <c r="G220" i="4"/>
  <c r="J481" i="4"/>
  <c r="G481" i="4"/>
  <c r="J475" i="4"/>
  <c r="G475" i="4"/>
  <c r="J470" i="4"/>
  <c r="G470" i="4"/>
  <c r="J464" i="4"/>
  <c r="G464" i="4"/>
  <c r="J459" i="4"/>
  <c r="G459" i="4"/>
  <c r="J454" i="4"/>
  <c r="G454" i="4"/>
  <c r="J447" i="4"/>
  <c r="G447" i="4"/>
  <c r="J48" i="4"/>
  <c r="J46" i="4"/>
  <c r="J56" i="4"/>
  <c r="J54" i="4"/>
  <c r="J26" i="4"/>
  <c r="J17" i="4"/>
  <c r="J10" i="4"/>
  <c r="J947" i="4"/>
  <c r="G947" i="4"/>
  <c r="J941" i="4"/>
  <c r="G941" i="4"/>
  <c r="J938" i="4"/>
  <c r="G938" i="4"/>
  <c r="J932" i="4"/>
  <c r="G932" i="4"/>
  <c r="J926" i="4"/>
  <c r="G926" i="4"/>
  <c r="J952" i="4"/>
  <c r="G952" i="4"/>
  <c r="J915" i="4"/>
  <c r="G915" i="4"/>
  <c r="J948" i="4"/>
  <c r="G948" i="4"/>
  <c r="J123" i="4"/>
  <c r="G123" i="4"/>
  <c r="J108" i="4"/>
  <c r="G108" i="4"/>
  <c r="J100" i="4"/>
  <c r="G100" i="4"/>
  <c r="J432" i="4"/>
  <c r="G432" i="4"/>
  <c r="J424" i="4"/>
  <c r="G424" i="4"/>
  <c r="J416" i="4"/>
  <c r="G416" i="4"/>
  <c r="J402" i="4"/>
  <c r="G402" i="4"/>
  <c r="J398" i="4"/>
  <c r="G398" i="4"/>
  <c r="J391" i="4"/>
  <c r="G391" i="4"/>
  <c r="J375" i="4"/>
  <c r="G375" i="4"/>
  <c r="J363" i="4"/>
  <c r="G363" i="4"/>
  <c r="J349" i="4"/>
  <c r="G349" i="4"/>
  <c r="G772" i="4"/>
  <c r="G769" i="4"/>
  <c r="G736" i="4"/>
  <c r="G565" i="4"/>
  <c r="G544" i="4"/>
  <c r="G525" i="4"/>
  <c r="G514" i="4"/>
  <c r="G502" i="4"/>
  <c r="G894" i="4"/>
  <c r="G861" i="4"/>
  <c r="G871" i="4"/>
  <c r="G718" i="4"/>
  <c r="G697" i="4"/>
  <c r="G685" i="4"/>
  <c r="G141" i="4"/>
  <c r="G132" i="4"/>
  <c r="G83" i="4"/>
  <c r="G71" i="4"/>
  <c r="G842" i="4"/>
  <c r="G816" i="4"/>
  <c r="G802" i="4"/>
  <c r="G624" i="4"/>
  <c r="G629" i="4"/>
  <c r="G633" i="4"/>
  <c r="G325" i="4"/>
  <c r="G243" i="4"/>
  <c r="G196" i="4"/>
  <c r="G299" i="4"/>
  <c r="G213" i="4"/>
  <c r="G465" i="4"/>
  <c r="G942" i="4"/>
  <c r="G921" i="4"/>
  <c r="G109" i="4"/>
  <c r="G417" i="4"/>
  <c r="G406" i="4"/>
  <c r="J72" i="4"/>
  <c r="G72" i="4"/>
  <c r="J754" i="4"/>
  <c r="G754" i="4"/>
  <c r="J737" i="4"/>
  <c r="G737" i="4"/>
  <c r="J549" i="4"/>
  <c r="G549" i="4"/>
  <c r="J515" i="4"/>
  <c r="G515" i="4"/>
  <c r="J893" i="4"/>
  <c r="G893" i="4"/>
  <c r="J865" i="4"/>
  <c r="G865" i="4"/>
  <c r="J696" i="4"/>
  <c r="G696" i="4"/>
  <c r="J135" i="4"/>
  <c r="G135" i="4"/>
  <c r="J778" i="4"/>
  <c r="G778" i="4"/>
  <c r="J605" i="4"/>
  <c r="G605" i="4"/>
  <c r="J594" i="4"/>
  <c r="G594" i="4"/>
  <c r="J663" i="4"/>
  <c r="G663" i="4"/>
  <c r="J650" i="4"/>
  <c r="G650" i="4"/>
  <c r="J316" i="4"/>
  <c r="G316" i="4"/>
  <c r="J265" i="4"/>
  <c r="G265" i="4"/>
  <c r="J249" i="4"/>
  <c r="G249" i="4"/>
  <c r="J241" i="4"/>
  <c r="G241" i="4"/>
  <c r="J195" i="4"/>
  <c r="G195" i="4"/>
  <c r="J278" i="4"/>
  <c r="G278" i="4"/>
  <c r="J273" i="4"/>
  <c r="G273" i="4"/>
  <c r="J279" i="4"/>
  <c r="G279" i="4"/>
  <c r="J219" i="4"/>
  <c r="G219" i="4"/>
  <c r="J443" i="4"/>
  <c r="G443" i="4"/>
  <c r="J463" i="4"/>
  <c r="G463" i="4"/>
  <c r="J453" i="4"/>
  <c r="G453" i="4"/>
  <c r="J63" i="4"/>
  <c r="J39" i="4"/>
  <c r="J22" i="4"/>
  <c r="J9" i="4"/>
  <c r="J957" i="4"/>
  <c r="G957" i="4"/>
  <c r="J905" i="4"/>
  <c r="G905" i="4"/>
  <c r="J904" i="4"/>
  <c r="G904" i="4"/>
  <c r="J120" i="4"/>
  <c r="G120" i="4"/>
  <c r="J107" i="4"/>
  <c r="G107" i="4"/>
  <c r="J431" i="4"/>
  <c r="G431" i="4"/>
  <c r="J415" i="4"/>
  <c r="G415" i="4"/>
  <c r="J397" i="4"/>
  <c r="G397" i="4"/>
  <c r="J381" i="4"/>
  <c r="G381" i="4"/>
  <c r="J379" i="4"/>
  <c r="G379" i="4"/>
  <c r="J362" i="4"/>
  <c r="G362" i="4"/>
  <c r="J355" i="4"/>
  <c r="G355" i="4"/>
  <c r="G764" i="4"/>
  <c r="G753" i="4"/>
  <c r="G768" i="4"/>
  <c r="G564" i="4"/>
  <c r="G552" i="4"/>
  <c r="G543" i="4"/>
  <c r="G524" i="4"/>
  <c r="G501" i="4"/>
  <c r="G488" i="4"/>
  <c r="G901" i="4"/>
  <c r="G881" i="4"/>
  <c r="G727" i="4"/>
  <c r="G706" i="4"/>
  <c r="G695" i="4"/>
  <c r="G684" i="4"/>
  <c r="G131" i="4"/>
  <c r="G164" i="4"/>
  <c r="G150" i="4"/>
  <c r="G82" i="4"/>
  <c r="G69" i="4"/>
  <c r="G841" i="4"/>
  <c r="G824" i="4"/>
  <c r="G800" i="4"/>
  <c r="G779" i="4"/>
  <c r="G604" i="4"/>
  <c r="G589" i="4"/>
  <c r="G651" i="4"/>
  <c r="G323" i="4"/>
  <c r="G190" i="4"/>
  <c r="G295" i="4"/>
  <c r="G226" i="4"/>
  <c r="G460" i="4"/>
  <c r="J795" i="4"/>
  <c r="G795" i="4"/>
  <c r="J761" i="4"/>
  <c r="G761" i="4"/>
  <c r="J743" i="4"/>
  <c r="G743" i="4"/>
  <c r="J573" i="4"/>
  <c r="G573" i="4"/>
  <c r="J530" i="4"/>
  <c r="G530" i="4"/>
  <c r="J508" i="4"/>
  <c r="G508" i="4"/>
  <c r="J493" i="4"/>
  <c r="G493" i="4"/>
  <c r="J879" i="4"/>
  <c r="G879" i="4"/>
  <c r="J711" i="4"/>
  <c r="G711" i="4"/>
  <c r="J689" i="4"/>
  <c r="G689" i="4"/>
  <c r="J720" i="4"/>
  <c r="G720" i="4"/>
  <c r="J178" i="4"/>
  <c r="G178" i="4"/>
  <c r="J829" i="4"/>
  <c r="G829" i="4"/>
  <c r="J673" i="4"/>
  <c r="G673" i="4"/>
  <c r="J168" i="4"/>
  <c r="G168" i="4"/>
  <c r="J161" i="4"/>
  <c r="G161" i="4"/>
  <c r="J154" i="4"/>
  <c r="G154" i="4"/>
  <c r="J172" i="4"/>
  <c r="G172" i="4"/>
  <c r="J88" i="4"/>
  <c r="G88" i="4"/>
  <c r="J93" i="4"/>
  <c r="G93" i="4"/>
  <c r="J75" i="4"/>
  <c r="G75" i="4"/>
  <c r="J851" i="4"/>
  <c r="G851" i="4"/>
  <c r="J845" i="4"/>
  <c r="G845" i="4"/>
  <c r="J854" i="4"/>
  <c r="G854" i="4"/>
  <c r="J834" i="4"/>
  <c r="G834" i="4"/>
  <c r="J828" i="4"/>
  <c r="G828" i="4"/>
  <c r="J822" i="4"/>
  <c r="G822" i="4"/>
  <c r="J807" i="4"/>
  <c r="G807" i="4"/>
  <c r="J799" i="4"/>
  <c r="G799" i="4"/>
  <c r="J791" i="4"/>
  <c r="G791" i="4"/>
  <c r="J784" i="4"/>
  <c r="G784" i="4"/>
  <c r="J777" i="4"/>
  <c r="G777" i="4"/>
  <c r="J610" i="4"/>
  <c r="G610" i="4"/>
  <c r="J623" i="4"/>
  <c r="G623" i="4"/>
  <c r="J578" i="4"/>
  <c r="G578" i="4"/>
  <c r="J593" i="4"/>
  <c r="G593" i="4"/>
  <c r="J587" i="4"/>
  <c r="G587" i="4"/>
  <c r="J576" i="4"/>
  <c r="G576" i="4"/>
  <c r="J670" i="4"/>
  <c r="G670" i="4"/>
  <c r="J662" i="4"/>
  <c r="G662" i="4"/>
  <c r="J656" i="4"/>
  <c r="G656" i="4"/>
  <c r="J649" i="4"/>
  <c r="G649" i="4"/>
  <c r="J641" i="4"/>
  <c r="G641" i="4"/>
  <c r="J634" i="4"/>
  <c r="G634" i="4"/>
  <c r="J338" i="4"/>
  <c r="G338" i="4"/>
  <c r="J330" i="4"/>
  <c r="G330" i="4"/>
  <c r="J322" i="4"/>
  <c r="G322" i="4"/>
  <c r="J307" i="4"/>
  <c r="G307" i="4"/>
  <c r="J310" i="4"/>
  <c r="G310" i="4"/>
  <c r="J264" i="4"/>
  <c r="G264" i="4"/>
  <c r="J256" i="4"/>
  <c r="G256" i="4"/>
  <c r="J248" i="4"/>
  <c r="G248" i="4"/>
  <c r="J240" i="4"/>
  <c r="G240" i="4"/>
  <c r="J207" i="4"/>
  <c r="G207" i="4"/>
  <c r="J200" i="4"/>
  <c r="G200" i="4"/>
  <c r="J194" i="4"/>
  <c r="G194" i="4"/>
  <c r="J187" i="4"/>
  <c r="G187" i="4"/>
  <c r="J305" i="4"/>
  <c r="G305" i="4"/>
  <c r="J300" i="4"/>
  <c r="G300" i="4"/>
  <c r="J284" i="4"/>
  <c r="G284" i="4"/>
  <c r="J281" i="4"/>
  <c r="G281" i="4"/>
  <c r="J289" i="4"/>
  <c r="G289" i="4"/>
  <c r="J224" i="4"/>
  <c r="G224" i="4"/>
  <c r="J218" i="4"/>
  <c r="G218" i="4"/>
  <c r="J479" i="4"/>
  <c r="G479" i="4"/>
  <c r="J442" i="4"/>
  <c r="G442" i="4"/>
  <c r="J441" i="4"/>
  <c r="G441" i="4"/>
  <c r="J439" i="4"/>
  <c r="G439" i="4"/>
  <c r="J436" i="4"/>
  <c r="G436" i="4"/>
  <c r="J452" i="4"/>
  <c r="G452" i="4"/>
  <c r="J53" i="4"/>
  <c r="J62" i="4"/>
  <c r="J44" i="4"/>
  <c r="J38" i="4"/>
  <c r="J32" i="4"/>
  <c r="J21" i="4"/>
  <c r="J16" i="4"/>
  <c r="J8" i="4"/>
  <c r="J945" i="4"/>
  <c r="G945" i="4"/>
  <c r="J956" i="4"/>
  <c r="G956" i="4"/>
  <c r="J936" i="4"/>
  <c r="G936" i="4"/>
  <c r="J931" i="4"/>
  <c r="G931" i="4"/>
  <c r="J954" i="4"/>
  <c r="G954" i="4"/>
  <c r="J920" i="4"/>
  <c r="G920" i="4"/>
  <c r="J913" i="4"/>
  <c r="G913" i="4"/>
  <c r="J119" i="4"/>
  <c r="G119" i="4"/>
  <c r="J113" i="4"/>
  <c r="G113" i="4"/>
  <c r="J106" i="4"/>
  <c r="G106" i="4"/>
  <c r="J98" i="4"/>
  <c r="G98" i="4"/>
  <c r="J430" i="4"/>
  <c r="G430" i="4"/>
  <c r="J422" i="4"/>
  <c r="G422" i="4"/>
  <c r="G763" i="4"/>
  <c r="G767" i="4"/>
  <c r="G732" i="4"/>
  <c r="G572" i="4"/>
  <c r="G551" i="4"/>
  <c r="G523" i="4"/>
  <c r="G511" i="4"/>
  <c r="G534" i="4"/>
  <c r="G487" i="4"/>
  <c r="G880" i="4"/>
  <c r="G868" i="4"/>
  <c r="G717" i="4"/>
  <c r="G705" i="4"/>
  <c r="G683" i="4"/>
  <c r="G137" i="4"/>
  <c r="G129" i="4"/>
  <c r="G163" i="4"/>
  <c r="G173" i="4"/>
  <c r="G81" i="4"/>
  <c r="G823" i="4"/>
  <c r="G813" i="4"/>
  <c r="G601" i="4"/>
  <c r="G618" i="4"/>
  <c r="G665" i="4"/>
  <c r="G648" i="4"/>
  <c r="G345" i="4"/>
  <c r="G259" i="4"/>
  <c r="G235" i="4"/>
  <c r="G188" i="4"/>
  <c r="G282" i="4"/>
  <c r="G480" i="4"/>
  <c r="G458" i="4"/>
  <c r="G937" i="4"/>
  <c r="G914" i="4"/>
  <c r="G99" i="4"/>
  <c r="G386" i="4"/>
  <c r="J780" i="4"/>
  <c r="G780" i="4"/>
  <c r="J746" i="4"/>
  <c r="G746" i="4"/>
  <c r="J541" i="4"/>
  <c r="G541" i="4"/>
  <c r="J557" i="4"/>
  <c r="G557" i="4"/>
  <c r="J570" i="4"/>
  <c r="G570" i="4"/>
  <c r="J522" i="4"/>
  <c r="G522" i="4"/>
  <c r="J500" i="4"/>
  <c r="G500" i="4"/>
  <c r="J485" i="4"/>
  <c r="G485" i="4"/>
  <c r="J886" i="4"/>
  <c r="G886" i="4"/>
  <c r="J860" i="4"/>
  <c r="G860" i="4"/>
  <c r="J726" i="4"/>
  <c r="G726" i="4"/>
  <c r="J703" i="4"/>
  <c r="G703" i="4"/>
  <c r="J682" i="4"/>
  <c r="G682" i="4"/>
  <c r="J130" i="4"/>
  <c r="G130" i="4"/>
  <c r="J808" i="4"/>
  <c r="G808" i="4"/>
  <c r="J759" i="4"/>
  <c r="G759" i="4"/>
  <c r="J752" i="4"/>
  <c r="G752" i="4"/>
  <c r="J744" i="4"/>
  <c r="G744" i="4"/>
  <c r="J742" i="4"/>
  <c r="G742" i="4"/>
  <c r="J735" i="4"/>
  <c r="G735" i="4"/>
  <c r="J568" i="4"/>
  <c r="G568" i="4"/>
  <c r="J563" i="4"/>
  <c r="G563" i="4"/>
  <c r="J555" i="4"/>
  <c r="G555" i="4"/>
  <c r="J547" i="4"/>
  <c r="G547" i="4"/>
  <c r="J569" i="4"/>
  <c r="G569" i="4"/>
  <c r="J528" i="4"/>
  <c r="G528" i="4"/>
  <c r="J520" i="4"/>
  <c r="G520" i="4"/>
  <c r="J535" i="4"/>
  <c r="G535" i="4"/>
  <c r="J506" i="4"/>
  <c r="G506" i="4"/>
  <c r="J499" i="4"/>
  <c r="G499" i="4"/>
  <c r="J491" i="4"/>
  <c r="G491" i="4"/>
  <c r="J899" i="4"/>
  <c r="G899" i="4"/>
  <c r="J892" i="4"/>
  <c r="G892" i="4"/>
  <c r="J884" i="4"/>
  <c r="G884" i="4"/>
  <c r="J877" i="4"/>
  <c r="G877" i="4"/>
  <c r="J859" i="4"/>
  <c r="G859" i="4"/>
  <c r="J864" i="4"/>
  <c r="G864" i="4"/>
  <c r="J725" i="4"/>
  <c r="G725" i="4"/>
  <c r="J709" i="4"/>
  <c r="G709" i="4"/>
  <c r="J701" i="4"/>
  <c r="G701" i="4"/>
  <c r="J694" i="4"/>
  <c r="G694" i="4"/>
  <c r="J722" i="4"/>
  <c r="G722" i="4"/>
  <c r="J721" i="4"/>
  <c r="G721" i="4"/>
  <c r="J140" i="4"/>
  <c r="G140" i="4"/>
  <c r="J134" i="4"/>
  <c r="G134" i="4"/>
  <c r="J128" i="4"/>
  <c r="G128" i="4"/>
  <c r="J160" i="4"/>
  <c r="G160" i="4"/>
  <c r="J149" i="4"/>
  <c r="G149" i="4"/>
  <c r="J87" i="4"/>
  <c r="G87" i="4"/>
  <c r="J80" i="4"/>
  <c r="G80" i="4"/>
  <c r="J850" i="4"/>
  <c r="G850" i="4"/>
  <c r="J855" i="4"/>
  <c r="G855" i="4"/>
  <c r="J818" i="4"/>
  <c r="G818" i="4"/>
  <c r="J815" i="4"/>
  <c r="G815" i="4"/>
  <c r="J798" i="4"/>
  <c r="G798" i="4"/>
  <c r="J783" i="4"/>
  <c r="G783" i="4"/>
  <c r="J598" i="4"/>
  <c r="G598" i="4"/>
  <c r="J586" i="4"/>
  <c r="G586" i="4"/>
  <c r="J669" i="4"/>
  <c r="G669" i="4"/>
  <c r="J640" i="4"/>
  <c r="G640" i="4"/>
  <c r="J337" i="4"/>
  <c r="G337" i="4"/>
  <c r="J321" i="4"/>
  <c r="G321" i="4"/>
  <c r="J342" i="4"/>
  <c r="G342" i="4"/>
  <c r="J255" i="4"/>
  <c r="G255" i="4"/>
  <c r="J239" i="4"/>
  <c r="G239" i="4"/>
  <c r="J180" i="4"/>
  <c r="G180" i="4"/>
  <c r="J193" i="4"/>
  <c r="G193" i="4"/>
  <c r="J186" i="4"/>
  <c r="G186" i="4"/>
  <c r="J304" i="4"/>
  <c r="G304" i="4"/>
  <c r="J286" i="4"/>
  <c r="G286" i="4"/>
  <c r="J298" i="4"/>
  <c r="G298" i="4"/>
  <c r="J294" i="4"/>
  <c r="G294" i="4"/>
  <c r="J225" i="4"/>
  <c r="G225" i="4"/>
  <c r="J223" i="4"/>
  <c r="G223" i="4"/>
  <c r="J217" i="4"/>
  <c r="G217" i="4"/>
  <c r="J445" i="4"/>
  <c r="G445" i="4"/>
  <c r="J474" i="4"/>
  <c r="G474" i="4"/>
  <c r="J468" i="4"/>
  <c r="G468" i="4"/>
  <c r="J462" i="4"/>
  <c r="G462" i="4"/>
  <c r="J457" i="4"/>
  <c r="G457" i="4"/>
  <c r="J451" i="4"/>
  <c r="G451" i="4"/>
  <c r="J52" i="4"/>
  <c r="J61" i="4"/>
  <c r="J43" i="4"/>
  <c r="J55" i="4"/>
  <c r="J31" i="4"/>
  <c r="J20" i="4"/>
  <c r="J15" i="4"/>
  <c r="J7" i="4"/>
  <c r="J959" i="4"/>
  <c r="G959" i="4"/>
  <c r="J940" i="4"/>
  <c r="G940" i="4"/>
  <c r="J907" i="4"/>
  <c r="G907" i="4"/>
  <c r="J930" i="4"/>
  <c r="G930" i="4"/>
  <c r="J953" i="4"/>
  <c r="G953" i="4"/>
  <c r="J919" i="4"/>
  <c r="G919" i="4"/>
  <c r="J951" i="4"/>
  <c r="G951" i="4"/>
  <c r="J118" i="4"/>
  <c r="G118" i="4"/>
  <c r="J122" i="4"/>
  <c r="G122" i="4"/>
  <c r="J105" i="4"/>
  <c r="G105" i="4"/>
  <c r="J121" i="4"/>
  <c r="G121" i="4"/>
  <c r="J429" i="4"/>
  <c r="G429" i="4"/>
  <c r="J421" i="4"/>
  <c r="G421" i="4"/>
  <c r="J413" i="4"/>
  <c r="G413" i="4"/>
  <c r="J384" i="4"/>
  <c r="G384" i="4"/>
  <c r="J395" i="4"/>
  <c r="G395" i="4"/>
  <c r="J389" i="4"/>
  <c r="G389" i="4"/>
  <c r="J373" i="4"/>
  <c r="G373" i="4"/>
  <c r="J366" i="4"/>
  <c r="G366" i="4"/>
  <c r="J360" i="4"/>
  <c r="G360" i="4"/>
  <c r="J376" i="4"/>
  <c r="G376" i="4"/>
  <c r="G762" i="4"/>
  <c r="G749" i="4"/>
  <c r="G729" i="4"/>
  <c r="G731" i="4"/>
  <c r="G550" i="4"/>
  <c r="G537" i="4"/>
  <c r="G521" i="4"/>
  <c r="G510" i="4"/>
  <c r="G486" i="4"/>
  <c r="G889" i="4"/>
  <c r="G878" i="4"/>
  <c r="G867" i="4"/>
  <c r="G704" i="4"/>
  <c r="G723" i="4"/>
  <c r="G681" i="4"/>
  <c r="G136" i="4"/>
  <c r="G162" i="4"/>
  <c r="G837" i="4"/>
  <c r="G852" i="4"/>
  <c r="G793" i="4"/>
  <c r="G776" i="4"/>
  <c r="G600" i="4"/>
  <c r="G664" i="4"/>
  <c r="G644" i="4"/>
  <c r="G344" i="4"/>
  <c r="G318" i="4"/>
  <c r="G258" i="4"/>
  <c r="G208" i="4"/>
  <c r="G368" i="4"/>
  <c r="J407" i="4"/>
  <c r="G407" i="4"/>
  <c r="J371" i="4"/>
  <c r="G371" i="4"/>
  <c r="J414" i="4"/>
  <c r="G414" i="4"/>
  <c r="J385" i="4"/>
  <c r="G385" i="4"/>
  <c r="J396" i="4"/>
  <c r="G396" i="4"/>
  <c r="J390" i="4"/>
  <c r="G390" i="4"/>
  <c r="J374" i="4"/>
  <c r="G374" i="4"/>
  <c r="J367" i="4"/>
  <c r="G367" i="4"/>
  <c r="J361" i="4"/>
  <c r="G361" i="4"/>
  <c r="J354" i="4"/>
  <c r="G354" i="4"/>
  <c r="E3" i="2"/>
  <c r="E4" i="2"/>
  <c r="E6" i="2"/>
  <c r="E8" i="2"/>
  <c r="E9" i="2"/>
  <c r="E10" i="2"/>
  <c r="E11" i="2"/>
  <c r="E12" i="2"/>
  <c r="E13" i="2"/>
  <c r="E7" i="2"/>
  <c r="E14" i="2"/>
  <c r="E15" i="2"/>
  <c r="E16" i="2"/>
  <c r="E19" i="2"/>
  <c r="E20" i="2"/>
  <c r="E23" i="2"/>
  <c r="E26" i="2"/>
  <c r="E21" i="2"/>
  <c r="E18" i="2"/>
  <c r="E22" i="2"/>
  <c r="E27" i="2"/>
  <c r="E28" i="2"/>
  <c r="E24" i="2"/>
  <c r="E25" i="2"/>
  <c r="E32" i="2"/>
  <c r="E33" i="2"/>
  <c r="E34" i="2"/>
  <c r="E31" i="2"/>
  <c r="E30" i="2"/>
  <c r="E36" i="2"/>
  <c r="E44" i="2"/>
  <c r="E37" i="2"/>
  <c r="E43" i="2"/>
  <c r="E42" i="2"/>
  <c r="E38" i="2"/>
  <c r="E39" i="2"/>
  <c r="E45" i="2"/>
  <c r="E46" i="2"/>
  <c r="E40" i="2"/>
  <c r="E41" i="2"/>
  <c r="E49" i="2"/>
  <c r="E51" i="2"/>
  <c r="E52" i="2"/>
  <c r="E53" i="2"/>
  <c r="E54" i="2"/>
  <c r="E48" i="2"/>
  <c r="E50" i="2"/>
  <c r="E55" i="2"/>
  <c r="E57" i="2"/>
  <c r="E60" i="2"/>
  <c r="E62" i="2"/>
  <c r="E61" i="2"/>
  <c r="E59" i="2"/>
  <c r="E58" i="2"/>
  <c r="E73" i="2"/>
  <c r="E69" i="2"/>
  <c r="E67" i="2"/>
  <c r="E68" i="2"/>
  <c r="E70" i="2"/>
  <c r="E65" i="2"/>
  <c r="E66" i="2"/>
  <c r="E71" i="2"/>
  <c r="E72" i="2"/>
  <c r="E64" i="2"/>
  <c r="E90" i="2"/>
  <c r="E77" i="2"/>
  <c r="E91" i="2"/>
  <c r="E78" i="2"/>
  <c r="E79" i="2"/>
  <c r="E75" i="2"/>
  <c r="E80" i="2"/>
  <c r="E81" i="2"/>
  <c r="E82" i="2"/>
  <c r="E93" i="2"/>
  <c r="E83" i="2"/>
  <c r="E84" i="2"/>
  <c r="E85" i="2"/>
  <c r="E86" i="2"/>
  <c r="E87" i="2"/>
  <c r="E92" i="2"/>
  <c r="E88" i="2"/>
  <c r="E76" i="2"/>
  <c r="E89" i="2"/>
  <c r="E97" i="2"/>
  <c r="E98" i="2"/>
  <c r="E99" i="2"/>
  <c r="E100" i="2"/>
  <c r="E119" i="2"/>
  <c r="E101" i="2"/>
  <c r="E102" i="2"/>
  <c r="E96" i="2"/>
  <c r="E103" i="2"/>
  <c r="E104" i="2"/>
  <c r="E105" i="2"/>
  <c r="E106" i="2"/>
  <c r="E107" i="2"/>
  <c r="E108" i="2"/>
  <c r="E120" i="2"/>
  <c r="E109" i="2"/>
  <c r="E110" i="2"/>
  <c r="E111" i="2"/>
  <c r="E95" i="2"/>
  <c r="E112" i="2"/>
  <c r="E113" i="2"/>
  <c r="E114" i="2"/>
  <c r="E115" i="2"/>
  <c r="E121" i="2"/>
  <c r="E116" i="2"/>
  <c r="E117" i="2"/>
  <c r="E118" i="2"/>
  <c r="E123" i="2"/>
  <c r="E124" i="2"/>
  <c r="E127" i="2"/>
  <c r="E126" i="2"/>
  <c r="E125" i="2"/>
  <c r="E128" i="2"/>
  <c r="E130" i="2"/>
  <c r="E131" i="2"/>
  <c r="E140" i="2"/>
  <c r="E132" i="2"/>
  <c r="E141" i="2"/>
  <c r="E143" i="2"/>
  <c r="E139" i="2"/>
  <c r="E142" i="2"/>
  <c r="E133" i="2"/>
  <c r="E134" i="2"/>
  <c r="E135" i="2"/>
  <c r="E136" i="2"/>
  <c r="E137" i="2"/>
  <c r="E138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9" i="2"/>
  <c r="E160" i="2"/>
  <c r="E161" i="2"/>
  <c r="E167" i="2"/>
  <c r="E162" i="2"/>
  <c r="E163" i="2"/>
  <c r="E168" i="2"/>
  <c r="E164" i="2"/>
  <c r="E165" i="2"/>
  <c r="E166" i="2"/>
  <c r="E180" i="2"/>
  <c r="E178" i="2"/>
  <c r="E181" i="2"/>
  <c r="E176" i="2"/>
  <c r="E173" i="2"/>
  <c r="E177" i="2"/>
  <c r="E174" i="2"/>
  <c r="E170" i="2"/>
  <c r="E171" i="2"/>
  <c r="E172" i="2"/>
  <c r="E179" i="2"/>
  <c r="E182" i="2"/>
  <c r="E175" i="2"/>
  <c r="E190" i="2"/>
  <c r="E185" i="2"/>
  <c r="E186" i="2"/>
  <c r="E187" i="2"/>
  <c r="E188" i="2"/>
  <c r="E189" i="2"/>
  <c r="E184" i="2"/>
  <c r="E200" i="2"/>
  <c r="E194" i="2"/>
  <c r="E192" i="2"/>
  <c r="E195" i="2"/>
  <c r="E196" i="2"/>
  <c r="E197" i="2"/>
  <c r="E193" i="2"/>
  <c r="E199" i="2"/>
  <c r="E201" i="2"/>
  <c r="E203" i="2"/>
  <c r="E204" i="2"/>
  <c r="E198" i="2"/>
  <c r="E202" i="2"/>
  <c r="E206" i="2"/>
  <c r="E207" i="2"/>
  <c r="E208" i="2"/>
  <c r="E209" i="2"/>
  <c r="E210" i="2"/>
  <c r="E211" i="2"/>
  <c r="E213" i="2"/>
  <c r="E214" i="2"/>
  <c r="E215" i="2"/>
  <c r="E218" i="2"/>
  <c r="E219" i="2"/>
  <c r="E223" i="2"/>
  <c r="E220" i="2"/>
  <c r="E221" i="2"/>
  <c r="E217" i="2"/>
  <c r="E224" i="2"/>
  <c r="E222" i="2"/>
  <c r="E231" i="2"/>
  <c r="E229" i="2"/>
  <c r="E226" i="2"/>
  <c r="E232" i="2"/>
  <c r="E227" i="2"/>
  <c r="E230" i="2"/>
  <c r="E228" i="2"/>
  <c r="E235" i="2"/>
  <c r="E240" i="2"/>
  <c r="E236" i="2"/>
  <c r="E237" i="2"/>
  <c r="E241" i="2"/>
  <c r="E242" i="2"/>
  <c r="E243" i="2"/>
  <c r="E238" i="2"/>
  <c r="E244" i="2"/>
  <c r="E239" i="2"/>
  <c r="E234" i="2"/>
  <c r="E246" i="2"/>
  <c r="E252" i="2"/>
  <c r="E253" i="2"/>
  <c r="E247" i="2"/>
  <c r="E254" i="2"/>
  <c r="E255" i="2"/>
  <c r="E256" i="2"/>
  <c r="E248" i="2"/>
  <c r="E249" i="2"/>
  <c r="E257" i="2"/>
  <c r="E258" i="2"/>
  <c r="E250" i="2"/>
  <c r="E251" i="2"/>
  <c r="E259" i="2"/>
  <c r="E271" i="2"/>
  <c r="E264" i="2"/>
  <c r="E272" i="2"/>
  <c r="E265" i="2"/>
  <c r="E273" i="2"/>
  <c r="E266" i="2"/>
  <c r="E261" i="2"/>
  <c r="E267" i="2"/>
  <c r="E262" i="2"/>
  <c r="E268" i="2"/>
  <c r="E263" i="2"/>
  <c r="E269" i="2"/>
  <c r="E270" i="2"/>
  <c r="E276" i="2"/>
  <c r="E277" i="2"/>
  <c r="E278" i="2"/>
  <c r="E275" i="2"/>
  <c r="E280" i="2"/>
  <c r="E279" i="2"/>
  <c r="E2" i="2"/>
  <c r="H3" i="2"/>
  <c r="H4" i="2"/>
  <c r="H6" i="2"/>
  <c r="H8" i="2"/>
  <c r="H9" i="2"/>
  <c r="H10" i="2"/>
  <c r="H11" i="2"/>
  <c r="H12" i="2"/>
  <c r="H13" i="2"/>
  <c r="H7" i="2"/>
  <c r="H14" i="2"/>
  <c r="H15" i="2"/>
  <c r="H16" i="2"/>
  <c r="H19" i="2"/>
  <c r="H20" i="2"/>
  <c r="H23" i="2"/>
  <c r="H26" i="2"/>
  <c r="H21" i="2"/>
  <c r="H18" i="2"/>
  <c r="H22" i="2"/>
  <c r="H27" i="2"/>
  <c r="H28" i="2"/>
  <c r="H24" i="2"/>
  <c r="H25" i="2"/>
  <c r="H32" i="2"/>
  <c r="H33" i="2"/>
  <c r="H34" i="2"/>
  <c r="H31" i="2"/>
  <c r="H30" i="2"/>
  <c r="H36" i="2"/>
  <c r="H44" i="2"/>
  <c r="H37" i="2"/>
  <c r="H43" i="2"/>
  <c r="H42" i="2"/>
  <c r="H38" i="2"/>
  <c r="H39" i="2"/>
  <c r="H45" i="2"/>
  <c r="H46" i="2"/>
  <c r="H40" i="2"/>
  <c r="H41" i="2"/>
  <c r="H49" i="2"/>
  <c r="H51" i="2"/>
  <c r="H52" i="2"/>
  <c r="H53" i="2"/>
  <c r="H54" i="2"/>
  <c r="H48" i="2"/>
  <c r="H50" i="2"/>
  <c r="H55" i="2"/>
  <c r="H57" i="2"/>
  <c r="H60" i="2"/>
  <c r="H62" i="2"/>
  <c r="H61" i="2"/>
  <c r="H59" i="2"/>
  <c r="H58" i="2"/>
  <c r="H73" i="2"/>
  <c r="H69" i="2"/>
  <c r="H67" i="2"/>
  <c r="H68" i="2"/>
  <c r="H70" i="2"/>
  <c r="H65" i="2"/>
  <c r="H66" i="2"/>
  <c r="H71" i="2"/>
  <c r="H72" i="2"/>
  <c r="H64" i="2"/>
  <c r="H90" i="2"/>
  <c r="H77" i="2"/>
  <c r="H91" i="2"/>
  <c r="H78" i="2"/>
  <c r="H79" i="2"/>
  <c r="H75" i="2"/>
  <c r="H80" i="2"/>
  <c r="H81" i="2"/>
  <c r="H82" i="2"/>
  <c r="H93" i="2"/>
  <c r="H83" i="2"/>
  <c r="H84" i="2"/>
  <c r="H85" i="2"/>
  <c r="H86" i="2"/>
  <c r="H87" i="2"/>
  <c r="H92" i="2"/>
  <c r="H88" i="2"/>
  <c r="H76" i="2"/>
  <c r="H89" i="2"/>
  <c r="H97" i="2"/>
  <c r="H98" i="2"/>
  <c r="H99" i="2"/>
  <c r="H100" i="2"/>
  <c r="H119" i="2"/>
  <c r="H101" i="2"/>
  <c r="H102" i="2"/>
  <c r="H96" i="2"/>
  <c r="H103" i="2"/>
  <c r="H104" i="2"/>
  <c r="H105" i="2"/>
  <c r="H106" i="2"/>
  <c r="H107" i="2"/>
  <c r="H108" i="2"/>
  <c r="H120" i="2"/>
  <c r="H109" i="2"/>
  <c r="H110" i="2"/>
  <c r="H111" i="2"/>
  <c r="H95" i="2"/>
  <c r="H112" i="2"/>
  <c r="H113" i="2"/>
  <c r="H114" i="2"/>
  <c r="H115" i="2"/>
  <c r="H121" i="2"/>
  <c r="H116" i="2"/>
  <c r="H117" i="2"/>
  <c r="H118" i="2"/>
  <c r="H123" i="2"/>
  <c r="H124" i="2"/>
  <c r="H127" i="2"/>
  <c r="H126" i="2"/>
  <c r="H125" i="2"/>
  <c r="H128" i="2"/>
  <c r="H130" i="2"/>
  <c r="H131" i="2"/>
  <c r="H140" i="2"/>
  <c r="H132" i="2"/>
  <c r="H141" i="2"/>
  <c r="H143" i="2"/>
  <c r="H139" i="2"/>
  <c r="H142" i="2"/>
  <c r="H133" i="2"/>
  <c r="H134" i="2"/>
  <c r="H135" i="2"/>
  <c r="H136" i="2"/>
  <c r="H137" i="2"/>
  <c r="H138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9" i="2"/>
  <c r="H160" i="2"/>
  <c r="H161" i="2"/>
  <c r="H167" i="2"/>
  <c r="H162" i="2"/>
  <c r="H163" i="2"/>
  <c r="H168" i="2"/>
  <c r="H164" i="2"/>
  <c r="H165" i="2"/>
  <c r="H166" i="2"/>
  <c r="H180" i="2"/>
  <c r="H178" i="2"/>
  <c r="H181" i="2"/>
  <c r="H176" i="2"/>
  <c r="H173" i="2"/>
  <c r="H177" i="2"/>
  <c r="H174" i="2"/>
  <c r="H170" i="2"/>
  <c r="H171" i="2"/>
  <c r="H172" i="2"/>
  <c r="H179" i="2"/>
  <c r="H182" i="2"/>
  <c r="H175" i="2"/>
  <c r="H190" i="2"/>
  <c r="H185" i="2"/>
  <c r="H186" i="2"/>
  <c r="H187" i="2"/>
  <c r="H188" i="2"/>
  <c r="H189" i="2"/>
  <c r="H184" i="2"/>
  <c r="H200" i="2"/>
  <c r="H194" i="2"/>
  <c r="H192" i="2"/>
  <c r="H195" i="2"/>
  <c r="H196" i="2"/>
  <c r="H197" i="2"/>
  <c r="H193" i="2"/>
  <c r="H199" i="2"/>
  <c r="H201" i="2"/>
  <c r="H203" i="2"/>
  <c r="H204" i="2"/>
  <c r="H198" i="2"/>
  <c r="H202" i="2"/>
  <c r="H206" i="2"/>
  <c r="H207" i="2"/>
  <c r="H208" i="2"/>
  <c r="H209" i="2"/>
  <c r="H210" i="2"/>
  <c r="H211" i="2"/>
  <c r="H213" i="2"/>
  <c r="H214" i="2"/>
  <c r="H215" i="2"/>
  <c r="H218" i="2"/>
  <c r="H219" i="2"/>
  <c r="H223" i="2"/>
  <c r="H220" i="2"/>
  <c r="H221" i="2"/>
  <c r="H217" i="2"/>
  <c r="H224" i="2"/>
  <c r="H222" i="2"/>
  <c r="H231" i="2"/>
  <c r="H229" i="2"/>
  <c r="H226" i="2"/>
  <c r="H232" i="2"/>
  <c r="H227" i="2"/>
  <c r="H230" i="2"/>
  <c r="H228" i="2"/>
  <c r="H235" i="2"/>
  <c r="H240" i="2"/>
  <c r="H236" i="2"/>
  <c r="H237" i="2"/>
  <c r="H241" i="2"/>
  <c r="H242" i="2"/>
  <c r="H243" i="2"/>
  <c r="H238" i="2"/>
  <c r="H244" i="2"/>
  <c r="H239" i="2"/>
  <c r="H234" i="2"/>
  <c r="H246" i="2"/>
  <c r="H252" i="2"/>
  <c r="H253" i="2"/>
  <c r="H247" i="2"/>
  <c r="H254" i="2"/>
  <c r="H255" i="2"/>
  <c r="H256" i="2"/>
  <c r="H248" i="2"/>
  <c r="H249" i="2"/>
  <c r="H257" i="2"/>
  <c r="H258" i="2"/>
  <c r="H250" i="2"/>
  <c r="H251" i="2"/>
  <c r="H259" i="2"/>
  <c r="H271" i="2"/>
  <c r="H264" i="2"/>
  <c r="H272" i="2"/>
  <c r="H265" i="2"/>
  <c r="H273" i="2"/>
  <c r="H266" i="2"/>
  <c r="H261" i="2"/>
  <c r="H267" i="2"/>
  <c r="H262" i="2"/>
  <c r="H268" i="2"/>
  <c r="H263" i="2"/>
  <c r="H269" i="2"/>
  <c r="H270" i="2"/>
  <c r="H276" i="2"/>
  <c r="H277" i="2"/>
  <c r="H278" i="2"/>
  <c r="H275" i="2"/>
  <c r="H280" i="2"/>
  <c r="H279" i="2"/>
  <c r="H2" i="2"/>
  <c r="F3" i="1"/>
  <c r="H3" i="1" s="1"/>
  <c r="L3" i="1" s="1"/>
  <c r="F4" i="1"/>
  <c r="H4" i="1" s="1"/>
  <c r="L4" i="1" s="1"/>
  <c r="N4" i="1" s="1"/>
  <c r="F6" i="1"/>
  <c r="H6" i="1" s="1"/>
  <c r="F12" i="1"/>
  <c r="H12" i="1" s="1"/>
  <c r="L12" i="1" s="1"/>
  <c r="N12" i="1" s="1"/>
  <c r="F15" i="1"/>
  <c r="H15" i="1" s="1"/>
  <c r="L15" i="1" s="1"/>
  <c r="N15" i="1" s="1"/>
  <c r="F13" i="1"/>
  <c r="H13" i="1" s="1"/>
  <c r="L13" i="1" s="1"/>
  <c r="N13" i="1" s="1"/>
  <c r="F20" i="1"/>
  <c r="H20" i="1" s="1"/>
  <c r="L20" i="1" s="1"/>
  <c r="N20" i="1" s="1"/>
  <c r="F16" i="1"/>
  <c r="H16" i="1" s="1"/>
  <c r="L16" i="1" s="1"/>
  <c r="N16" i="1" s="1"/>
  <c r="F17" i="1"/>
  <c r="H17" i="1" s="1"/>
  <c r="L17" i="1" s="1"/>
  <c r="N17" i="1" s="1"/>
  <c r="F8" i="1"/>
  <c r="H8" i="1" s="1"/>
  <c r="L8" i="1" s="1"/>
  <c r="N8" i="1" s="1"/>
  <c r="F14" i="1"/>
  <c r="H14" i="1" s="1"/>
  <c r="L14" i="1" s="1"/>
  <c r="N14" i="1" s="1"/>
  <c r="F9" i="1"/>
  <c r="H9" i="1" s="1"/>
  <c r="L9" i="1" s="1"/>
  <c r="N9" i="1" s="1"/>
  <c r="F10" i="1"/>
  <c r="H10" i="1" s="1"/>
  <c r="L10" i="1" s="1"/>
  <c r="N10" i="1" s="1"/>
  <c r="F18" i="1"/>
  <c r="H18" i="1" s="1"/>
  <c r="L18" i="1" s="1"/>
  <c r="N18" i="1" s="1"/>
  <c r="F19" i="1"/>
  <c r="H19" i="1" s="1"/>
  <c r="L19" i="1" s="1"/>
  <c r="N19" i="1" s="1"/>
  <c r="F21" i="1"/>
  <c r="H21" i="1" s="1"/>
  <c r="L21" i="1" s="1"/>
  <c r="N21" i="1" s="1"/>
  <c r="F11" i="1"/>
  <c r="H11" i="1" s="1"/>
  <c r="L11" i="1" s="1"/>
  <c r="N11" i="1" s="1"/>
  <c r="F22" i="1"/>
  <c r="H22" i="1" s="1"/>
  <c r="L22" i="1" s="1"/>
  <c r="N22" i="1" s="1"/>
  <c r="F24" i="1"/>
  <c r="H24" i="1" s="1"/>
  <c r="F25" i="1"/>
  <c r="H25" i="1" s="1"/>
  <c r="L25" i="1" s="1"/>
  <c r="N25" i="1" s="1"/>
  <c r="F26" i="1"/>
  <c r="H26" i="1" s="1"/>
  <c r="L26" i="1" s="1"/>
  <c r="N26" i="1" s="1"/>
  <c r="F27" i="1"/>
  <c r="H27" i="1" s="1"/>
  <c r="L27" i="1" s="1"/>
  <c r="N27" i="1" s="1"/>
  <c r="F30" i="1"/>
  <c r="H30" i="1" s="1"/>
  <c r="L30" i="1" s="1"/>
  <c r="N30" i="1" s="1"/>
  <c r="F33" i="1"/>
  <c r="H33" i="1" s="1"/>
  <c r="L33" i="1" s="1"/>
  <c r="N33" i="1" s="1"/>
  <c r="F31" i="1"/>
  <c r="H31" i="1" s="1"/>
  <c r="L31" i="1" s="1"/>
  <c r="N31" i="1" s="1"/>
  <c r="F36" i="1"/>
  <c r="H36" i="1" s="1"/>
  <c r="L36" i="1" s="1"/>
  <c r="N36" i="1" s="1"/>
  <c r="F32" i="1"/>
  <c r="H32" i="1" s="1"/>
  <c r="L32" i="1" s="1"/>
  <c r="N32" i="1" s="1"/>
  <c r="F37" i="1"/>
  <c r="H37" i="1" s="1"/>
  <c r="L37" i="1" s="1"/>
  <c r="N37" i="1" s="1"/>
  <c r="F34" i="1"/>
  <c r="H34" i="1" s="1"/>
  <c r="L34" i="1" s="1"/>
  <c r="N34" i="1" s="1"/>
  <c r="F35" i="1"/>
  <c r="H35" i="1" s="1"/>
  <c r="L35" i="1" s="1"/>
  <c r="N35" i="1" s="1"/>
  <c r="F29" i="1"/>
  <c r="H29" i="1" s="1"/>
  <c r="L29" i="1" s="1"/>
  <c r="N29" i="1" s="1"/>
  <c r="F39" i="1"/>
  <c r="H39" i="1" s="1"/>
  <c r="F40" i="1"/>
  <c r="H40" i="1" s="1"/>
  <c r="L40" i="1" s="1"/>
  <c r="N40" i="1" s="1"/>
  <c r="F41" i="1"/>
  <c r="H41" i="1" s="1"/>
  <c r="L41" i="1" s="1"/>
  <c r="N41" i="1" s="1"/>
  <c r="F42" i="1"/>
  <c r="H42" i="1" s="1"/>
  <c r="L42" i="1" s="1"/>
  <c r="N42" i="1" s="1"/>
  <c r="F50" i="1"/>
  <c r="H50" i="1" s="1"/>
  <c r="L50" i="1" s="1"/>
  <c r="N50" i="1" s="1"/>
  <c r="F46" i="1"/>
  <c r="H46" i="1" s="1"/>
  <c r="L46" i="1" s="1"/>
  <c r="N46" i="1" s="1"/>
  <c r="F44" i="1"/>
  <c r="H44" i="1" s="1"/>
  <c r="L44" i="1" s="1"/>
  <c r="N44" i="1" s="1"/>
  <c r="F48" i="1"/>
  <c r="H48" i="1" s="1"/>
  <c r="L48" i="1" s="1"/>
  <c r="N48" i="1" s="1"/>
  <c r="F49" i="1"/>
  <c r="H49" i="1" s="1"/>
  <c r="L49" i="1" s="1"/>
  <c r="N49" i="1" s="1"/>
  <c r="F51" i="1"/>
  <c r="H51" i="1" s="1"/>
  <c r="L51" i="1" s="1"/>
  <c r="N51" i="1" s="1"/>
  <c r="F52" i="1"/>
  <c r="H52" i="1" s="1"/>
  <c r="L52" i="1" s="1"/>
  <c r="N52" i="1" s="1"/>
  <c r="F47" i="1"/>
  <c r="H47" i="1" s="1"/>
  <c r="L47" i="1" s="1"/>
  <c r="N47" i="1" s="1"/>
  <c r="F45" i="1"/>
  <c r="H45" i="1" s="1"/>
  <c r="L45" i="1" s="1"/>
  <c r="N45" i="1" s="1"/>
  <c r="F54" i="1"/>
  <c r="H54" i="1" s="1"/>
  <c r="L54" i="1" s="1"/>
  <c r="N54" i="1" s="1"/>
  <c r="F62" i="1"/>
  <c r="H62" i="1" s="1"/>
  <c r="L62" i="1" s="1"/>
  <c r="N62" i="1" s="1"/>
  <c r="F55" i="1"/>
  <c r="H55" i="1" s="1"/>
  <c r="L55" i="1" s="1"/>
  <c r="N55" i="1" s="1"/>
  <c r="F59" i="1"/>
  <c r="H59" i="1" s="1"/>
  <c r="L59" i="1" s="1"/>
  <c r="N59" i="1" s="1"/>
  <c r="F60" i="1"/>
  <c r="H60" i="1" s="1"/>
  <c r="L60" i="1" s="1"/>
  <c r="N60" i="1" s="1"/>
  <c r="F57" i="1"/>
  <c r="H57" i="1" s="1"/>
  <c r="L57" i="1" s="1"/>
  <c r="N57" i="1" s="1"/>
  <c r="F56" i="1"/>
  <c r="H56" i="1" s="1"/>
  <c r="L56" i="1" s="1"/>
  <c r="N56" i="1" s="1"/>
  <c r="F61" i="1"/>
  <c r="H61" i="1" s="1"/>
  <c r="L61" i="1" s="1"/>
  <c r="N61" i="1" s="1"/>
  <c r="F58" i="1"/>
  <c r="H58" i="1" s="1"/>
  <c r="L58" i="1" s="1"/>
  <c r="N58" i="1" s="1"/>
  <c r="F67" i="1"/>
  <c r="H67" i="1" s="1"/>
  <c r="L67" i="1" s="1"/>
  <c r="N67" i="1" s="1"/>
  <c r="F65" i="1"/>
  <c r="H65" i="1" s="1"/>
  <c r="L65" i="1" s="1"/>
  <c r="N65" i="1" s="1"/>
  <c r="F64" i="1"/>
  <c r="H64" i="1" s="1"/>
  <c r="L64" i="1" s="1"/>
  <c r="F66" i="1"/>
  <c r="H66" i="1" s="1"/>
  <c r="L66" i="1" s="1"/>
  <c r="N66" i="1" s="1"/>
  <c r="F69" i="1"/>
  <c r="H69" i="1" s="1"/>
  <c r="L69" i="1" s="1"/>
  <c r="N69" i="1" s="1"/>
  <c r="F70" i="1"/>
  <c r="H70" i="1" s="1"/>
  <c r="L70" i="1" s="1"/>
  <c r="N70" i="1" s="1"/>
  <c r="F75" i="1"/>
  <c r="H75" i="1" s="1"/>
  <c r="L75" i="1" s="1"/>
  <c r="N75" i="1" s="1"/>
  <c r="F79" i="1"/>
  <c r="H79" i="1" s="1"/>
  <c r="L79" i="1" s="1"/>
  <c r="N79" i="1" s="1"/>
  <c r="F76" i="1"/>
  <c r="H76" i="1" s="1"/>
  <c r="L76" i="1" s="1"/>
  <c r="N76" i="1" s="1"/>
  <c r="F71" i="1"/>
  <c r="H71" i="1" s="1"/>
  <c r="L71" i="1" s="1"/>
  <c r="N71" i="1" s="1"/>
  <c r="F72" i="1"/>
  <c r="H72" i="1" s="1"/>
  <c r="L72" i="1" s="1"/>
  <c r="N72" i="1" s="1"/>
  <c r="F77" i="1"/>
  <c r="H77" i="1" s="1"/>
  <c r="L77" i="1" s="1"/>
  <c r="N77" i="1" s="1"/>
  <c r="F78" i="1"/>
  <c r="H78" i="1" s="1"/>
  <c r="L78" i="1" s="1"/>
  <c r="N78" i="1" s="1"/>
  <c r="F73" i="1"/>
  <c r="H73" i="1" s="1"/>
  <c r="L73" i="1" s="1"/>
  <c r="N73" i="1" s="1"/>
  <c r="F74" i="1"/>
  <c r="H74" i="1" s="1"/>
  <c r="L74" i="1" s="1"/>
  <c r="N74" i="1" s="1"/>
  <c r="F82" i="1"/>
  <c r="H82" i="1" s="1"/>
  <c r="L82" i="1" s="1"/>
  <c r="N82" i="1" s="1"/>
  <c r="F84" i="1"/>
  <c r="H84" i="1" s="1"/>
  <c r="L84" i="1" s="1"/>
  <c r="N84" i="1" s="1"/>
  <c r="F83" i="1"/>
  <c r="H83" i="1" s="1"/>
  <c r="L83" i="1" s="1"/>
  <c r="N83" i="1" s="1"/>
  <c r="F81" i="1"/>
  <c r="H81" i="1" s="1"/>
  <c r="L81" i="1" s="1"/>
  <c r="F99" i="1"/>
  <c r="H99" i="1" s="1"/>
  <c r="L99" i="1" s="1"/>
  <c r="N99" i="1" s="1"/>
  <c r="F86" i="1"/>
  <c r="H86" i="1" s="1"/>
  <c r="L86" i="1" s="1"/>
  <c r="N86" i="1" s="1"/>
  <c r="F90" i="1"/>
  <c r="H90" i="1" s="1"/>
  <c r="L90" i="1" s="1"/>
  <c r="N90" i="1" s="1"/>
  <c r="F98" i="1"/>
  <c r="H98" i="1" s="1"/>
  <c r="L98" i="1" s="1"/>
  <c r="N98" i="1" s="1"/>
  <c r="F91" i="1"/>
  <c r="H91" i="1" s="1"/>
  <c r="L91" i="1" s="1"/>
  <c r="N91" i="1" s="1"/>
  <c r="F92" i="1"/>
  <c r="H92" i="1" s="1"/>
  <c r="L92" i="1" s="1"/>
  <c r="N92" i="1" s="1"/>
  <c r="F93" i="1"/>
  <c r="H93" i="1" s="1"/>
  <c r="L93" i="1" s="1"/>
  <c r="N93" i="1" s="1"/>
  <c r="F94" i="1"/>
  <c r="H94" i="1" s="1"/>
  <c r="L94" i="1" s="1"/>
  <c r="N94" i="1" s="1"/>
  <c r="F95" i="1"/>
  <c r="H95" i="1" s="1"/>
  <c r="L95" i="1" s="1"/>
  <c r="N95" i="1" s="1"/>
  <c r="F96" i="1"/>
  <c r="H96" i="1" s="1"/>
  <c r="L96" i="1" s="1"/>
  <c r="N96" i="1" s="1"/>
  <c r="F89" i="1"/>
  <c r="H89" i="1" s="1"/>
  <c r="L89" i="1" s="1"/>
  <c r="N89" i="1" s="1"/>
  <c r="F87" i="1"/>
  <c r="H87" i="1" s="1"/>
  <c r="L87" i="1" s="1"/>
  <c r="N87" i="1" s="1"/>
  <c r="F97" i="1"/>
  <c r="H97" i="1" s="1"/>
  <c r="L97" i="1" s="1"/>
  <c r="N97" i="1" s="1"/>
  <c r="F88" i="1"/>
  <c r="H88" i="1" s="1"/>
  <c r="L88" i="1" s="1"/>
  <c r="N88" i="1" s="1"/>
  <c r="F104" i="1"/>
  <c r="H104" i="1" s="1"/>
  <c r="L104" i="1" s="1"/>
  <c r="N104" i="1" s="1"/>
  <c r="F106" i="1"/>
  <c r="H106" i="1" s="1"/>
  <c r="L106" i="1" s="1"/>
  <c r="N106" i="1" s="1"/>
  <c r="F107" i="1"/>
  <c r="H107" i="1" s="1"/>
  <c r="L107" i="1" s="1"/>
  <c r="N107" i="1" s="1"/>
  <c r="F101" i="1"/>
  <c r="H101" i="1" s="1"/>
  <c r="L101" i="1" s="1"/>
  <c r="N101" i="1" s="1"/>
  <c r="F102" i="1"/>
  <c r="H102" i="1" s="1"/>
  <c r="L102" i="1" s="1"/>
  <c r="N102" i="1" s="1"/>
  <c r="F108" i="1"/>
  <c r="H108" i="1" s="1"/>
  <c r="L108" i="1" s="1"/>
  <c r="N108" i="1" s="1"/>
  <c r="F109" i="1"/>
  <c r="H109" i="1" s="1"/>
  <c r="L109" i="1" s="1"/>
  <c r="N109" i="1" s="1"/>
  <c r="F110" i="1"/>
  <c r="H110" i="1" s="1"/>
  <c r="L110" i="1" s="1"/>
  <c r="N110" i="1" s="1"/>
  <c r="F114" i="1"/>
  <c r="H114" i="1" s="1"/>
  <c r="L114" i="1" s="1"/>
  <c r="N114" i="1" s="1"/>
  <c r="F115" i="1"/>
  <c r="H115" i="1" s="1"/>
  <c r="L115" i="1" s="1"/>
  <c r="N115" i="1" s="1"/>
  <c r="F105" i="1"/>
  <c r="H105" i="1" s="1"/>
  <c r="L105" i="1" s="1"/>
  <c r="N105" i="1" s="1"/>
  <c r="F111" i="1"/>
  <c r="H111" i="1" s="1"/>
  <c r="L111" i="1" s="1"/>
  <c r="N111" i="1" s="1"/>
  <c r="F103" i="1"/>
  <c r="H103" i="1" s="1"/>
  <c r="L103" i="1" s="1"/>
  <c r="N103" i="1" s="1"/>
  <c r="F112" i="1"/>
  <c r="H112" i="1" s="1"/>
  <c r="L112" i="1" s="1"/>
  <c r="N112" i="1" s="1"/>
  <c r="F113" i="1"/>
  <c r="H113" i="1" s="1"/>
  <c r="L113" i="1" s="1"/>
  <c r="N113" i="1" s="1"/>
  <c r="F125" i="1"/>
  <c r="H125" i="1" s="1"/>
  <c r="L125" i="1" s="1"/>
  <c r="N125" i="1" s="1"/>
  <c r="F120" i="1"/>
  <c r="H120" i="1" s="1"/>
  <c r="L120" i="1" s="1"/>
  <c r="N120" i="1" s="1"/>
  <c r="F119" i="1"/>
  <c r="H119" i="1" s="1"/>
  <c r="L119" i="1" s="1"/>
  <c r="N119" i="1" s="1"/>
  <c r="F121" i="1"/>
  <c r="H121" i="1" s="1"/>
  <c r="L121" i="1" s="1"/>
  <c r="N121" i="1" s="1"/>
  <c r="F118" i="1"/>
  <c r="H118" i="1" s="1"/>
  <c r="L118" i="1" s="1"/>
  <c r="N118" i="1" s="1"/>
  <c r="F122" i="1"/>
  <c r="H122" i="1" s="1"/>
  <c r="L122" i="1" s="1"/>
  <c r="N122" i="1" s="1"/>
  <c r="F123" i="1"/>
  <c r="H123" i="1" s="1"/>
  <c r="L123" i="1" s="1"/>
  <c r="N123" i="1" s="1"/>
  <c r="F124" i="1"/>
  <c r="H124" i="1" s="1"/>
  <c r="L124" i="1" s="1"/>
  <c r="N124" i="1" s="1"/>
  <c r="F117" i="1"/>
  <c r="H117" i="1" s="1"/>
  <c r="L117" i="1" s="1"/>
  <c r="N117" i="1" s="1"/>
  <c r="F126" i="1"/>
  <c r="H126" i="1" s="1"/>
  <c r="L126" i="1" s="1"/>
  <c r="N126" i="1" s="1"/>
  <c r="F136" i="1"/>
  <c r="H136" i="1" s="1"/>
  <c r="L136" i="1" s="1"/>
  <c r="N136" i="1" s="1"/>
  <c r="F129" i="1"/>
  <c r="H129" i="1" s="1"/>
  <c r="L129" i="1" s="1"/>
  <c r="N129" i="1" s="1"/>
  <c r="F128" i="1"/>
  <c r="H128" i="1" s="1"/>
  <c r="L128" i="1" s="1"/>
  <c r="N128" i="1" s="1"/>
  <c r="F132" i="1"/>
  <c r="H132" i="1" s="1"/>
  <c r="L132" i="1" s="1"/>
  <c r="N132" i="1" s="1"/>
  <c r="F130" i="1"/>
  <c r="H130" i="1" s="1"/>
  <c r="L130" i="1" s="1"/>
  <c r="N130" i="1" s="1"/>
  <c r="F133" i="1"/>
  <c r="H133" i="1" s="1"/>
  <c r="L133" i="1" s="1"/>
  <c r="N133" i="1" s="1"/>
  <c r="F137" i="1"/>
  <c r="H137" i="1" s="1"/>
  <c r="L137" i="1" s="1"/>
  <c r="N137" i="1" s="1"/>
  <c r="F134" i="1"/>
  <c r="H134" i="1" s="1"/>
  <c r="L134" i="1" s="1"/>
  <c r="N134" i="1" s="1"/>
  <c r="F138" i="1"/>
  <c r="H138" i="1" s="1"/>
  <c r="L138" i="1" s="1"/>
  <c r="N138" i="1" s="1"/>
  <c r="F135" i="1"/>
  <c r="H135" i="1" s="1"/>
  <c r="L135" i="1" s="1"/>
  <c r="N135" i="1" s="1"/>
  <c r="F131" i="1"/>
  <c r="H131" i="1" s="1"/>
  <c r="L131" i="1" s="1"/>
  <c r="N131" i="1" s="1"/>
  <c r="F141" i="1"/>
  <c r="H141" i="1" s="1"/>
  <c r="L141" i="1" s="1"/>
  <c r="N141" i="1" s="1"/>
  <c r="F143" i="1"/>
  <c r="H143" i="1" s="1"/>
  <c r="L143" i="1" s="1"/>
  <c r="N143" i="1" s="1"/>
  <c r="F142" i="1"/>
  <c r="H142" i="1" s="1"/>
  <c r="L142" i="1" s="1"/>
  <c r="N142" i="1" s="1"/>
  <c r="F146" i="1"/>
  <c r="H146" i="1" s="1"/>
  <c r="L146" i="1" s="1"/>
  <c r="N146" i="1" s="1"/>
  <c r="F144" i="1"/>
  <c r="H144" i="1" s="1"/>
  <c r="L144" i="1" s="1"/>
  <c r="N144" i="1" s="1"/>
  <c r="F145" i="1"/>
  <c r="H145" i="1" s="1"/>
  <c r="L145" i="1" s="1"/>
  <c r="N145" i="1" s="1"/>
  <c r="F147" i="1"/>
  <c r="H147" i="1" s="1"/>
  <c r="L147" i="1" s="1"/>
  <c r="N147" i="1" s="1"/>
  <c r="F140" i="1"/>
  <c r="H140" i="1" s="1"/>
  <c r="L140" i="1" s="1"/>
  <c r="N140" i="1" s="1"/>
  <c r="F153" i="1"/>
  <c r="H153" i="1" s="1"/>
  <c r="L153" i="1" s="1"/>
  <c r="N153" i="1" s="1"/>
  <c r="F150" i="1"/>
  <c r="H150" i="1" s="1"/>
  <c r="L150" i="1" s="1"/>
  <c r="N150" i="1" s="1"/>
  <c r="F151" i="1"/>
  <c r="H151" i="1" s="1"/>
  <c r="L151" i="1" s="1"/>
  <c r="N151" i="1" s="1"/>
  <c r="F149" i="1"/>
  <c r="H149" i="1" s="1"/>
  <c r="L149" i="1" s="1"/>
  <c r="F152" i="1"/>
  <c r="H152" i="1" s="1"/>
  <c r="L152" i="1" s="1"/>
  <c r="N152" i="1" s="1"/>
  <c r="F157" i="1"/>
  <c r="H157" i="1" s="1"/>
  <c r="L157" i="1" s="1"/>
  <c r="N157" i="1" s="1"/>
  <c r="F158" i="1"/>
  <c r="H158" i="1" s="1"/>
  <c r="L158" i="1" s="1"/>
  <c r="N158" i="1" s="1"/>
  <c r="F155" i="1"/>
  <c r="H155" i="1" s="1"/>
  <c r="L155" i="1" s="1"/>
  <c r="F156" i="1"/>
  <c r="H156" i="1" s="1"/>
  <c r="L156" i="1" s="1"/>
  <c r="N156" i="1" s="1"/>
  <c r="F160" i="1"/>
  <c r="H160" i="1" s="1"/>
  <c r="L160" i="1" s="1"/>
  <c r="N160" i="1" s="1"/>
  <c r="F163" i="1"/>
  <c r="H163" i="1" s="1"/>
  <c r="L163" i="1" s="1"/>
  <c r="N163" i="1" s="1"/>
  <c r="F164" i="1"/>
  <c r="H164" i="1" s="1"/>
  <c r="L164" i="1" s="1"/>
  <c r="N164" i="1" s="1"/>
  <c r="F161" i="1"/>
  <c r="H161" i="1" s="1"/>
  <c r="L161" i="1" s="1"/>
  <c r="N161" i="1" s="1"/>
  <c r="F165" i="1"/>
  <c r="H165" i="1" s="1"/>
  <c r="L165" i="1" s="1"/>
  <c r="N165" i="1" s="1"/>
  <c r="F166" i="1"/>
  <c r="H166" i="1" s="1"/>
  <c r="L166" i="1" s="1"/>
  <c r="N166" i="1" s="1"/>
  <c r="F162" i="1"/>
  <c r="H162" i="1" s="1"/>
  <c r="L162" i="1" s="1"/>
  <c r="N162" i="1" s="1"/>
  <c r="F167" i="1"/>
  <c r="H167" i="1" s="1"/>
  <c r="L167" i="1" s="1"/>
  <c r="N167" i="1" s="1"/>
  <c r="F169" i="1"/>
  <c r="H169" i="1" s="1"/>
  <c r="L169" i="1" s="1"/>
  <c r="N169" i="1" s="1"/>
  <c r="F170" i="1"/>
  <c r="H170" i="1" s="1"/>
  <c r="L170" i="1" s="1"/>
  <c r="N170" i="1" s="1"/>
  <c r="F171" i="1"/>
  <c r="H171" i="1" s="1"/>
  <c r="L171" i="1" s="1"/>
  <c r="N171" i="1" s="1"/>
  <c r="F172" i="1"/>
  <c r="H172" i="1" s="1"/>
  <c r="L172" i="1" s="1"/>
  <c r="N172" i="1" s="1"/>
  <c r="F173" i="1"/>
  <c r="H173" i="1" s="1"/>
  <c r="L173" i="1" s="1"/>
  <c r="N173" i="1" s="1"/>
  <c r="F174" i="1"/>
  <c r="H174" i="1" s="1"/>
  <c r="L174" i="1" s="1"/>
  <c r="N174" i="1" s="1"/>
  <c r="F177" i="1"/>
  <c r="H177" i="1" s="1"/>
  <c r="L177" i="1" s="1"/>
  <c r="N177" i="1" s="1"/>
  <c r="F176" i="1"/>
  <c r="H176" i="1" s="1"/>
  <c r="L176" i="1" s="1"/>
  <c r="N176" i="1" s="1"/>
  <c r="F182" i="1"/>
  <c r="H182" i="1" s="1"/>
  <c r="L182" i="1" s="1"/>
  <c r="N182" i="1" s="1"/>
  <c r="F180" i="1"/>
  <c r="H180" i="1" s="1"/>
  <c r="L180" i="1" s="1"/>
  <c r="N180" i="1" s="1"/>
  <c r="F186" i="1"/>
  <c r="H186" i="1" s="1"/>
  <c r="L186" i="1" s="1"/>
  <c r="N186" i="1" s="1"/>
  <c r="F183" i="1"/>
  <c r="H183" i="1" s="1"/>
  <c r="L183" i="1" s="1"/>
  <c r="N183" i="1" s="1"/>
  <c r="F178" i="1"/>
  <c r="H178" i="1" s="1"/>
  <c r="L178" i="1" s="1"/>
  <c r="N178" i="1" s="1"/>
  <c r="F185" i="1"/>
  <c r="H185" i="1" s="1"/>
  <c r="L185" i="1" s="1"/>
  <c r="N185" i="1" s="1"/>
  <c r="F179" i="1"/>
  <c r="H179" i="1" s="1"/>
  <c r="L179" i="1" s="1"/>
  <c r="N179" i="1" s="1"/>
  <c r="F181" i="1"/>
  <c r="H181" i="1" s="1"/>
  <c r="L181" i="1" s="1"/>
  <c r="N181" i="1" s="1"/>
  <c r="F184" i="1"/>
  <c r="H184" i="1" s="1"/>
  <c r="L184" i="1" s="1"/>
  <c r="N184" i="1" s="1"/>
  <c r="F188" i="1"/>
  <c r="H188" i="1" s="1"/>
  <c r="F189" i="1"/>
  <c r="H189" i="1" s="1"/>
  <c r="L189" i="1" s="1"/>
  <c r="N189" i="1" s="1"/>
  <c r="F191" i="1"/>
  <c r="H191" i="1" s="1"/>
  <c r="L191" i="1" s="1"/>
  <c r="N191" i="1" s="1"/>
  <c r="F192" i="1"/>
  <c r="H192" i="1" s="1"/>
  <c r="L192" i="1" s="1"/>
  <c r="N192" i="1" s="1"/>
  <c r="F193" i="1"/>
  <c r="H193" i="1" s="1"/>
  <c r="L193" i="1" s="1"/>
  <c r="N193" i="1" s="1"/>
  <c r="F194" i="1"/>
  <c r="H194" i="1" s="1"/>
  <c r="L194" i="1" s="1"/>
  <c r="N194" i="1" s="1"/>
  <c r="F195" i="1"/>
  <c r="H195" i="1" s="1"/>
  <c r="L195" i="1" s="1"/>
  <c r="N195" i="1" s="1"/>
  <c r="F2" i="1"/>
  <c r="H2" i="1" s="1"/>
  <c r="L2" i="1" s="1"/>
  <c r="N2" i="1" s="1"/>
  <c r="K285" i="4" l="1"/>
  <c r="I132" i="3"/>
  <c r="L132" i="3" s="1"/>
  <c r="N196" i="1"/>
  <c r="O196" i="1" s="1"/>
  <c r="N38" i="1"/>
  <c r="O38" i="1" s="1"/>
  <c r="L5" i="1"/>
  <c r="M5" i="1" s="1"/>
  <c r="N3" i="1"/>
  <c r="N5" i="1" s="1"/>
  <c r="O5" i="1" s="1"/>
  <c r="N64" i="1"/>
  <c r="N68" i="1" s="1"/>
  <c r="O68" i="1" s="1"/>
  <c r="L68" i="1"/>
  <c r="M68" i="1" s="1"/>
  <c r="N149" i="1"/>
  <c r="N154" i="1" s="1"/>
  <c r="O154" i="1" s="1"/>
  <c r="L154" i="1"/>
  <c r="M154" i="1" s="1"/>
  <c r="N127" i="1"/>
  <c r="O127" i="1" s="1"/>
  <c r="N53" i="1"/>
  <c r="O53" i="1" s="1"/>
  <c r="N81" i="1"/>
  <c r="N85" i="1" s="1"/>
  <c r="O85" i="1" s="1"/>
  <c r="L85" i="1"/>
  <c r="M85" i="1" s="1"/>
  <c r="N63" i="1"/>
  <c r="O63" i="1" s="1"/>
  <c r="N175" i="1"/>
  <c r="O175" i="1" s="1"/>
  <c r="N168" i="1"/>
  <c r="O168" i="1" s="1"/>
  <c r="N187" i="1"/>
  <c r="O187" i="1" s="1"/>
  <c r="N155" i="1"/>
  <c r="N159" i="1" s="1"/>
  <c r="O159" i="1" s="1"/>
  <c r="L159" i="1"/>
  <c r="M159" i="1" s="1"/>
  <c r="N148" i="1"/>
  <c r="O148" i="1" s="1"/>
  <c r="N139" i="1"/>
  <c r="O139" i="1" s="1"/>
  <c r="N116" i="1"/>
  <c r="O116" i="1" s="1"/>
  <c r="N100" i="1"/>
  <c r="O100" i="1" s="1"/>
  <c r="N80" i="1"/>
  <c r="O80" i="1" s="1"/>
  <c r="N23" i="1"/>
  <c r="O23" i="1" s="1"/>
  <c r="I278" i="2"/>
  <c r="I267" i="2"/>
  <c r="I259" i="2"/>
  <c r="I255" i="2"/>
  <c r="I244" i="2"/>
  <c r="I235" i="2"/>
  <c r="I222" i="2"/>
  <c r="M222" i="2" s="1"/>
  <c r="I215" i="2"/>
  <c r="M215" i="2" s="1"/>
  <c r="I206" i="2"/>
  <c r="I197" i="2"/>
  <c r="I188" i="2"/>
  <c r="I172" i="2"/>
  <c r="I178" i="2"/>
  <c r="I167" i="2"/>
  <c r="I153" i="2"/>
  <c r="M153" i="2" s="1"/>
  <c r="I145" i="2"/>
  <c r="M145" i="2" s="1"/>
  <c r="I139" i="2"/>
  <c r="I125" i="2"/>
  <c r="I121" i="2"/>
  <c r="I109" i="2"/>
  <c r="I96" i="2"/>
  <c r="I89" i="2"/>
  <c r="I83" i="2"/>
  <c r="I91" i="2"/>
  <c r="M91" i="2" s="1"/>
  <c r="I70" i="2"/>
  <c r="I62" i="2"/>
  <c r="I52" i="2"/>
  <c r="I38" i="2"/>
  <c r="I34" i="2"/>
  <c r="I18" i="2"/>
  <c r="I14" i="2"/>
  <c r="M14" i="2" s="1"/>
  <c r="I6" i="2"/>
  <c r="M6" i="2" s="1"/>
  <c r="I276" i="2"/>
  <c r="I266" i="2"/>
  <c r="I250" i="2"/>
  <c r="I247" i="2"/>
  <c r="I243" i="2"/>
  <c r="I230" i="2"/>
  <c r="I217" i="2"/>
  <c r="M217" i="2" s="1"/>
  <c r="I213" i="2"/>
  <c r="I198" i="2"/>
  <c r="I195" i="2"/>
  <c r="I186" i="2"/>
  <c r="I170" i="2"/>
  <c r="I166" i="2"/>
  <c r="I160" i="2"/>
  <c r="I151" i="2"/>
  <c r="M151" i="2" s="1"/>
  <c r="I137" i="2"/>
  <c r="M137" i="2" s="1"/>
  <c r="I141" i="2"/>
  <c r="I127" i="2"/>
  <c r="I114" i="2"/>
  <c r="I108" i="2"/>
  <c r="I101" i="2"/>
  <c r="I88" i="2"/>
  <c r="I82" i="2"/>
  <c r="M82" i="2" s="1"/>
  <c r="I90" i="2"/>
  <c r="M90" i="2" s="1"/>
  <c r="I67" i="2"/>
  <c r="M67" i="2" s="1"/>
  <c r="I57" i="2"/>
  <c r="I49" i="2"/>
  <c r="I43" i="2"/>
  <c r="I32" i="2"/>
  <c r="I26" i="2"/>
  <c r="I13" i="2"/>
  <c r="M13" i="2" s="1"/>
  <c r="I3" i="2"/>
  <c r="M3" i="2" s="1"/>
  <c r="I270" i="2"/>
  <c r="M270" i="2" s="1"/>
  <c r="I273" i="2"/>
  <c r="I258" i="2"/>
  <c r="I277" i="2"/>
  <c r="I261" i="2"/>
  <c r="M261" i="2" s="1"/>
  <c r="I251" i="2"/>
  <c r="I254" i="2"/>
  <c r="M254" i="2" s="1"/>
  <c r="I238" i="2"/>
  <c r="M238" i="2" s="1"/>
  <c r="I228" i="2"/>
  <c r="I224" i="2"/>
  <c r="I214" i="2"/>
  <c r="M214" i="2" s="1"/>
  <c r="I202" i="2"/>
  <c r="I196" i="2"/>
  <c r="M196" i="2" s="1"/>
  <c r="I187" i="2"/>
  <c r="I171" i="2"/>
  <c r="M171" i="2" s="1"/>
  <c r="I180" i="2"/>
  <c r="M180" i="2" s="1"/>
  <c r="I161" i="2"/>
  <c r="I152" i="2"/>
  <c r="I138" i="2"/>
  <c r="I143" i="2"/>
  <c r="I126" i="2"/>
  <c r="I115" i="2"/>
  <c r="I120" i="2"/>
  <c r="M120" i="2" s="1"/>
  <c r="I102" i="2"/>
  <c r="M102" i="2" s="1"/>
  <c r="I76" i="2"/>
  <c r="I93" i="2"/>
  <c r="I77" i="2"/>
  <c r="I68" i="2"/>
  <c r="I60" i="2"/>
  <c r="M60" i="2" s="1"/>
  <c r="I51" i="2"/>
  <c r="I42" i="2"/>
  <c r="M42" i="2" s="1"/>
  <c r="I33" i="2"/>
  <c r="M33" i="2" s="1"/>
  <c r="I21" i="2"/>
  <c r="I7" i="2"/>
  <c r="I4" i="2"/>
  <c r="I253" i="2"/>
  <c r="I242" i="2"/>
  <c r="I227" i="2"/>
  <c r="I221" i="2"/>
  <c r="M221" i="2" s="1"/>
  <c r="I211" i="2"/>
  <c r="I204" i="2"/>
  <c r="I192" i="2"/>
  <c r="I185" i="2"/>
  <c r="I174" i="2"/>
  <c r="I165" i="2"/>
  <c r="M165" i="2" s="1"/>
  <c r="I159" i="2"/>
  <c r="I150" i="2"/>
  <c r="M150" i="2" s="1"/>
  <c r="I136" i="2"/>
  <c r="M136" i="2" s="1"/>
  <c r="I132" i="2"/>
  <c r="I124" i="2"/>
  <c r="I113" i="2"/>
  <c r="I107" i="2"/>
  <c r="I119" i="2"/>
  <c r="M119" i="2" s="1"/>
  <c r="I92" i="2"/>
  <c r="I81" i="2"/>
  <c r="M81" i="2" s="1"/>
  <c r="I64" i="2"/>
  <c r="I69" i="2"/>
  <c r="I55" i="2"/>
  <c r="I41" i="2"/>
  <c r="I37" i="2"/>
  <c r="I25" i="2"/>
  <c r="M25" i="2" s="1"/>
  <c r="I23" i="2"/>
  <c r="I12" i="2"/>
  <c r="M12" i="2" s="1"/>
  <c r="I2" i="2"/>
  <c r="I269" i="2"/>
  <c r="M269" i="2" s="1"/>
  <c r="I265" i="2"/>
  <c r="M265" i="2" s="1"/>
  <c r="I257" i="2"/>
  <c r="M257" i="2" s="1"/>
  <c r="I252" i="2"/>
  <c r="M252" i="2" s="1"/>
  <c r="I241" i="2"/>
  <c r="M241" i="2" s="1"/>
  <c r="I232" i="2"/>
  <c r="I220" i="2"/>
  <c r="M220" i="2" s="1"/>
  <c r="I210" i="2"/>
  <c r="M210" i="2" s="1"/>
  <c r="I203" i="2"/>
  <c r="M203" i="2" s="1"/>
  <c r="I194" i="2"/>
  <c r="M194" i="2" s="1"/>
  <c r="I190" i="2"/>
  <c r="I177" i="2"/>
  <c r="M177" i="2" s="1"/>
  <c r="I164" i="2"/>
  <c r="M164" i="2" s="1"/>
  <c r="I157" i="2"/>
  <c r="I149" i="2"/>
  <c r="I135" i="2"/>
  <c r="I140" i="2"/>
  <c r="I123" i="2"/>
  <c r="M123" i="2" s="1"/>
  <c r="I112" i="2"/>
  <c r="M112" i="2" s="1"/>
  <c r="I106" i="2"/>
  <c r="M106" i="2" s="1"/>
  <c r="I100" i="2"/>
  <c r="M100" i="2" s="1"/>
  <c r="I87" i="2"/>
  <c r="M87" i="2" s="1"/>
  <c r="I80" i="2"/>
  <c r="I72" i="2"/>
  <c r="I73" i="2"/>
  <c r="I50" i="2"/>
  <c r="M50" i="2" s="1"/>
  <c r="I40" i="2"/>
  <c r="I44" i="2"/>
  <c r="I24" i="2"/>
  <c r="I20" i="2"/>
  <c r="M20" i="2" s="1"/>
  <c r="I11" i="2"/>
  <c r="I279" i="2"/>
  <c r="M279" i="2" s="1"/>
  <c r="I263" i="2"/>
  <c r="M263" i="2" s="1"/>
  <c r="I272" i="2"/>
  <c r="M272" i="2" s="1"/>
  <c r="I249" i="2"/>
  <c r="I246" i="2"/>
  <c r="M246" i="2" s="1"/>
  <c r="M237" i="2"/>
  <c r="I237" i="2"/>
  <c r="I226" i="2"/>
  <c r="I223" i="2"/>
  <c r="I209" i="2"/>
  <c r="I201" i="2"/>
  <c r="I200" i="2"/>
  <c r="I175" i="2"/>
  <c r="M175" i="2" s="1"/>
  <c r="I173" i="2"/>
  <c r="M173" i="2" s="1"/>
  <c r="I168" i="2"/>
  <c r="I156" i="2"/>
  <c r="I148" i="2"/>
  <c r="I134" i="2"/>
  <c r="I131" i="2"/>
  <c r="M131" i="2" s="1"/>
  <c r="I118" i="2"/>
  <c r="I95" i="2"/>
  <c r="I105" i="2"/>
  <c r="M105" i="2" s="1"/>
  <c r="I99" i="2"/>
  <c r="I86" i="2"/>
  <c r="M86" i="2" s="1"/>
  <c r="I75" i="2"/>
  <c r="I71" i="2"/>
  <c r="I58" i="2"/>
  <c r="M58" i="2" s="1"/>
  <c r="I48" i="2"/>
  <c r="I46" i="2"/>
  <c r="M46" i="2" s="1"/>
  <c r="I36" i="2"/>
  <c r="I28" i="2"/>
  <c r="I19" i="2"/>
  <c r="I10" i="2"/>
  <c r="M266" i="2"/>
  <c r="I280" i="2"/>
  <c r="M280" i="2" s="1"/>
  <c r="I268" i="2"/>
  <c r="M268" i="2" s="1"/>
  <c r="I264" i="2"/>
  <c r="I248" i="2"/>
  <c r="M248" i="2" s="1"/>
  <c r="I234" i="2"/>
  <c r="I236" i="2"/>
  <c r="I229" i="2"/>
  <c r="M229" i="2" s="1"/>
  <c r="I219" i="2"/>
  <c r="I208" i="2"/>
  <c r="M208" i="2" s="1"/>
  <c r="I199" i="2"/>
  <c r="M199" i="2" s="1"/>
  <c r="I184" i="2"/>
  <c r="I182" i="2"/>
  <c r="M182" i="2" s="1"/>
  <c r="I176" i="2"/>
  <c r="I163" i="2"/>
  <c r="I155" i="2"/>
  <c r="M155" i="2" s="1"/>
  <c r="I147" i="2"/>
  <c r="I133" i="2"/>
  <c r="M133" i="2" s="1"/>
  <c r="I130" i="2"/>
  <c r="M130" i="2" s="1"/>
  <c r="I117" i="2"/>
  <c r="I111" i="2"/>
  <c r="M111" i="2" s="1"/>
  <c r="I104" i="2"/>
  <c r="I98" i="2"/>
  <c r="I85" i="2"/>
  <c r="M85" i="2" s="1"/>
  <c r="I79" i="2"/>
  <c r="I66" i="2"/>
  <c r="M66" i="2" s="1"/>
  <c r="I59" i="2"/>
  <c r="M59" i="2" s="1"/>
  <c r="I54" i="2"/>
  <c r="I45" i="2"/>
  <c r="M45" i="2" s="1"/>
  <c r="I30" i="2"/>
  <c r="I27" i="2"/>
  <c r="I16" i="2"/>
  <c r="I9" i="2"/>
  <c r="I275" i="2"/>
  <c r="I262" i="2"/>
  <c r="I271" i="2"/>
  <c r="M271" i="2" s="1"/>
  <c r="I256" i="2"/>
  <c r="I239" i="2"/>
  <c r="I240" i="2"/>
  <c r="I231" i="2"/>
  <c r="I218" i="2"/>
  <c r="M218" i="2" s="1"/>
  <c r="I207" i="2"/>
  <c r="I212" i="2" s="1"/>
  <c r="J212" i="2" s="1"/>
  <c r="I193" i="2"/>
  <c r="I189" i="2"/>
  <c r="I179" i="2"/>
  <c r="I181" i="2"/>
  <c r="I162" i="2"/>
  <c r="M162" i="2" s="1"/>
  <c r="I154" i="2"/>
  <c r="I146" i="2"/>
  <c r="M146" i="2" s="1"/>
  <c r="I142" i="2"/>
  <c r="M142" i="2" s="1"/>
  <c r="I128" i="2"/>
  <c r="I116" i="2"/>
  <c r="M116" i="2" s="1"/>
  <c r="I110" i="2"/>
  <c r="I103" i="2"/>
  <c r="I97" i="2"/>
  <c r="I84" i="2"/>
  <c r="I78" i="2"/>
  <c r="I65" i="2"/>
  <c r="M65" i="2" s="1"/>
  <c r="I61" i="2"/>
  <c r="I53" i="2"/>
  <c r="M53" i="2" s="1"/>
  <c r="I39" i="2"/>
  <c r="I31" i="2"/>
  <c r="I22" i="2"/>
  <c r="M22" i="2" s="1"/>
  <c r="I15" i="2"/>
  <c r="I8" i="2"/>
  <c r="M8" i="2" s="1"/>
  <c r="M152" i="3"/>
  <c r="M55" i="3"/>
  <c r="N55" i="3" s="1"/>
  <c r="I55" i="3"/>
  <c r="L55" i="3" s="1"/>
  <c r="I180" i="3"/>
  <c r="L180" i="3" s="1"/>
  <c r="M173" i="3"/>
  <c r="N173" i="3" s="1"/>
  <c r="I36" i="3"/>
  <c r="L36" i="3" s="1"/>
  <c r="M7" i="3"/>
  <c r="N7" i="3" s="1"/>
  <c r="I74" i="3"/>
  <c r="L74" i="3" s="1"/>
  <c r="I25" i="3"/>
  <c r="L25" i="3" s="1"/>
  <c r="I126" i="3"/>
  <c r="L126" i="3" s="1"/>
  <c r="M25" i="3"/>
  <c r="N25" i="3" s="1"/>
  <c r="M126" i="3"/>
  <c r="K216" i="4"/>
  <c r="K634" i="4"/>
  <c r="K353" i="4"/>
  <c r="K222" i="4"/>
  <c r="K210" i="4"/>
  <c r="K57" i="4"/>
  <c r="K60" i="4"/>
  <c r="K478" i="4"/>
  <c r="K922" i="4"/>
  <c r="K666" i="4"/>
  <c r="K440" i="4"/>
  <c r="K920" i="4"/>
  <c r="K356" i="4"/>
  <c r="K84" i="4"/>
  <c r="M142" i="4"/>
  <c r="K370" i="4"/>
  <c r="K637" i="4"/>
  <c r="K126" i="4"/>
  <c r="K844" i="4"/>
  <c r="K279" i="4"/>
  <c r="M413" i="4"/>
  <c r="K8" i="4"/>
  <c r="K224" i="4"/>
  <c r="K307" i="4"/>
  <c r="M172" i="4"/>
  <c r="K77" i="4"/>
  <c r="K316" i="4"/>
  <c r="M387" i="4"/>
  <c r="M948" i="4"/>
  <c r="K418" i="4"/>
  <c r="K903" i="4"/>
  <c r="K227" i="4"/>
  <c r="K596" i="4"/>
  <c r="K72" i="4"/>
  <c r="K165" i="4"/>
  <c r="K694" i="4"/>
  <c r="M289" i="4"/>
  <c r="K673" i="4"/>
  <c r="M911" i="4"/>
  <c r="M214" i="4"/>
  <c r="M862" i="4"/>
  <c r="M376" i="4"/>
  <c r="M24" i="4"/>
  <c r="K434" i="4"/>
  <c r="M209" i="4"/>
  <c r="K121" i="4"/>
  <c r="M341" i="4"/>
  <c r="M406" i="4"/>
  <c r="K333" i="4"/>
  <c r="K626" i="4"/>
  <c r="K105" i="4"/>
  <c r="K815" i="4"/>
  <c r="M569" i="4"/>
  <c r="K576" i="4"/>
  <c r="K54" i="4"/>
  <c r="K720" i="4"/>
  <c r="M181" i="4"/>
  <c r="M308" i="4"/>
  <c r="K175" i="4"/>
  <c r="K7" i="4"/>
  <c r="K180" i="4"/>
  <c r="K506" i="4"/>
  <c r="K822" i="4"/>
  <c r="K879" i="4"/>
  <c r="K594" i="4"/>
  <c r="K570" i="4"/>
  <c r="K364" i="4"/>
  <c r="K407" i="4"/>
  <c r="K553" i="4"/>
  <c r="K128" i="4"/>
  <c r="K931" i="4"/>
  <c r="K330" i="4"/>
  <c r="K811" i="4"/>
  <c r="K111" i="4"/>
  <c r="K174" i="4"/>
  <c r="K64" i="4"/>
  <c r="K252" i="4"/>
  <c r="K780" i="4"/>
  <c r="K831" i="4"/>
  <c r="K238" i="4"/>
  <c r="K221" i="4"/>
  <c r="K374" i="4"/>
  <c r="K452" i="4"/>
  <c r="K305" i="4"/>
  <c r="K256" i="4"/>
  <c r="K777" i="4"/>
  <c r="K828" i="4"/>
  <c r="K932" i="4"/>
  <c r="K341" i="4"/>
  <c r="K110" i="4"/>
  <c r="K198" i="4"/>
  <c r="K149" i="4"/>
  <c r="K396" i="4"/>
  <c r="K439" i="4"/>
  <c r="K791" i="4"/>
  <c r="K161" i="4"/>
  <c r="K398" i="4"/>
  <c r="K202" i="4"/>
  <c r="K606" i="4"/>
  <c r="K943" i="4"/>
  <c r="K319" i="4"/>
  <c r="K151" i="4"/>
  <c r="K533" i="4"/>
  <c r="K463" i="4"/>
  <c r="K372" i="4"/>
  <c r="K935" i="4"/>
  <c r="K674" i="4"/>
  <c r="K395" i="4"/>
  <c r="K528" i="4"/>
  <c r="K62" i="4"/>
  <c r="K284" i="4"/>
  <c r="K649" i="4"/>
  <c r="K696" i="4"/>
  <c r="K350" i="4"/>
  <c r="K830" i="4"/>
  <c r="K387" i="4"/>
  <c r="K512" i="4"/>
  <c r="K944" i="4"/>
  <c r="K554" i="4"/>
  <c r="K421" i="4"/>
  <c r="K255" i="4"/>
  <c r="K140" i="4"/>
  <c r="K414" i="4"/>
  <c r="K200" i="4"/>
  <c r="K88" i="4"/>
  <c r="K290" i="4"/>
  <c r="K860" i="4"/>
  <c r="K958" i="4"/>
  <c r="K505" i="4"/>
  <c r="K393" i="4"/>
  <c r="K426" i="4"/>
  <c r="K116" i="4"/>
  <c r="K955" i="4"/>
  <c r="K4" i="4"/>
  <c r="K35" i="4"/>
  <c r="K448" i="4"/>
  <c r="K471" i="4"/>
  <c r="K231" i="4"/>
  <c r="K288" i="4"/>
  <c r="K211" i="4"/>
  <c r="K260" i="4"/>
  <c r="K326" i="4"/>
  <c r="K645" i="4"/>
  <c r="K672" i="4"/>
  <c r="K622" i="4"/>
  <c r="K788" i="4"/>
  <c r="K825" i="4"/>
  <c r="K848" i="4"/>
  <c r="K91" i="4"/>
  <c r="K50" i="4"/>
  <c r="K51" i="4"/>
  <c r="K668" i="4"/>
  <c r="K616" i="4"/>
  <c r="K883" i="4"/>
  <c r="K957" i="4"/>
  <c r="K953" i="4"/>
  <c r="K223" i="4"/>
  <c r="K568" i="4"/>
  <c r="K219" i="4"/>
  <c r="K578" i="4"/>
  <c r="K845" i="4"/>
  <c r="K475" i="4"/>
  <c r="K493" i="4"/>
  <c r="J212" i="4"/>
  <c r="K652" i="4"/>
  <c r="K794" i="4"/>
  <c r="K399" i="4"/>
  <c r="K911" i="4"/>
  <c r="K934" i="4"/>
  <c r="K12" i="4"/>
  <c r="K41" i="4"/>
  <c r="K477" i="4"/>
  <c r="K292" i="4"/>
  <c r="K183" i="4"/>
  <c r="K236" i="4"/>
  <c r="K268" i="4"/>
  <c r="K334" i="4"/>
  <c r="K653" i="4"/>
  <c r="K583" i="4"/>
  <c r="K607" i="4"/>
  <c r="K795" i="4"/>
  <c r="K320" i="4"/>
  <c r="K821" i="4"/>
  <c r="K910" i="4"/>
  <c r="K898" i="4"/>
  <c r="K376" i="4"/>
  <c r="K31" i="4"/>
  <c r="K113" i="4"/>
  <c r="K670" i="4"/>
  <c r="K10" i="4"/>
  <c r="K278" i="4"/>
  <c r="K515" i="4"/>
  <c r="G857" i="4"/>
  <c r="H857" i="4" s="1"/>
  <c r="J857" i="4"/>
  <c r="K371" i="4"/>
  <c r="K404" i="4"/>
  <c r="K102" i="4"/>
  <c r="K908" i="4"/>
  <c r="K24" i="4"/>
  <c r="K58" i="4"/>
  <c r="K437" i="4"/>
  <c r="K214" i="4"/>
  <c r="K296" i="4"/>
  <c r="K209" i="4"/>
  <c r="K244" i="4"/>
  <c r="K313" i="4"/>
  <c r="K340" i="4"/>
  <c r="K660" i="4"/>
  <c r="K590" i="4"/>
  <c r="K614" i="4"/>
  <c r="K803" i="4"/>
  <c r="K838" i="4"/>
  <c r="K78" i="4"/>
  <c r="K157" i="4"/>
  <c r="K315" i="4"/>
  <c r="K655" i="4"/>
  <c r="K127" i="4"/>
  <c r="K716" i="4"/>
  <c r="K379" i="4"/>
  <c r="K118" i="4"/>
  <c r="K940" i="4"/>
  <c r="K298" i="4"/>
  <c r="K522" i="4"/>
  <c r="K178" i="4"/>
  <c r="J346" i="4"/>
  <c r="G146" i="4"/>
  <c r="H146" i="4" s="1"/>
  <c r="J382" i="4"/>
  <c r="J773" i="4"/>
  <c r="K23" i="4"/>
  <c r="K291" i="4"/>
  <c r="K259" i="4"/>
  <c r="K684" i="4"/>
  <c r="K365" i="4"/>
  <c r="I125" i="4"/>
  <c r="M95" i="4"/>
  <c r="I484" i="4"/>
  <c r="M434" i="4"/>
  <c r="K678" i="4"/>
  <c r="K517" i="4"/>
  <c r="K381" i="4"/>
  <c r="K39" i="4"/>
  <c r="K380" i="4"/>
  <c r="M380" i="4"/>
  <c r="K427" i="4"/>
  <c r="M427" i="4"/>
  <c r="K923" i="4"/>
  <c r="K13" i="4"/>
  <c r="M13" i="4"/>
  <c r="K215" i="4"/>
  <c r="M215" i="4"/>
  <c r="K302" i="4"/>
  <c r="M302" i="4"/>
  <c r="K253" i="4"/>
  <c r="K661" i="4"/>
  <c r="K591" i="4"/>
  <c r="K615" i="4"/>
  <c r="K804" i="4"/>
  <c r="K177" i="4"/>
  <c r="K679" i="4"/>
  <c r="K707" i="4"/>
  <c r="K890" i="4"/>
  <c r="K63" i="4"/>
  <c r="M63" i="4"/>
  <c r="K359" i="4"/>
  <c r="K405" i="4"/>
  <c r="I306" i="4"/>
  <c r="M272" i="4"/>
  <c r="K272" i="4"/>
  <c r="K774" i="4"/>
  <c r="I814" i="4"/>
  <c r="M774" i="4"/>
  <c r="M870" i="4"/>
  <c r="K870" i="4"/>
  <c r="G212" i="4"/>
  <c r="H212" i="4" s="1"/>
  <c r="J146" i="4"/>
  <c r="K99" i="4"/>
  <c r="M99" i="4"/>
  <c r="K937" i="4"/>
  <c r="M937" i="4"/>
  <c r="K45" i="4"/>
  <c r="M45" i="4"/>
  <c r="K480" i="4"/>
  <c r="M480" i="4"/>
  <c r="K188" i="4"/>
  <c r="M188" i="4"/>
  <c r="K311" i="4"/>
  <c r="M311" i="4"/>
  <c r="K642" i="4"/>
  <c r="M642" i="4"/>
  <c r="K618" i="4"/>
  <c r="M618" i="4"/>
  <c r="K792" i="4"/>
  <c r="M792" i="4"/>
  <c r="K841" i="4"/>
  <c r="M841" i="4"/>
  <c r="K81" i="4"/>
  <c r="M81" i="4"/>
  <c r="K162" i="4"/>
  <c r="M162" i="4"/>
  <c r="K753" i="4"/>
  <c r="M753" i="4"/>
  <c r="K368" i="4"/>
  <c r="M368" i="4"/>
  <c r="K258" i="4"/>
  <c r="M258" i="4"/>
  <c r="K643" i="4"/>
  <c r="M643" i="4"/>
  <c r="K620" i="4"/>
  <c r="M620" i="4"/>
  <c r="K793" i="4"/>
  <c r="M793" i="4"/>
  <c r="K842" i="4"/>
  <c r="M842" i="4"/>
  <c r="K131" i="4"/>
  <c r="M131" i="4"/>
  <c r="K690" i="4"/>
  <c r="M690" i="4"/>
  <c r="K727" i="4"/>
  <c r="M727" i="4"/>
  <c r="K887" i="4"/>
  <c r="M887" i="4"/>
  <c r="K501" i="4"/>
  <c r="M501" i="4"/>
  <c r="K531" i="4"/>
  <c r="M531" i="4"/>
  <c r="K564" i="4"/>
  <c r="M564" i="4"/>
  <c r="K747" i="4"/>
  <c r="M747" i="4"/>
  <c r="K717" i="4"/>
  <c r="M717" i="4"/>
  <c r="K383" i="4"/>
  <c r="I411" i="4"/>
  <c r="M383" i="4"/>
  <c r="K412" i="4"/>
  <c r="I433" i="4"/>
  <c r="M412" i="4"/>
  <c r="K11" i="4"/>
  <c r="M11" i="4"/>
  <c r="K40" i="4"/>
  <c r="M40" i="4"/>
  <c r="K779" i="4"/>
  <c r="M779" i="4"/>
  <c r="K92" i="4"/>
  <c r="M92" i="4"/>
  <c r="K176" i="4"/>
  <c r="M176" i="4"/>
  <c r="K136" i="4"/>
  <c r="M136" i="4"/>
  <c r="K724" i="4"/>
  <c r="M724" i="4"/>
  <c r="K895" i="4"/>
  <c r="M895" i="4"/>
  <c r="K510" i="4"/>
  <c r="M510" i="4"/>
  <c r="K539" i="4"/>
  <c r="I575" i="4"/>
  <c r="M539" i="4"/>
  <c r="K731" i="4"/>
  <c r="M731" i="4"/>
  <c r="K755" i="4"/>
  <c r="M755" i="4"/>
  <c r="K885" i="4"/>
  <c r="M885" i="4"/>
  <c r="K351" i="4"/>
  <c r="M351" i="4"/>
  <c r="K335" i="4"/>
  <c r="M335" i="4"/>
  <c r="K695" i="4"/>
  <c r="M695" i="4"/>
  <c r="K534" i="4"/>
  <c r="M534" i="4"/>
  <c r="K760" i="4"/>
  <c r="M760" i="4"/>
  <c r="M159" i="4"/>
  <c r="K159" i="4"/>
  <c r="K766" i="4"/>
  <c r="M766" i="4"/>
  <c r="K247" i="4"/>
  <c r="M247" i="4"/>
  <c r="K633" i="4"/>
  <c r="M633" i="4"/>
  <c r="K581" i="4"/>
  <c r="M581" i="4"/>
  <c r="K776" i="4"/>
  <c r="M776" i="4"/>
  <c r="K66" i="4"/>
  <c r="I94" i="4"/>
  <c r="M66" i="4"/>
  <c r="K681" i="4"/>
  <c r="M681" i="4"/>
  <c r="K507" i="4"/>
  <c r="M507" i="4"/>
  <c r="K109" i="4"/>
  <c r="K34" i="4"/>
  <c r="K299" i="4"/>
  <c r="K267" i="4"/>
  <c r="M267" i="4"/>
  <c r="K659" i="4"/>
  <c r="K613" i="4"/>
  <c r="K837" i="4"/>
  <c r="K713" i="4"/>
  <c r="K723" i="4"/>
  <c r="K537" i="4"/>
  <c r="K96" i="4"/>
  <c r="M96" i="4"/>
  <c r="K19" i="4"/>
  <c r="M19" i="4"/>
  <c r="K449" i="4"/>
  <c r="M449" i="4"/>
  <c r="K184" i="4"/>
  <c r="M184" i="4"/>
  <c r="I675" i="4"/>
  <c r="M626" i="4"/>
  <c r="K73" i="4"/>
  <c r="M73" i="4"/>
  <c r="K770" i="4"/>
  <c r="M770" i="4"/>
  <c r="K30" i="4"/>
  <c r="M30" i="4"/>
  <c r="K450" i="4"/>
  <c r="M450" i="4"/>
  <c r="K276" i="4"/>
  <c r="M276" i="4"/>
  <c r="K592" i="4"/>
  <c r="M592" i="4"/>
  <c r="G675" i="4"/>
  <c r="H675" i="4" s="1"/>
  <c r="G814" i="4"/>
  <c r="H814" i="4" s="1"/>
  <c r="J411" i="4"/>
  <c r="J433" i="4"/>
  <c r="J575" i="4"/>
  <c r="J94" i="4"/>
  <c r="K49" i="4"/>
  <c r="K182" i="4"/>
  <c r="K318" i="4"/>
  <c r="K856" i="4"/>
  <c r="K867" i="4"/>
  <c r="I960" i="4"/>
  <c r="M903" i="4"/>
  <c r="K706" i="4"/>
  <c r="K552" i="4"/>
  <c r="K431" i="4"/>
  <c r="K443" i="4"/>
  <c r="M443" i="4"/>
  <c r="K103" i="4"/>
  <c r="M103" i="4"/>
  <c r="K928" i="4"/>
  <c r="M928" i="4"/>
  <c r="K29" i="4"/>
  <c r="K456" i="4"/>
  <c r="M456" i="4"/>
  <c r="K191" i="4"/>
  <c r="M191" i="4"/>
  <c r="K261" i="4"/>
  <c r="M261" i="4"/>
  <c r="K638" i="4"/>
  <c r="K667" i="4"/>
  <c r="K621" i="4"/>
  <c r="K781" i="4"/>
  <c r="K826" i="4"/>
  <c r="K79" i="4"/>
  <c r="M79" i="4"/>
  <c r="K686" i="4"/>
  <c r="K715" i="4"/>
  <c r="M715" i="4"/>
  <c r="K897" i="4"/>
  <c r="K750" i="4"/>
  <c r="M750" i="4"/>
  <c r="K950" i="4"/>
  <c r="K37" i="4"/>
  <c r="M37" i="4"/>
  <c r="K435" i="4"/>
  <c r="K303" i="4"/>
  <c r="M303" i="4"/>
  <c r="K246" i="4"/>
  <c r="M246" i="4"/>
  <c r="K343" i="4"/>
  <c r="K597" i="4"/>
  <c r="M597" i="4"/>
  <c r="K805" i="4"/>
  <c r="K166" i="4"/>
  <c r="M166" i="4"/>
  <c r="K700" i="4"/>
  <c r="K567" i="4"/>
  <c r="K415" i="4"/>
  <c r="M415" i="4"/>
  <c r="M373" i="4"/>
  <c r="K373" i="4"/>
  <c r="G625" i="4"/>
  <c r="H625" i="4" s="1"/>
  <c r="G484" i="4"/>
  <c r="H484" i="4" s="1"/>
  <c r="J65" i="4"/>
  <c r="J675" i="4"/>
  <c r="J814" i="4"/>
  <c r="K408" i="4"/>
  <c r="M408" i="4"/>
  <c r="K114" i="4"/>
  <c r="M114" i="4"/>
  <c r="K946" i="4"/>
  <c r="M946" i="4"/>
  <c r="K446" i="4"/>
  <c r="M446" i="4"/>
  <c r="K228" i="4"/>
  <c r="M228" i="4"/>
  <c r="K201" i="4"/>
  <c r="M201" i="4"/>
  <c r="K323" i="4"/>
  <c r="M323" i="4"/>
  <c r="K657" i="4"/>
  <c r="M657" i="4"/>
  <c r="K599" i="4"/>
  <c r="M599" i="4"/>
  <c r="K800" i="4"/>
  <c r="M800" i="4"/>
  <c r="K846" i="4"/>
  <c r="M846" i="4"/>
  <c r="K89" i="4"/>
  <c r="M89" i="4"/>
  <c r="K688" i="4"/>
  <c r="M688" i="4"/>
  <c r="G902" i="4"/>
  <c r="H902" i="4" s="1"/>
  <c r="K196" i="4"/>
  <c r="M196" i="4"/>
  <c r="K317" i="4"/>
  <c r="M317" i="4"/>
  <c r="K651" i="4"/>
  <c r="M651" i="4"/>
  <c r="K600" i="4"/>
  <c r="M600" i="4"/>
  <c r="K809" i="4"/>
  <c r="M809" i="4"/>
  <c r="K82" i="4"/>
  <c r="M82" i="4"/>
  <c r="K145" i="4"/>
  <c r="M145" i="4"/>
  <c r="K697" i="4"/>
  <c r="M697" i="4"/>
  <c r="K866" i="4"/>
  <c r="M866" i="4"/>
  <c r="K894" i="4"/>
  <c r="M894" i="4"/>
  <c r="K509" i="4"/>
  <c r="M509" i="4"/>
  <c r="K544" i="4"/>
  <c r="M544" i="4"/>
  <c r="K730" i="4"/>
  <c r="M730" i="4"/>
  <c r="K772" i="4"/>
  <c r="M772" i="4"/>
  <c r="K514" i="4"/>
  <c r="M514" i="4"/>
  <c r="K403" i="4"/>
  <c r="M403" i="4"/>
  <c r="K101" i="4"/>
  <c r="M101" i="4"/>
  <c r="K916" i="4"/>
  <c r="M916" i="4"/>
  <c r="K18" i="4"/>
  <c r="M18" i="4"/>
  <c r="K47" i="4"/>
  <c r="M47" i="4"/>
  <c r="K226" i="4"/>
  <c r="M226" i="4"/>
  <c r="K295" i="4"/>
  <c r="M295" i="4"/>
  <c r="K190" i="4"/>
  <c r="M190" i="4"/>
  <c r="K312" i="4"/>
  <c r="M312" i="4"/>
  <c r="K644" i="4"/>
  <c r="M644" i="4"/>
  <c r="K589" i="4"/>
  <c r="M589" i="4"/>
  <c r="K787" i="4"/>
  <c r="M787" i="4"/>
  <c r="K843" i="4"/>
  <c r="M843" i="4"/>
  <c r="K83" i="4"/>
  <c r="M83" i="4"/>
  <c r="K164" i="4"/>
  <c r="M164" i="4"/>
  <c r="K677" i="4"/>
  <c r="M677" i="4"/>
  <c r="K705" i="4"/>
  <c r="M705" i="4"/>
  <c r="K873" i="4"/>
  <c r="M873" i="4"/>
  <c r="K487" i="4"/>
  <c r="M487" i="4"/>
  <c r="K516" i="4"/>
  <c r="M516" i="4"/>
  <c r="K551" i="4"/>
  <c r="M551" i="4"/>
  <c r="K739" i="4"/>
  <c r="M739" i="4"/>
  <c r="K763" i="4"/>
  <c r="M763" i="4"/>
  <c r="K521" i="4"/>
  <c r="M521" i="4"/>
  <c r="K357" i="4"/>
  <c r="M357" i="4"/>
  <c r="K137" i="4"/>
  <c r="M137" i="4"/>
  <c r="K698" i="4"/>
  <c r="M698" i="4"/>
  <c r="K868" i="4"/>
  <c r="M868" i="4"/>
  <c r="K896" i="4"/>
  <c r="M896" i="4"/>
  <c r="K511" i="4"/>
  <c r="M511" i="4"/>
  <c r="K571" i="4"/>
  <c r="M571" i="4"/>
  <c r="K732" i="4"/>
  <c r="M732" i="4"/>
  <c r="K756" i="4"/>
  <c r="M756" i="4"/>
  <c r="K775" i="4"/>
  <c r="M775" i="4"/>
  <c r="K858" i="4"/>
  <c r="I902" i="4"/>
  <c r="M858" i="4"/>
  <c r="K548" i="4"/>
  <c r="M548" i="4"/>
  <c r="K758" i="4"/>
  <c r="M758" i="4"/>
  <c r="K263" i="4"/>
  <c r="M263" i="4"/>
  <c r="K648" i="4"/>
  <c r="M648" i="4"/>
  <c r="K619" i="4"/>
  <c r="M619" i="4"/>
  <c r="K790" i="4"/>
  <c r="M790" i="4"/>
  <c r="K153" i="4"/>
  <c r="M153" i="4"/>
  <c r="K710" i="4"/>
  <c r="M710" i="4"/>
  <c r="K529" i="4"/>
  <c r="M529" i="4"/>
  <c r="K949" i="4"/>
  <c r="K197" i="4"/>
  <c r="K671" i="4"/>
  <c r="K719" i="4"/>
  <c r="K566" i="4"/>
  <c r="K409" i="4"/>
  <c r="M409" i="4"/>
  <c r="K906" i="4"/>
  <c r="M906" i="4"/>
  <c r="K438" i="4"/>
  <c r="M438" i="4"/>
  <c r="K232" i="4"/>
  <c r="M232" i="4"/>
  <c r="K269" i="4"/>
  <c r="M269" i="4"/>
  <c r="K85" i="4"/>
  <c r="M85" i="4"/>
  <c r="I146" i="4"/>
  <c r="M126" i="4"/>
  <c r="K862" i="4"/>
  <c r="K518" i="4"/>
  <c r="M518" i="4"/>
  <c r="K561" i="4"/>
  <c r="M561" i="4"/>
  <c r="K757" i="4"/>
  <c r="K428" i="4"/>
  <c r="M428" i="4"/>
  <c r="M185" i="4"/>
  <c r="K185" i="4"/>
  <c r="K254" i="4"/>
  <c r="M891" i="4"/>
  <c r="K891" i="4"/>
  <c r="K527" i="4"/>
  <c r="J625" i="4"/>
  <c r="G728" i="4"/>
  <c r="H728" i="4" s="1"/>
  <c r="J484" i="4"/>
  <c r="G960" i="4"/>
  <c r="H960" i="4" s="1"/>
  <c r="J902" i="4"/>
  <c r="K933" i="4"/>
  <c r="K455" i="4"/>
  <c r="K203" i="4"/>
  <c r="M203" i="4"/>
  <c r="K582" i="4"/>
  <c r="K71" i="4"/>
  <c r="K881" i="4"/>
  <c r="I65" i="4"/>
  <c r="M28" i="4"/>
  <c r="K874" i="4"/>
  <c r="K740" i="4"/>
  <c r="K120" i="4"/>
  <c r="K352" i="4"/>
  <c r="K400" i="4"/>
  <c r="M400" i="4"/>
  <c r="K909" i="4"/>
  <c r="M909" i="4"/>
  <c r="K36" i="4"/>
  <c r="M36" i="4"/>
  <c r="K466" i="4"/>
  <c r="K293" i="4"/>
  <c r="M293" i="4"/>
  <c r="K314" i="4"/>
  <c r="M314" i="4"/>
  <c r="K646" i="4"/>
  <c r="K631" i="4"/>
  <c r="K602" i="4"/>
  <c r="K789" i="4"/>
  <c r="K853" i="4"/>
  <c r="M853" i="4"/>
  <c r="K152" i="4"/>
  <c r="K133" i="4"/>
  <c r="K692" i="4"/>
  <c r="K489" i="4"/>
  <c r="K526" i="4"/>
  <c r="M526" i="4"/>
  <c r="K574" i="4"/>
  <c r="K388" i="4"/>
  <c r="K97" i="4"/>
  <c r="K918" i="4"/>
  <c r="M918" i="4"/>
  <c r="K192" i="4"/>
  <c r="K328" i="4"/>
  <c r="M328" i="4"/>
  <c r="M608" i="4"/>
  <c r="K608" i="4"/>
  <c r="M74" i="4"/>
  <c r="K74" i="4"/>
  <c r="G538" i="4"/>
  <c r="H538" i="4" s="1"/>
  <c r="G271" i="4"/>
  <c r="H271" i="4" s="1"/>
  <c r="G234" i="4"/>
  <c r="H234" i="4" s="1"/>
  <c r="G575" i="4"/>
  <c r="H575" i="4" s="1"/>
  <c r="J960" i="4"/>
  <c r="G179" i="4"/>
  <c r="H179" i="4" s="1"/>
  <c r="K348" i="4"/>
  <c r="M348" i="4"/>
  <c r="K386" i="4"/>
  <c r="M386" i="4"/>
  <c r="K914" i="4"/>
  <c r="M914" i="4"/>
  <c r="K2" i="4"/>
  <c r="I27" i="4"/>
  <c r="M2" i="4"/>
  <c r="K458" i="4"/>
  <c r="M458" i="4"/>
  <c r="K282" i="4"/>
  <c r="M282" i="4"/>
  <c r="K208" i="4"/>
  <c r="M208" i="4"/>
  <c r="K331" i="4"/>
  <c r="M331" i="4"/>
  <c r="K629" i="4"/>
  <c r="M629" i="4"/>
  <c r="K611" i="4"/>
  <c r="M611" i="4"/>
  <c r="K852" i="4"/>
  <c r="M852" i="4"/>
  <c r="K69" i="4"/>
  <c r="M69" i="4"/>
  <c r="K173" i="4"/>
  <c r="M173" i="4"/>
  <c r="K901" i="4"/>
  <c r="M901" i="4"/>
  <c r="K235" i="4"/>
  <c r="I271" i="4"/>
  <c r="M235" i="4"/>
  <c r="K332" i="4"/>
  <c r="M332" i="4"/>
  <c r="M664" i="4"/>
  <c r="K664" i="4"/>
  <c r="K624" i="4"/>
  <c r="M624" i="4"/>
  <c r="K823" i="4"/>
  <c r="M823" i="4"/>
  <c r="K163" i="4"/>
  <c r="M163" i="4"/>
  <c r="K676" i="4"/>
  <c r="I728" i="4"/>
  <c r="M676" i="4"/>
  <c r="K704" i="4"/>
  <c r="M704" i="4"/>
  <c r="K872" i="4"/>
  <c r="M872" i="4"/>
  <c r="K486" i="4"/>
  <c r="M486" i="4"/>
  <c r="K536" i="4"/>
  <c r="M536" i="4"/>
  <c r="K550" i="4"/>
  <c r="M550" i="4"/>
  <c r="K738" i="4"/>
  <c r="M738" i="4"/>
  <c r="K762" i="4"/>
  <c r="M762" i="4"/>
  <c r="K736" i="4"/>
  <c r="M736" i="4"/>
  <c r="K921" i="4"/>
  <c r="M921" i="4"/>
  <c r="K465" i="4"/>
  <c r="M465" i="4"/>
  <c r="K213" i="4"/>
  <c r="I234" i="4"/>
  <c r="M213" i="4"/>
  <c r="K601" i="4"/>
  <c r="M601" i="4"/>
  <c r="M495" i="4"/>
  <c r="K495" i="4"/>
  <c r="K524" i="4"/>
  <c r="M524" i="4"/>
  <c r="K559" i="4"/>
  <c r="M559" i="4"/>
  <c r="K768" i="4"/>
  <c r="M768" i="4"/>
  <c r="K147" i="4"/>
  <c r="I179" i="4"/>
  <c r="M147" i="4"/>
  <c r="K540" i="4"/>
  <c r="M540" i="4"/>
  <c r="K144" i="4"/>
  <c r="M144" i="4"/>
  <c r="M878" i="4"/>
  <c r="K878" i="4"/>
  <c r="K572" i="4"/>
  <c r="M572" i="4"/>
  <c r="K876" i="4"/>
  <c r="M876" i="4"/>
  <c r="K309" i="4"/>
  <c r="M309" i="4"/>
  <c r="K627" i="4"/>
  <c r="M627" i="4"/>
  <c r="K604" i="4"/>
  <c r="M604" i="4"/>
  <c r="K806" i="4"/>
  <c r="M806" i="4"/>
  <c r="K167" i="4"/>
  <c r="M167" i="4"/>
  <c r="K871" i="4"/>
  <c r="M871" i="4"/>
  <c r="K556" i="4"/>
  <c r="M556" i="4"/>
  <c r="K406" i="4"/>
  <c r="K939" i="4"/>
  <c r="K460" i="4"/>
  <c r="K270" i="4"/>
  <c r="M270" i="4"/>
  <c r="K345" i="4"/>
  <c r="K802" i="4"/>
  <c r="K90" i="4"/>
  <c r="K171" i="4"/>
  <c r="K889" i="4"/>
  <c r="K749" i="4"/>
  <c r="K410" i="4"/>
  <c r="M410" i="4"/>
  <c r="K124" i="4"/>
  <c r="M124" i="4"/>
  <c r="K42" i="4"/>
  <c r="M42" i="4"/>
  <c r="K297" i="4"/>
  <c r="M297" i="4"/>
  <c r="K204" i="4"/>
  <c r="M204" i="4"/>
  <c r="K839" i="4"/>
  <c r="M839" i="4"/>
  <c r="K869" i="4"/>
  <c r="M869" i="4"/>
  <c r="M765" i="4"/>
  <c r="K765" i="4"/>
  <c r="K924" i="4"/>
  <c r="M924" i="4"/>
  <c r="K6" i="4"/>
  <c r="M6" i="4"/>
  <c r="K467" i="4"/>
  <c r="M467" i="4"/>
  <c r="K233" i="4"/>
  <c r="M233" i="4"/>
  <c r="M336" i="4"/>
  <c r="K336" i="4"/>
  <c r="K67" i="4"/>
  <c r="M67" i="4"/>
  <c r="G773" i="4"/>
  <c r="H773" i="4" s="1"/>
  <c r="J538" i="4"/>
  <c r="G382" i="4"/>
  <c r="H382" i="4" s="1"/>
  <c r="G125" i="4"/>
  <c r="H125" i="4" s="1"/>
  <c r="G306" i="4"/>
  <c r="H306" i="4" s="1"/>
  <c r="J27" i="4"/>
  <c r="J271" i="4"/>
  <c r="J728" i="4"/>
  <c r="J234" i="4"/>
  <c r="J179" i="4"/>
  <c r="G94" i="4"/>
  <c r="H94" i="4" s="1"/>
  <c r="K476" i="4"/>
  <c r="K251" i="4"/>
  <c r="K636" i="4"/>
  <c r="M636" i="4"/>
  <c r="K595" i="4"/>
  <c r="M595" i="4"/>
  <c r="K810" i="4"/>
  <c r="M810" i="4"/>
  <c r="K170" i="4"/>
  <c r="K488" i="4"/>
  <c r="K764" i="4"/>
  <c r="K904" i="4"/>
  <c r="K358" i="4"/>
  <c r="M358" i="4"/>
  <c r="K419" i="4"/>
  <c r="K912" i="4"/>
  <c r="M912" i="4"/>
  <c r="K59" i="4"/>
  <c r="M59" i="4"/>
  <c r="K472" i="4"/>
  <c r="M472" i="4"/>
  <c r="K275" i="4"/>
  <c r="K237" i="4"/>
  <c r="M237" i="4"/>
  <c r="K654" i="4"/>
  <c r="K584" i="4"/>
  <c r="K579" i="4"/>
  <c r="K796" i="4"/>
  <c r="K820" i="4"/>
  <c r="M820" i="4"/>
  <c r="K158" i="4"/>
  <c r="K138" i="4"/>
  <c r="K699" i="4"/>
  <c r="K875" i="4"/>
  <c r="M875" i="4"/>
  <c r="K497" i="4"/>
  <c r="M497" i="4"/>
  <c r="K362" i="4"/>
  <c r="M362" i="4"/>
  <c r="K394" i="4"/>
  <c r="M394" i="4"/>
  <c r="M104" i="4"/>
  <c r="K104" i="4"/>
  <c r="K929" i="4"/>
  <c r="M929" i="4"/>
  <c r="K14" i="4"/>
  <c r="K473" i="4"/>
  <c r="M473" i="4"/>
  <c r="K280" i="4"/>
  <c r="M199" i="4"/>
  <c r="K199" i="4"/>
  <c r="K308" i="4"/>
  <c r="K632" i="4"/>
  <c r="M632" i="4"/>
  <c r="K832" i="4"/>
  <c r="K139" i="4"/>
  <c r="M139" i="4"/>
  <c r="K751" i="4"/>
  <c r="M751" i="4"/>
  <c r="G346" i="4"/>
  <c r="H346" i="4" s="1"/>
  <c r="J125" i="4"/>
  <c r="J306" i="4"/>
  <c r="K423" i="4"/>
  <c r="M423" i="4"/>
  <c r="K925" i="4"/>
  <c r="M925" i="4"/>
  <c r="K33" i="4"/>
  <c r="M33" i="4"/>
  <c r="K469" i="4"/>
  <c r="M469" i="4"/>
  <c r="K287" i="4"/>
  <c r="M287" i="4"/>
  <c r="K257" i="4"/>
  <c r="M257" i="4"/>
  <c r="K344" i="4"/>
  <c r="M344" i="4"/>
  <c r="K617" i="4"/>
  <c r="M617" i="4"/>
  <c r="K785" i="4"/>
  <c r="M785" i="4"/>
  <c r="K835" i="4"/>
  <c r="M835" i="4"/>
  <c r="K76" i="4"/>
  <c r="M76" i="4"/>
  <c r="K155" i="4"/>
  <c r="M155" i="4"/>
  <c r="K543" i="4"/>
  <c r="M543" i="4"/>
  <c r="K347" i="4"/>
  <c r="I382" i="4"/>
  <c r="M347" i="4"/>
  <c r="K250" i="4"/>
  <c r="M250" i="4"/>
  <c r="K635" i="4"/>
  <c r="M635" i="4"/>
  <c r="K577" i="4"/>
  <c r="M577" i="4"/>
  <c r="K813" i="4"/>
  <c r="M813" i="4"/>
  <c r="K817" i="4"/>
  <c r="M817" i="4"/>
  <c r="K169" i="4"/>
  <c r="M169" i="4"/>
  <c r="K683" i="4"/>
  <c r="M683" i="4"/>
  <c r="K712" i="4"/>
  <c r="M712" i="4"/>
  <c r="K880" i="4"/>
  <c r="M880" i="4"/>
  <c r="K494" i="4"/>
  <c r="M494" i="4"/>
  <c r="K523" i="4"/>
  <c r="M523" i="4"/>
  <c r="K558" i="4"/>
  <c r="M558" i="4"/>
  <c r="K767" i="4"/>
  <c r="M767" i="4"/>
  <c r="K833" i="4"/>
  <c r="M833" i="4"/>
  <c r="G433" i="4"/>
  <c r="H433" i="4" s="1"/>
  <c r="K392" i="4"/>
  <c r="M392" i="4"/>
  <c r="K425" i="4"/>
  <c r="M425" i="4"/>
  <c r="K115" i="4"/>
  <c r="M115" i="4"/>
  <c r="K927" i="4"/>
  <c r="M927" i="4"/>
  <c r="K3" i="4"/>
  <c r="M3" i="4"/>
  <c r="K482" i="4"/>
  <c r="M482" i="4"/>
  <c r="K483" i="4"/>
  <c r="M483" i="4"/>
  <c r="K230" i="4"/>
  <c r="M230" i="4"/>
  <c r="K277" i="4"/>
  <c r="M277" i="4"/>
  <c r="K243" i="4"/>
  <c r="M243" i="4"/>
  <c r="K325" i="4"/>
  <c r="M325" i="4"/>
  <c r="K665" i="4"/>
  <c r="M665" i="4"/>
  <c r="K824" i="4"/>
  <c r="M824" i="4"/>
  <c r="K150" i="4"/>
  <c r="M150" i="4"/>
  <c r="K691" i="4"/>
  <c r="M691" i="4"/>
  <c r="K718" i="4"/>
  <c r="M718" i="4"/>
  <c r="K888" i="4"/>
  <c r="M888" i="4"/>
  <c r="K502" i="4"/>
  <c r="M502" i="4"/>
  <c r="K532" i="4"/>
  <c r="M532" i="4"/>
  <c r="K565" i="4"/>
  <c r="M565" i="4"/>
  <c r="K748" i="4"/>
  <c r="M748" i="4"/>
  <c r="K702" i="4"/>
  <c r="M702" i="4"/>
  <c r="K685" i="4"/>
  <c r="M685" i="4"/>
  <c r="K714" i="4"/>
  <c r="M714" i="4"/>
  <c r="K861" i="4"/>
  <c r="M861" i="4"/>
  <c r="K496" i="4"/>
  <c r="M496" i="4"/>
  <c r="K525" i="4"/>
  <c r="M525" i="4"/>
  <c r="K560" i="4"/>
  <c r="M560" i="4"/>
  <c r="K769" i="4"/>
  <c r="M769" i="4"/>
  <c r="K141" i="4"/>
  <c r="M141" i="4"/>
  <c r="K900" i="4"/>
  <c r="M900" i="4"/>
  <c r="K745" i="4"/>
  <c r="M745" i="4"/>
  <c r="K378" i="4"/>
  <c r="M378" i="4"/>
  <c r="K519" i="4"/>
  <c r="M519" i="4"/>
  <c r="K206" i="4"/>
  <c r="M206" i="4"/>
  <c r="M329" i="4"/>
  <c r="K329" i="4"/>
  <c r="K628" i="4"/>
  <c r="M628" i="4"/>
  <c r="K609" i="4"/>
  <c r="M609" i="4"/>
  <c r="K816" i="4"/>
  <c r="M816" i="4"/>
  <c r="K129" i="4"/>
  <c r="M129" i="4"/>
  <c r="K492" i="4"/>
  <c r="M492" i="4"/>
  <c r="K729" i="4"/>
  <c r="I773" i="4"/>
  <c r="M729" i="4"/>
  <c r="K417" i="4"/>
  <c r="K942" i="4"/>
  <c r="K132" i="4"/>
  <c r="K142" i="4"/>
  <c r="K503" i="4"/>
  <c r="K377" i="4"/>
  <c r="M377" i="4"/>
  <c r="K917" i="4"/>
  <c r="M917" i="4"/>
  <c r="K5" i="4"/>
  <c r="M5" i="4"/>
  <c r="K444" i="4"/>
  <c r="M444" i="4"/>
  <c r="K245" i="4"/>
  <c r="M245" i="4"/>
  <c r="K327" i="4"/>
  <c r="M327" i="4"/>
  <c r="K882" i="4"/>
  <c r="M882" i="4"/>
  <c r="K504" i="4"/>
  <c r="K545" i="4"/>
  <c r="K741" i="4"/>
  <c r="K22" i="4"/>
  <c r="M22" i="4"/>
  <c r="M401" i="4"/>
  <c r="K401" i="4"/>
  <c r="K112" i="4"/>
  <c r="K205" i="4"/>
  <c r="M205" i="4"/>
  <c r="K639" i="4"/>
  <c r="M639" i="4"/>
  <c r="K580" i="4"/>
  <c r="M580" i="4"/>
  <c r="K782" i="4"/>
  <c r="M782" i="4"/>
  <c r="K148" i="4"/>
  <c r="M148" i="4"/>
  <c r="K680" i="4"/>
  <c r="K498" i="4"/>
  <c r="M498" i="4"/>
  <c r="K733" i="4"/>
  <c r="M733" i="4"/>
  <c r="K797" i="4"/>
  <c r="K840" i="4"/>
  <c r="K86" i="4"/>
  <c r="K708" i="4"/>
  <c r="K562" i="4"/>
  <c r="K61" i="4"/>
  <c r="K468" i="4"/>
  <c r="K225" i="4"/>
  <c r="K818" i="4"/>
  <c r="M818" i="4"/>
  <c r="K725" i="4"/>
  <c r="K892" i="4"/>
  <c r="K535" i="4"/>
  <c r="K555" i="4"/>
  <c r="M555" i="4"/>
  <c r="K744" i="4"/>
  <c r="M744" i="4"/>
  <c r="K273" i="4"/>
  <c r="K119" i="4"/>
  <c r="K289" i="4"/>
  <c r="K248" i="4"/>
  <c r="I346" i="4"/>
  <c r="K641" i="4"/>
  <c r="K623" i="4"/>
  <c r="K93" i="4"/>
  <c r="K363" i="4"/>
  <c r="M363" i="4"/>
  <c r="K432" i="4"/>
  <c r="K481" i="4"/>
  <c r="M481" i="4"/>
  <c r="K181" i="4"/>
  <c r="K266" i="4"/>
  <c r="K658" i="4"/>
  <c r="K836" i="4"/>
  <c r="M836" i="4"/>
  <c r="K886" i="4"/>
  <c r="M886" i="4"/>
  <c r="K761" i="4"/>
  <c r="K711" i="4"/>
  <c r="K557" i="4"/>
  <c r="M557" i="4"/>
  <c r="M286" i="4"/>
  <c r="M640" i="4"/>
  <c r="M98" i="4"/>
  <c r="M21" i="4"/>
  <c r="M442" i="4"/>
  <c r="M300" i="4"/>
  <c r="M593" i="4"/>
  <c r="M807" i="4"/>
  <c r="M265" i="4"/>
  <c r="M650" i="4"/>
  <c r="M778" i="4"/>
  <c r="M720" i="4"/>
  <c r="M17" i="4"/>
  <c r="G411" i="4"/>
  <c r="H411" i="4" s="1"/>
  <c r="M586" i="4"/>
  <c r="K143" i="4"/>
  <c r="M143" i="4"/>
  <c r="K513" i="4"/>
  <c r="M513" i="4"/>
  <c r="K413" i="4"/>
  <c r="K122" i="4"/>
  <c r="K193" i="4"/>
  <c r="K598" i="4"/>
  <c r="K855" i="4"/>
  <c r="K160" i="4"/>
  <c r="K721" i="4"/>
  <c r="M721" i="4"/>
  <c r="K563" i="4"/>
  <c r="K752" i="4"/>
  <c r="K390" i="4"/>
  <c r="K430" i="4"/>
  <c r="K53" i="4"/>
  <c r="K194" i="4"/>
  <c r="K322" i="4"/>
  <c r="K854" i="4"/>
  <c r="K168" i="4"/>
  <c r="K355" i="4"/>
  <c r="K926" i="4"/>
  <c r="M926" i="4"/>
  <c r="K454" i="4"/>
  <c r="K220" i="4"/>
  <c r="M220" i="4"/>
  <c r="K847" i="4"/>
  <c r="M847" i="4"/>
  <c r="K156" i="4"/>
  <c r="K485" i="4"/>
  <c r="I538" i="4"/>
  <c r="K808" i="4"/>
  <c r="K130" i="4"/>
  <c r="K508" i="4"/>
  <c r="M508" i="4"/>
  <c r="K573" i="4"/>
  <c r="M420" i="4"/>
  <c r="M360" i="4"/>
  <c r="M429" i="4"/>
  <c r="M930" i="4"/>
  <c r="M20" i="4"/>
  <c r="M474" i="4"/>
  <c r="M304" i="4"/>
  <c r="M106" i="4"/>
  <c r="M936" i="4"/>
  <c r="M479" i="4"/>
  <c r="M264" i="4"/>
  <c r="M822" i="4"/>
  <c r="M905" i="4"/>
  <c r="M349" i="4"/>
  <c r="M447" i="4"/>
  <c r="K52" i="4"/>
  <c r="K722" i="4"/>
  <c r="M722" i="4"/>
  <c r="K864" i="4"/>
  <c r="K899" i="4"/>
  <c r="M899" i="4"/>
  <c r="K520" i="4"/>
  <c r="M520" i="4"/>
  <c r="K956" i="4"/>
  <c r="I625" i="4"/>
  <c r="K391" i="4"/>
  <c r="M391" i="4"/>
  <c r="K100" i="4"/>
  <c r="M100" i="4"/>
  <c r="K26" i="4"/>
  <c r="M26" i="4"/>
  <c r="K189" i="4"/>
  <c r="M189" i="4"/>
  <c r="K70" i="4"/>
  <c r="M70" i="4"/>
  <c r="K500" i="4"/>
  <c r="M500" i="4"/>
  <c r="K726" i="4"/>
  <c r="M726" i="4"/>
  <c r="M461" i="4"/>
  <c r="M366" i="4"/>
  <c r="M121" i="4"/>
  <c r="M907" i="4"/>
  <c r="M445" i="4"/>
  <c r="M186" i="4"/>
  <c r="M32" i="4"/>
  <c r="M218" i="4"/>
  <c r="M187" i="4"/>
  <c r="M310" i="4"/>
  <c r="M107" i="4"/>
  <c r="M195" i="4"/>
  <c r="M663" i="4"/>
  <c r="M375" i="4"/>
  <c r="M470" i="4"/>
  <c r="M703" i="4"/>
  <c r="M490" i="4"/>
  <c r="M798" i="4"/>
  <c r="K783" i="4"/>
  <c r="M783" i="4"/>
  <c r="K850" i="4"/>
  <c r="M850" i="4"/>
  <c r="K491" i="4"/>
  <c r="M491" i="4"/>
  <c r="K759" i="4"/>
  <c r="M759" i="4"/>
  <c r="K459" i="4"/>
  <c r="M459" i="4"/>
  <c r="K630" i="4"/>
  <c r="M630" i="4"/>
  <c r="K829" i="4"/>
  <c r="M829" i="4"/>
  <c r="K737" i="4"/>
  <c r="M25" i="4"/>
  <c r="M585" i="4"/>
  <c r="M217" i="4"/>
  <c r="M342" i="4"/>
  <c r="M945" i="4"/>
  <c r="M307" i="4"/>
  <c r="M656" i="4"/>
  <c r="M610" i="4"/>
  <c r="M416" i="4"/>
  <c r="M54" i="4"/>
  <c r="M229" i="4"/>
  <c r="K849" i="4"/>
  <c r="M849" i="4"/>
  <c r="K687" i="4"/>
  <c r="M687" i="4"/>
  <c r="K863" i="4"/>
  <c r="M863" i="4"/>
  <c r="K542" i="4"/>
  <c r="M542" i="4"/>
  <c r="K734" i="4"/>
  <c r="M734" i="4"/>
  <c r="K389" i="4"/>
  <c r="K451" i="4"/>
  <c r="I212" i="4"/>
  <c r="K80" i="4"/>
  <c r="M80" i="4"/>
  <c r="K859" i="4"/>
  <c r="K499" i="4"/>
  <c r="K453" i="4"/>
  <c r="K361" i="4"/>
  <c r="K38" i="4"/>
  <c r="K172" i="4"/>
  <c r="K123" i="4"/>
  <c r="M123" i="4"/>
  <c r="K938" i="4"/>
  <c r="M938" i="4"/>
  <c r="K56" i="4"/>
  <c r="K464" i="4"/>
  <c r="M464" i="4"/>
  <c r="K324" i="4"/>
  <c r="M324" i="4"/>
  <c r="K588" i="4"/>
  <c r="M588" i="4"/>
  <c r="K682" i="4"/>
  <c r="K530" i="4"/>
  <c r="M959" i="4"/>
  <c r="M180" i="4"/>
  <c r="M321" i="4"/>
  <c r="M385" i="4"/>
  <c r="M662" i="4"/>
  <c r="M834" i="4"/>
  <c r="M397" i="4"/>
  <c r="M279" i="4"/>
  <c r="M108" i="4"/>
  <c r="M301" i="4"/>
  <c r="M485" i="4"/>
  <c r="K693" i="4"/>
  <c r="M693" i="4"/>
  <c r="K546" i="4"/>
  <c r="M546" i="4"/>
  <c r="K771" i="4"/>
  <c r="M771" i="4"/>
  <c r="K55" i="4"/>
  <c r="K239" i="4"/>
  <c r="K87" i="4"/>
  <c r="K134" i="4"/>
  <c r="K701" i="4"/>
  <c r="K569" i="4"/>
  <c r="K735" i="4"/>
  <c r="K954" i="4"/>
  <c r="K207" i="4"/>
  <c r="K784" i="4"/>
  <c r="K851" i="4"/>
  <c r="K402" i="4"/>
  <c r="M402" i="4"/>
  <c r="K948" i="4"/>
  <c r="K283" i="4"/>
  <c r="M283" i="4"/>
  <c r="K242" i="4"/>
  <c r="K339" i="4"/>
  <c r="K612" i="4"/>
  <c r="M612" i="4"/>
  <c r="K68" i="4"/>
  <c r="K865" i="4"/>
  <c r="M865" i="4"/>
  <c r="K605" i="4"/>
  <c r="K893" i="4"/>
  <c r="K743" i="4"/>
  <c r="M262" i="4"/>
  <c r="M647" i="4"/>
  <c r="M812" i="4"/>
  <c r="M354" i="4"/>
  <c r="M913" i="4"/>
  <c r="M436" i="4"/>
  <c r="M9" i="4"/>
  <c r="M241" i="4"/>
  <c r="M952" i="4"/>
  <c r="I857" i="4"/>
  <c r="M815" i="4"/>
  <c r="K877" i="4"/>
  <c r="M877" i="4"/>
  <c r="K154" i="4"/>
  <c r="M154" i="4"/>
  <c r="K947" i="4"/>
  <c r="M947" i="4"/>
  <c r="K274" i="4"/>
  <c r="M274" i="4"/>
  <c r="K786" i="4"/>
  <c r="M786" i="4"/>
  <c r="K541" i="4"/>
  <c r="M541" i="4"/>
  <c r="K689" i="4"/>
  <c r="M689" i="4"/>
  <c r="M117" i="4"/>
  <c r="M603" i="4"/>
  <c r="M827" i="4"/>
  <c r="M384" i="4"/>
  <c r="M951" i="4"/>
  <c r="M457" i="4"/>
  <c r="M294" i="4"/>
  <c r="M337" i="4"/>
  <c r="M422" i="4"/>
  <c r="M16" i="4"/>
  <c r="M44" i="4"/>
  <c r="M281" i="4"/>
  <c r="M240" i="4"/>
  <c r="M338" i="4"/>
  <c r="M576" i="4"/>
  <c r="M249" i="4"/>
  <c r="M673" i="4"/>
  <c r="M941" i="4"/>
  <c r="M46" i="4"/>
  <c r="G65" i="4"/>
  <c r="H65" i="4" s="1"/>
  <c r="M549" i="4"/>
  <c r="K669" i="4"/>
  <c r="M669" i="4"/>
  <c r="K709" i="4"/>
  <c r="M709" i="4"/>
  <c r="K884" i="4"/>
  <c r="M884" i="4"/>
  <c r="K547" i="4"/>
  <c r="M547" i="4"/>
  <c r="K742" i="4"/>
  <c r="M742" i="4"/>
  <c r="K75" i="4"/>
  <c r="M75" i="4"/>
  <c r="K424" i="4"/>
  <c r="M424" i="4"/>
  <c r="K915" i="4"/>
  <c r="M915" i="4"/>
  <c r="K48" i="4"/>
  <c r="M48" i="4"/>
  <c r="K801" i="4"/>
  <c r="M801" i="4"/>
  <c r="K746" i="4"/>
  <c r="M746" i="4"/>
  <c r="K754" i="4"/>
  <c r="M754" i="4"/>
  <c r="M919" i="4"/>
  <c r="M15" i="4"/>
  <c r="M43" i="4"/>
  <c r="M462" i="4"/>
  <c r="M367" i="4"/>
  <c r="M441" i="4"/>
  <c r="M587" i="4"/>
  <c r="M799" i="4"/>
  <c r="M135" i="4"/>
  <c r="G27" i="4"/>
  <c r="L175" i="1"/>
  <c r="M175" i="1" s="1"/>
  <c r="L168" i="1"/>
  <c r="M168" i="1" s="1"/>
  <c r="H7" i="1"/>
  <c r="I7" i="1" s="1"/>
  <c r="L6" i="1"/>
  <c r="L148" i="1"/>
  <c r="M148" i="1" s="1"/>
  <c r="L139" i="1"/>
  <c r="M139" i="1" s="1"/>
  <c r="L116" i="1"/>
  <c r="M116" i="1" s="1"/>
  <c r="L100" i="1"/>
  <c r="M100" i="1" s="1"/>
  <c r="L80" i="1"/>
  <c r="M80" i="1" s="1"/>
  <c r="L23" i="1"/>
  <c r="M23" i="1" s="1"/>
  <c r="H43" i="1"/>
  <c r="I43" i="1" s="1"/>
  <c r="L39" i="1"/>
  <c r="L196" i="1"/>
  <c r="M196" i="1" s="1"/>
  <c r="L38" i="1"/>
  <c r="M38" i="1" s="1"/>
  <c r="L187" i="1"/>
  <c r="M187" i="1" s="1"/>
  <c r="L127" i="1"/>
  <c r="M127" i="1" s="1"/>
  <c r="L53" i="1"/>
  <c r="M53" i="1" s="1"/>
  <c r="H28" i="1"/>
  <c r="I28" i="1" s="1"/>
  <c r="L24" i="1"/>
  <c r="H190" i="1"/>
  <c r="I190" i="1" s="1"/>
  <c r="L188" i="1"/>
  <c r="L63" i="1"/>
  <c r="M63" i="1" s="1"/>
  <c r="M112" i="3"/>
  <c r="M113" i="3"/>
  <c r="N113" i="3" s="1"/>
  <c r="M131" i="3"/>
  <c r="N132" i="3" s="1"/>
  <c r="M104" i="3"/>
  <c r="M185" i="3"/>
  <c r="M186" i="3" s="1"/>
  <c r="N186" i="3" s="1"/>
  <c r="M179" i="3"/>
  <c r="M122" i="3"/>
  <c r="M160" i="3"/>
  <c r="M161" i="3" s="1"/>
  <c r="N161" i="3" s="1"/>
  <c r="M14" i="3"/>
  <c r="J41" i="3"/>
  <c r="K41" i="3" s="1"/>
  <c r="M37" i="3"/>
  <c r="J74" i="3"/>
  <c r="K74" i="3" s="1"/>
  <c r="M69" i="3"/>
  <c r="J186" i="3"/>
  <c r="K186" i="3" s="1"/>
  <c r="I66" i="3"/>
  <c r="L66" i="3" s="1"/>
  <c r="I173" i="3"/>
  <c r="L173" i="3" s="1"/>
  <c r="I123" i="3"/>
  <c r="L123" i="3" s="1"/>
  <c r="M9" i="3"/>
  <c r="M12" i="3" s="1"/>
  <c r="N12" i="3" s="1"/>
  <c r="I152" i="3"/>
  <c r="L152" i="3" s="1"/>
  <c r="M65" i="3"/>
  <c r="M35" i="3"/>
  <c r="M36" i="3" s="1"/>
  <c r="N36" i="3" s="1"/>
  <c r="J15" i="3"/>
  <c r="K15" i="3" s="1"/>
  <c r="M13" i="3"/>
  <c r="M15" i="3" s="1"/>
  <c r="N15" i="3" s="1"/>
  <c r="M38" i="3"/>
  <c r="J105" i="3"/>
  <c r="K105" i="3" s="1"/>
  <c r="M95" i="3"/>
  <c r="M105" i="3" s="1"/>
  <c r="N105" i="3" s="1"/>
  <c r="M73" i="3"/>
  <c r="J180" i="3"/>
  <c r="K180" i="3" s="1"/>
  <c r="M48" i="3"/>
  <c r="N48" i="3" s="1"/>
  <c r="M29" i="3"/>
  <c r="N29" i="3" s="1"/>
  <c r="M92" i="3"/>
  <c r="M93" i="3" s="1"/>
  <c r="N93" i="3" s="1"/>
  <c r="M264" i="2"/>
  <c r="M234" i="2"/>
  <c r="M236" i="2"/>
  <c r="M219" i="2"/>
  <c r="M184" i="2"/>
  <c r="M176" i="2"/>
  <c r="M163" i="2"/>
  <c r="M147" i="2"/>
  <c r="M117" i="2"/>
  <c r="M104" i="2"/>
  <c r="M98" i="2"/>
  <c r="M79" i="2"/>
  <c r="M54" i="2"/>
  <c r="M30" i="2"/>
  <c r="M27" i="2"/>
  <c r="M16" i="2"/>
  <c r="M9" i="2"/>
  <c r="M277" i="2"/>
  <c r="M251" i="2"/>
  <c r="M228" i="2"/>
  <c r="M202" i="2"/>
  <c r="M187" i="2"/>
  <c r="M161" i="2"/>
  <c r="M152" i="2"/>
  <c r="M138" i="2"/>
  <c r="M126" i="2"/>
  <c r="M4" i="2"/>
  <c r="M170" i="2"/>
  <c r="M190" i="2"/>
  <c r="M2" i="2"/>
  <c r="M143" i="2"/>
  <c r="M262" i="2"/>
  <c r="M256" i="2"/>
  <c r="M239" i="2"/>
  <c r="M240" i="2"/>
  <c r="M231" i="2"/>
  <c r="M179" i="2"/>
  <c r="M181" i="2"/>
  <c r="M154" i="2"/>
  <c r="M110" i="2"/>
  <c r="M103" i="2"/>
  <c r="M97" i="2"/>
  <c r="M84" i="2"/>
  <c r="M78" i="2"/>
  <c r="M61" i="2"/>
  <c r="M31" i="2"/>
  <c r="M15" i="2"/>
  <c r="M278" i="2"/>
  <c r="M267" i="2"/>
  <c r="M255" i="2"/>
  <c r="M235" i="2"/>
  <c r="M206" i="2"/>
  <c r="M188" i="2"/>
  <c r="M172" i="2"/>
  <c r="M178" i="2"/>
  <c r="M167" i="2"/>
  <c r="M139" i="2"/>
  <c r="M125" i="2"/>
  <c r="M121" i="2"/>
  <c r="M109" i="2"/>
  <c r="M96" i="2"/>
  <c r="M89" i="2"/>
  <c r="M83" i="2"/>
  <c r="M70" i="2"/>
  <c r="M62" i="2"/>
  <c r="M52" i="2"/>
  <c r="M34" i="2"/>
  <c r="M18" i="2"/>
  <c r="M224" i="2"/>
  <c r="M115" i="2"/>
  <c r="M76" i="2"/>
  <c r="M93" i="2"/>
  <c r="M77" i="2"/>
  <c r="M68" i="2"/>
  <c r="M51" i="2"/>
  <c r="M21" i="2"/>
  <c r="M7" i="2"/>
  <c r="M276" i="2"/>
  <c r="M250" i="2"/>
  <c r="M247" i="2"/>
  <c r="M243" i="2"/>
  <c r="M230" i="2"/>
  <c r="M186" i="2"/>
  <c r="M166" i="2"/>
  <c r="M160" i="2"/>
  <c r="M141" i="2"/>
  <c r="M127" i="2"/>
  <c r="M114" i="2"/>
  <c r="M108" i="2"/>
  <c r="M101" i="2"/>
  <c r="M88" i="2"/>
  <c r="M49" i="2"/>
  <c r="M43" i="2"/>
  <c r="M32" i="2"/>
  <c r="M26" i="2"/>
  <c r="M258" i="2"/>
  <c r="M253" i="2"/>
  <c r="M242" i="2"/>
  <c r="M227" i="2"/>
  <c r="M185" i="2"/>
  <c r="M174" i="2"/>
  <c r="M159" i="2"/>
  <c r="M132" i="2"/>
  <c r="M124" i="2"/>
  <c r="M113" i="2"/>
  <c r="M107" i="2"/>
  <c r="M92" i="2"/>
  <c r="M64" i="2"/>
  <c r="M69" i="2"/>
  <c r="M55" i="2"/>
  <c r="M41" i="2"/>
  <c r="M37" i="2"/>
  <c r="M23" i="2"/>
  <c r="M273" i="2"/>
  <c r="M232" i="2"/>
  <c r="M149" i="2"/>
  <c r="M135" i="2"/>
  <c r="M140" i="2"/>
  <c r="M80" i="2"/>
  <c r="M72" i="2"/>
  <c r="M73" i="2"/>
  <c r="M40" i="2"/>
  <c r="M44" i="2"/>
  <c r="M24" i="2"/>
  <c r="M11" i="2"/>
  <c r="M249" i="2"/>
  <c r="M223" i="2"/>
  <c r="M209" i="2"/>
  <c r="M156" i="2"/>
  <c r="M148" i="2"/>
  <c r="M134" i="2"/>
  <c r="M118" i="2"/>
  <c r="M99" i="2"/>
  <c r="M75" i="2"/>
  <c r="M71" i="2"/>
  <c r="M48" i="2"/>
  <c r="M28" i="2"/>
  <c r="M10" i="2"/>
  <c r="J93" i="3"/>
  <c r="K93" i="3" s="1"/>
  <c r="J66" i="3"/>
  <c r="K66" i="3" s="1"/>
  <c r="J132" i="3"/>
  <c r="K132" i="3" s="1"/>
  <c r="J173" i="3"/>
  <c r="K173" i="3" s="1"/>
  <c r="J7" i="3"/>
  <c r="K7" i="3" s="1"/>
  <c r="J123" i="3"/>
  <c r="K123" i="3" s="1"/>
  <c r="I105" i="3"/>
  <c r="L105" i="3" s="1"/>
  <c r="J126" i="3"/>
  <c r="K126" i="3" s="1"/>
  <c r="J152" i="3"/>
  <c r="K152" i="3" s="1"/>
  <c r="I186" i="3"/>
  <c r="L186" i="3" s="1"/>
  <c r="I161" i="3"/>
  <c r="L161" i="3" s="1"/>
  <c r="I93" i="3"/>
  <c r="L93" i="3" s="1"/>
  <c r="J113" i="3"/>
  <c r="K113" i="3" s="1"/>
  <c r="J161" i="3"/>
  <c r="K161" i="3" s="1"/>
  <c r="I12" i="3"/>
  <c r="L12" i="3" s="1"/>
  <c r="J25" i="3"/>
  <c r="K25" i="3" s="1"/>
  <c r="J29" i="3"/>
  <c r="K29" i="3" s="1"/>
  <c r="I48" i="3"/>
  <c r="L48" i="3" s="1"/>
  <c r="J55" i="3"/>
  <c r="K55" i="3" s="1"/>
  <c r="J48" i="3"/>
  <c r="K48" i="3" s="1"/>
  <c r="I41" i="3"/>
  <c r="L41" i="3" s="1"/>
  <c r="J36" i="3"/>
  <c r="K36" i="3" s="1"/>
  <c r="J12" i="3"/>
  <c r="K12" i="3" s="1"/>
  <c r="I7" i="3"/>
  <c r="L7" i="3" s="1"/>
  <c r="M201" i="2"/>
  <c r="M200" i="2"/>
  <c r="M193" i="2"/>
  <c r="M197" i="2"/>
  <c r="M198" i="2"/>
  <c r="M195" i="2"/>
  <c r="M39" i="2"/>
  <c r="M38" i="2"/>
  <c r="H159" i="1"/>
  <c r="I159" i="1" s="1"/>
  <c r="H154" i="1"/>
  <c r="I154" i="1" s="1"/>
  <c r="H196" i="1"/>
  <c r="I196" i="1" s="1"/>
  <c r="H116" i="1"/>
  <c r="I116" i="1" s="1"/>
  <c r="H38" i="1"/>
  <c r="I38" i="1" s="1"/>
  <c r="H139" i="1"/>
  <c r="I139" i="1" s="1"/>
  <c r="H127" i="1"/>
  <c r="I127" i="1" s="1"/>
  <c r="H68" i="1"/>
  <c r="I68" i="1" s="1"/>
  <c r="H63" i="1"/>
  <c r="I63" i="1" s="1"/>
  <c r="H85" i="1"/>
  <c r="I85" i="1" s="1"/>
  <c r="H5" i="1"/>
  <c r="I5" i="1" s="1"/>
  <c r="H175" i="1"/>
  <c r="I175" i="1" s="1"/>
  <c r="H168" i="1"/>
  <c r="I168" i="1" s="1"/>
  <c r="H53" i="1"/>
  <c r="I53" i="1" s="1"/>
  <c r="H23" i="1"/>
  <c r="I23" i="1" s="1"/>
  <c r="H100" i="1"/>
  <c r="I100" i="1" s="1"/>
  <c r="H148" i="1"/>
  <c r="I148" i="1" s="1"/>
  <c r="H187" i="1"/>
  <c r="I187" i="1" s="1"/>
  <c r="H80" i="1"/>
  <c r="I80" i="1" s="1"/>
  <c r="I216" i="2" l="1"/>
  <c r="J216" i="2" s="1"/>
  <c r="P80" i="1"/>
  <c r="P168" i="1"/>
  <c r="P5" i="1"/>
  <c r="P100" i="1"/>
  <c r="P175" i="1"/>
  <c r="P154" i="1"/>
  <c r="L43" i="1"/>
  <c r="M43" i="1" s="1"/>
  <c r="N39" i="1"/>
  <c r="N43" i="1" s="1"/>
  <c r="O43" i="1" s="1"/>
  <c r="P43" i="1" s="1"/>
  <c r="P116" i="1"/>
  <c r="L7" i="1"/>
  <c r="M7" i="1" s="1"/>
  <c r="N6" i="1"/>
  <c r="N7" i="1" s="1"/>
  <c r="O7" i="1" s="1"/>
  <c r="P7" i="1" s="1"/>
  <c r="P139" i="1"/>
  <c r="P63" i="1"/>
  <c r="P68" i="1"/>
  <c r="P148" i="1"/>
  <c r="P85" i="1"/>
  <c r="L28" i="1"/>
  <c r="M28" i="1" s="1"/>
  <c r="N24" i="1"/>
  <c r="N28" i="1" s="1"/>
  <c r="O28" i="1" s="1"/>
  <c r="P28" i="1" s="1"/>
  <c r="P159" i="1"/>
  <c r="P53" i="1"/>
  <c r="P38" i="1"/>
  <c r="L190" i="1"/>
  <c r="M190" i="1" s="1"/>
  <c r="N188" i="1"/>
  <c r="N190" i="1" s="1"/>
  <c r="O190" i="1" s="1"/>
  <c r="P190" i="1" s="1"/>
  <c r="P23" i="1"/>
  <c r="P187" i="1"/>
  <c r="P127" i="1"/>
  <c r="P196" i="1"/>
  <c r="M207" i="2"/>
  <c r="M213" i="2"/>
  <c r="M216" i="2" s="1"/>
  <c r="N216" i="2" s="1"/>
  <c r="I35" i="2"/>
  <c r="J35" i="2" s="1"/>
  <c r="I29" i="2"/>
  <c r="J29" i="2" s="1"/>
  <c r="I191" i="2"/>
  <c r="J191" i="2" s="1"/>
  <c r="I122" i="2"/>
  <c r="J122" i="2" s="1"/>
  <c r="M189" i="2"/>
  <c r="M19" i="2"/>
  <c r="I5" i="2"/>
  <c r="J5" i="2" s="1"/>
  <c r="I169" i="2"/>
  <c r="J169" i="2" s="1"/>
  <c r="I94" i="2"/>
  <c r="M95" i="2"/>
  <c r="M122" i="2" s="1"/>
  <c r="N122" i="2" s="1"/>
  <c r="I233" i="2"/>
  <c r="J233" i="2" s="1"/>
  <c r="I205" i="2"/>
  <c r="J205" i="2" s="1"/>
  <c r="M226" i="2"/>
  <c r="I158" i="2"/>
  <c r="J158" i="2" s="1"/>
  <c r="M66" i="3"/>
  <c r="N66" i="3" s="1"/>
  <c r="M857" i="4"/>
  <c r="N857" i="4" s="1"/>
  <c r="M212" i="4"/>
  <c r="N212" i="4" s="1"/>
  <c r="M382" i="4"/>
  <c r="N382" i="4" s="1"/>
  <c r="K65" i="4"/>
  <c r="L65" i="4" s="1"/>
  <c r="K675" i="4"/>
  <c r="L675" i="4" s="1"/>
  <c r="K125" i="4"/>
  <c r="L125" i="4" s="1"/>
  <c r="K484" i="4"/>
  <c r="L484" i="4" s="1"/>
  <c r="K625" i="4"/>
  <c r="L625" i="4" s="1"/>
  <c r="K146" i="4"/>
  <c r="L146" i="4" s="1"/>
  <c r="K212" i="4"/>
  <c r="L212" i="4" s="1"/>
  <c r="K346" i="4"/>
  <c r="L346" i="4" s="1"/>
  <c r="K857" i="4"/>
  <c r="L857" i="4" s="1"/>
  <c r="K960" i="4"/>
  <c r="L960" i="4" s="1"/>
  <c r="H27" i="4"/>
  <c r="K179" i="4"/>
  <c r="L179" i="4" s="1"/>
  <c r="K27" i="4"/>
  <c r="L27" i="4" s="1"/>
  <c r="M94" i="4"/>
  <c r="N94" i="4" s="1"/>
  <c r="K271" i="4"/>
  <c r="L271" i="4" s="1"/>
  <c r="M146" i="4"/>
  <c r="N146" i="4" s="1"/>
  <c r="K902" i="4"/>
  <c r="L902" i="4" s="1"/>
  <c r="K575" i="4"/>
  <c r="L575" i="4" s="1"/>
  <c r="K411" i="4"/>
  <c r="L411" i="4" s="1"/>
  <c r="K814" i="4"/>
  <c r="L814" i="4" s="1"/>
  <c r="M484" i="4"/>
  <c r="N484" i="4" s="1"/>
  <c r="K773" i="4"/>
  <c r="L773" i="4" s="1"/>
  <c r="M728" i="4"/>
  <c r="N728" i="4" s="1"/>
  <c r="K94" i="4"/>
  <c r="L94" i="4" s="1"/>
  <c r="K306" i="4"/>
  <c r="L306" i="4" s="1"/>
  <c r="K538" i="4"/>
  <c r="L538" i="4" s="1"/>
  <c r="K382" i="4"/>
  <c r="L382" i="4" s="1"/>
  <c r="M234" i="4"/>
  <c r="N234" i="4" s="1"/>
  <c r="M306" i="4"/>
  <c r="N306" i="4" s="1"/>
  <c r="M125" i="4"/>
  <c r="N125" i="4" s="1"/>
  <c r="M625" i="4"/>
  <c r="N625" i="4" s="1"/>
  <c r="M538" i="4"/>
  <c r="N538" i="4" s="1"/>
  <c r="K728" i="4"/>
  <c r="L728" i="4" s="1"/>
  <c r="M65" i="4"/>
  <c r="N65" i="4" s="1"/>
  <c r="M433" i="4"/>
  <c r="N433" i="4" s="1"/>
  <c r="K234" i="4"/>
  <c r="L234" i="4" s="1"/>
  <c r="M960" i="4"/>
  <c r="N960" i="4" s="1"/>
  <c r="M346" i="4"/>
  <c r="N346" i="4" s="1"/>
  <c r="M179" i="4"/>
  <c r="N179" i="4" s="1"/>
  <c r="M27" i="4"/>
  <c r="N27" i="4" s="1"/>
  <c r="M675" i="4"/>
  <c r="N675" i="4" s="1"/>
  <c r="K433" i="4"/>
  <c r="L433" i="4" s="1"/>
  <c r="M773" i="4"/>
  <c r="N773" i="4" s="1"/>
  <c r="M271" i="4"/>
  <c r="N271" i="4" s="1"/>
  <c r="M902" i="4"/>
  <c r="N902" i="4" s="1"/>
  <c r="M575" i="4"/>
  <c r="N575" i="4" s="1"/>
  <c r="M411" i="4"/>
  <c r="N411" i="4" s="1"/>
  <c r="M814" i="4"/>
  <c r="N814" i="4" s="1"/>
  <c r="M123" i="3"/>
  <c r="N123" i="3" s="1"/>
  <c r="M132" i="3"/>
  <c r="M180" i="3"/>
  <c r="N180" i="3" s="1"/>
  <c r="M41" i="3"/>
  <c r="N41" i="3" s="1"/>
  <c r="M144" i="2"/>
  <c r="N144" i="2" s="1"/>
  <c r="M274" i="2"/>
  <c r="N274" i="2" s="1"/>
  <c r="I260" i="2"/>
  <c r="J260" i="2" s="1"/>
  <c r="M191" i="2"/>
  <c r="N191" i="2" s="1"/>
  <c r="M183" i="2"/>
  <c r="N183" i="2" s="1"/>
  <c r="M233" i="2"/>
  <c r="N233" i="2" s="1"/>
  <c r="M5" i="2"/>
  <c r="N5" i="2" s="1"/>
  <c r="M35" i="2"/>
  <c r="N35" i="2" s="1"/>
  <c r="I225" i="2"/>
  <c r="J225" i="2" s="1"/>
  <c r="M74" i="2"/>
  <c r="N74" i="2" s="1"/>
  <c r="I63" i="2"/>
  <c r="J63" i="2" s="1"/>
  <c r="M57" i="2"/>
  <c r="M63" i="2" s="1"/>
  <c r="N63" i="2" s="1"/>
  <c r="M192" i="2"/>
  <c r="I17" i="2"/>
  <c r="J17" i="2" s="1"/>
  <c r="I47" i="2"/>
  <c r="J47" i="2" s="1"/>
  <c r="M36" i="2"/>
  <c r="M47" i="2" s="1"/>
  <c r="N47" i="2" s="1"/>
  <c r="I144" i="2"/>
  <c r="J144" i="2" s="1"/>
  <c r="M204" i="2"/>
  <c r="I245" i="2"/>
  <c r="J245" i="2" s="1"/>
  <c r="M56" i="2"/>
  <c r="N56" i="2" s="1"/>
  <c r="M244" i="2"/>
  <c r="M245" i="2" s="1"/>
  <c r="N245" i="2" s="1"/>
  <c r="I74" i="2"/>
  <c r="J74" i="2" s="1"/>
  <c r="I274" i="2"/>
  <c r="J274" i="2" s="1"/>
  <c r="M17" i="2"/>
  <c r="N17" i="2" s="1"/>
  <c r="I56" i="2"/>
  <c r="J56" i="2" s="1"/>
  <c r="J94" i="2"/>
  <c r="I183" i="2"/>
  <c r="J183" i="2" s="1"/>
  <c r="M94" i="2"/>
  <c r="N94" i="2" s="1"/>
  <c r="M157" i="2"/>
  <c r="M158" i="2" s="1"/>
  <c r="N158" i="2" s="1"/>
  <c r="M225" i="2"/>
  <c r="N225" i="2" s="1"/>
  <c r="M259" i="2"/>
  <c r="M260" i="2" s="1"/>
  <c r="N260" i="2" s="1"/>
  <c r="M211" i="2"/>
  <c r="M29" i="2"/>
  <c r="N29" i="2" s="1"/>
  <c r="I129" i="2"/>
  <c r="J129" i="2" s="1"/>
  <c r="M168" i="2"/>
  <c r="M169" i="2" s="1"/>
  <c r="N169" i="2" s="1"/>
  <c r="M128" i="2"/>
  <c r="M129" i="2" s="1"/>
  <c r="N129" i="2" s="1"/>
  <c r="I281" i="2"/>
  <c r="J281" i="2" s="1"/>
  <c r="M275" i="2"/>
  <c r="M281" i="2" s="1"/>
  <c r="N281" i="2" s="1"/>
  <c r="M212" i="2" l="1"/>
  <c r="N212" i="2" s="1"/>
  <c r="M74" i="3"/>
  <c r="N74" i="3" s="1"/>
  <c r="M205" i="2"/>
  <c r="N205" i="2" s="1"/>
</calcChain>
</file>

<file path=xl/sharedStrings.xml><?xml version="1.0" encoding="utf-8"?>
<sst xmlns="http://schemas.openxmlformats.org/spreadsheetml/2006/main" count="3366" uniqueCount="92">
  <si>
    <t>Plots</t>
  </si>
  <si>
    <t>Species</t>
  </si>
  <si>
    <t>D1</t>
  </si>
  <si>
    <t>D2</t>
  </si>
  <si>
    <t>H</t>
  </si>
  <si>
    <t>DBH2</t>
  </si>
  <si>
    <t>DBH1</t>
  </si>
  <si>
    <t>Decay class</t>
  </si>
  <si>
    <t>Temperature</t>
  </si>
  <si>
    <t>H1</t>
  </si>
  <si>
    <t>H2</t>
  </si>
  <si>
    <t>Moisture (%)</t>
  </si>
  <si>
    <t>Direction</t>
  </si>
  <si>
    <t>MU3</t>
  </si>
  <si>
    <t>Norway spruce</t>
  </si>
  <si>
    <t>Scots pine</t>
  </si>
  <si>
    <t>Betula pendula</t>
  </si>
  <si>
    <t>N</t>
  </si>
  <si>
    <t>Moisure (%)</t>
  </si>
  <si>
    <t>MU5</t>
  </si>
  <si>
    <t>E</t>
  </si>
  <si>
    <t>O</t>
  </si>
  <si>
    <t>MU7</t>
  </si>
  <si>
    <t>S</t>
  </si>
  <si>
    <t>KU02</t>
  </si>
  <si>
    <t>Conifer</t>
  </si>
  <si>
    <t>SU10</t>
  </si>
  <si>
    <t>KA01</t>
  </si>
  <si>
    <t>KA02</t>
  </si>
  <si>
    <t>SU01</t>
  </si>
  <si>
    <t>MU01</t>
  </si>
  <si>
    <t>MU04</t>
  </si>
  <si>
    <t>MU02</t>
  </si>
  <si>
    <t xml:space="preserve">MU02 </t>
  </si>
  <si>
    <t>MU06</t>
  </si>
  <si>
    <t>SU04</t>
  </si>
  <si>
    <t>SU03</t>
  </si>
  <si>
    <t>SU07</t>
  </si>
  <si>
    <t>SU08</t>
  </si>
  <si>
    <t>KU01</t>
  </si>
  <si>
    <t>KU04</t>
  </si>
  <si>
    <t>KU03</t>
  </si>
  <si>
    <t>KU05</t>
  </si>
  <si>
    <t>SU05</t>
  </si>
  <si>
    <t>SU09</t>
  </si>
  <si>
    <t>SU011</t>
  </si>
  <si>
    <t>SU02</t>
  </si>
  <si>
    <t>SU06</t>
  </si>
  <si>
    <t>Dmedio</t>
  </si>
  <si>
    <t>Volume</t>
  </si>
  <si>
    <t>Volume tot</t>
  </si>
  <si>
    <t>Hmedia</t>
  </si>
  <si>
    <t>MU05</t>
  </si>
  <si>
    <t>Downey birch</t>
  </si>
  <si>
    <t>DBH</t>
  </si>
  <si>
    <t>Basal area (m2)</t>
  </si>
  <si>
    <t>Volume s2 (m3)</t>
  </si>
  <si>
    <t>Volume s1 (m3)</t>
  </si>
  <si>
    <t>Volume/ha</t>
  </si>
  <si>
    <t>1st</t>
  </si>
  <si>
    <t>2nd</t>
  </si>
  <si>
    <t>3th</t>
  </si>
  <si>
    <t>4th</t>
  </si>
  <si>
    <t>5th</t>
  </si>
  <si>
    <t>Biomass</t>
  </si>
  <si>
    <t>Biomass tot</t>
  </si>
  <si>
    <t>Basal density (g/cm3)</t>
  </si>
  <si>
    <t>Basal density (gr/cm3)</t>
  </si>
  <si>
    <t>Biomas/ha</t>
  </si>
  <si>
    <t>Biomass/ha</t>
  </si>
  <si>
    <t>Biomass (t/ha)</t>
  </si>
  <si>
    <t>Biomass (kg)</t>
  </si>
  <si>
    <t>Water reservoir</t>
  </si>
  <si>
    <t>Water reservoir tot (kg)</t>
  </si>
  <si>
    <t>Water reservoir tot (kg m-3)</t>
  </si>
  <si>
    <t>Dmean</t>
  </si>
  <si>
    <t>H measured</t>
  </si>
  <si>
    <t>H estimated (Johansson 2014)</t>
  </si>
  <si>
    <t>H estimated (INFC 2005)</t>
  </si>
  <si>
    <t>Scotch pine</t>
  </si>
  <si>
    <t>Scotch pine pine</t>
  </si>
  <si>
    <t>KU</t>
  </si>
  <si>
    <t>FOREST</t>
  </si>
  <si>
    <t>PLOTS</t>
  </si>
  <si>
    <t>ABBREVIATION</t>
  </si>
  <si>
    <t>KA</t>
  </si>
  <si>
    <t>SU</t>
  </si>
  <si>
    <t>MU</t>
  </si>
  <si>
    <t xml:space="preserve">Susimäki old-growth forest </t>
  </si>
  <si>
    <t>Musturi old-growth forest</t>
  </si>
  <si>
    <t xml:space="preserve">Lake Kuivajärv old-growth forest </t>
  </si>
  <si>
    <t>Kalela’s spruce forest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</si>
</sst>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2" fontId="0" fillId="3" borderId="1" xfId="0" applyNumberFormat="1" applyFill="1" applyBorder="1"/>
    <xf numFmtId="164" fontId="0" fillId="3" borderId="1" xfId="0" applyNumberForma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166" fontId="1" fillId="2" borderId="1" xfId="0" applyNumberFormat="1" applyFont="1" applyFill="1" applyBorder="1"/>
    <xf numFmtId="2" fontId="0" fillId="4" borderId="1" xfId="0" applyNumberFormat="1" applyFill="1" applyBorder="1"/>
    <xf numFmtId="164" fontId="0" fillId="4" borderId="1" xfId="0" applyNumberFormat="1" applyFill="1" applyBorder="1"/>
    <xf numFmtId="165" fontId="0" fillId="3" borderId="1" xfId="0" applyNumberFormat="1" applyFill="1" applyBorder="1"/>
    <xf numFmtId="165" fontId="0" fillId="4" borderId="1" xfId="0" applyNumberFormat="1" applyFill="1" applyBorder="1"/>
    <xf numFmtId="166" fontId="0" fillId="3" borderId="1" xfId="0" applyNumberFormat="1" applyFill="1" applyBorder="1"/>
    <xf numFmtId="166" fontId="0" fillId="4" borderId="1" xfId="0" applyNumberFormat="1" applyFill="1" applyBorder="1"/>
    <xf numFmtId="0" fontId="0" fillId="0" borderId="1" xfId="0" applyBorder="1"/>
    <xf numFmtId="167" fontId="1" fillId="2" borderId="1" xfId="0" applyNumberFormat="1" applyFont="1" applyFill="1" applyBorder="1"/>
    <xf numFmtId="167" fontId="0" fillId="4" borderId="1" xfId="0" applyNumberFormat="1" applyFill="1" applyBorder="1"/>
    <xf numFmtId="167" fontId="0" fillId="3" borderId="1" xfId="0" applyNumberFormat="1" applyFill="1" applyBorder="1"/>
    <xf numFmtId="165" fontId="1" fillId="2" borderId="1" xfId="0" applyNumberFormat="1" applyFont="1" applyFill="1" applyBorder="1"/>
    <xf numFmtId="0" fontId="1" fillId="2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/>
    <xf numFmtId="0" fontId="1" fillId="4" borderId="1" xfId="0" applyFont="1" applyFill="1" applyBorder="1"/>
    <xf numFmtId="164" fontId="1" fillId="4" borderId="1" xfId="0" applyNumberFormat="1" applyFont="1" applyFill="1" applyBorder="1"/>
    <xf numFmtId="2" fontId="1" fillId="4" borderId="1" xfId="0" applyNumberFormat="1" applyFont="1" applyFill="1" applyBorder="1"/>
    <xf numFmtId="1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XLSTAT_20231113_141625_1_HID">
    <tabColor rgb="FF007800"/>
  </sheetPr>
  <dimension ref="A1:H11"/>
  <sheetViews>
    <sheetView workbookViewId="0"/>
  </sheetViews>
  <sheetFormatPr defaultRowHeight="15" x14ac:dyDescent="0.25"/>
  <sheetData>
    <row r="1" spans="1:8" x14ac:dyDescent="0.25">
      <c r="A1">
        <v>1</v>
      </c>
      <c r="B1">
        <v>1.0096137581740381</v>
      </c>
      <c r="C1">
        <v>2.2000000000000002</v>
      </c>
      <c r="D1">
        <v>1.0296530140645737</v>
      </c>
      <c r="E1">
        <v>3</v>
      </c>
      <c r="F1">
        <v>0.87875135089065171</v>
      </c>
      <c r="G1">
        <v>4.0999999999999996</v>
      </c>
      <c r="H1">
        <v>0</v>
      </c>
    </row>
    <row r="2" spans="1:8" x14ac:dyDescent="0.25">
      <c r="A2">
        <v>1</v>
      </c>
      <c r="B2">
        <v>1.0789922078775833</v>
      </c>
      <c r="C2">
        <v>1.8</v>
      </c>
      <c r="D2">
        <v>1.0361987848192837</v>
      </c>
      <c r="E2">
        <v>3</v>
      </c>
      <c r="F2">
        <v>0.9910298192929774</v>
      </c>
      <c r="G2">
        <v>3.9</v>
      </c>
      <c r="H2">
        <v>0</v>
      </c>
    </row>
    <row r="3" spans="1:8" x14ac:dyDescent="0.25">
      <c r="C3">
        <v>2</v>
      </c>
      <c r="D3">
        <v>1.0551016181686423</v>
      </c>
      <c r="E3">
        <v>3</v>
      </c>
      <c r="F3">
        <v>1.0334920606923674</v>
      </c>
      <c r="G3">
        <v>4</v>
      </c>
      <c r="H3">
        <v>0.2868359830561607</v>
      </c>
    </row>
    <row r="4" spans="1:8" x14ac:dyDescent="0.25">
      <c r="C4">
        <v>2.2000000000000002</v>
      </c>
      <c r="D4">
        <v>1.0821955300387671</v>
      </c>
      <c r="E4">
        <v>3</v>
      </c>
      <c r="F4">
        <v>1.0599864113257504</v>
      </c>
      <c r="G4">
        <v>4.2</v>
      </c>
      <c r="H4">
        <v>0.98310476626899568</v>
      </c>
    </row>
    <row r="5" spans="1:8" x14ac:dyDescent="0.25">
      <c r="C5">
        <v>1.8</v>
      </c>
      <c r="D5">
        <v>1.08501115745815</v>
      </c>
      <c r="E5">
        <v>3</v>
      </c>
      <c r="F5">
        <v>1.0680981499312994</v>
      </c>
      <c r="G5">
        <v>3.8</v>
      </c>
      <c r="H5">
        <v>1.002675013359144</v>
      </c>
    </row>
    <row r="6" spans="1:8" x14ac:dyDescent="0.25">
      <c r="E6">
        <v>2.8</v>
      </c>
      <c r="F6">
        <v>1.0683583388846372</v>
      </c>
      <c r="G6">
        <v>4.0666666666666664</v>
      </c>
      <c r="H6">
        <v>1.0444966422024358</v>
      </c>
    </row>
    <row r="7" spans="1:8" x14ac:dyDescent="0.25">
      <c r="E7">
        <v>3.2</v>
      </c>
      <c r="F7">
        <v>1.0813448682427136</v>
      </c>
      <c r="G7">
        <v>3.9333333333333331</v>
      </c>
      <c r="H7">
        <v>1.0670895187820832</v>
      </c>
    </row>
    <row r="8" spans="1:8" x14ac:dyDescent="0.25">
      <c r="E8">
        <v>2.8666666666666667</v>
      </c>
      <c r="F8">
        <v>1.089689520279006</v>
      </c>
    </row>
    <row r="9" spans="1:8" x14ac:dyDescent="0.25">
      <c r="E9">
        <v>3.1333333333333333</v>
      </c>
      <c r="F9">
        <v>1.0918384213400607</v>
      </c>
    </row>
    <row r="10" spans="1:8" x14ac:dyDescent="0.25">
      <c r="E10">
        <v>2.9333333333333331</v>
      </c>
      <c r="F10">
        <v>1.0939547819577147</v>
      </c>
    </row>
    <row r="11" spans="1:8" x14ac:dyDescent="0.25">
      <c r="E11">
        <v>3.0666666666666669</v>
      </c>
      <c r="F11">
        <v>1.094780226007948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XLSTAT_20230421_102231_1_HID1">
    <tabColor rgb="FF007800"/>
  </sheetPr>
  <dimension ref="A1:F50"/>
  <sheetViews>
    <sheetView workbookViewId="0"/>
  </sheetViews>
  <sheetFormatPr defaultRowHeight="15" x14ac:dyDescent="0.25"/>
  <sheetData>
    <row r="1" spans="1:6" x14ac:dyDescent="0.25">
      <c r="A1">
        <v>0.85</v>
      </c>
      <c r="B1">
        <v>0</v>
      </c>
      <c r="C1">
        <v>1.85</v>
      </c>
      <c r="D1">
        <v>1.120604486077061</v>
      </c>
      <c r="E1">
        <v>2.85</v>
      </c>
      <c r="F1">
        <v>0</v>
      </c>
    </row>
    <row r="2" spans="1:6" x14ac:dyDescent="0.25">
      <c r="A2">
        <v>1.1499999999999999</v>
      </c>
      <c r="B2">
        <v>0</v>
      </c>
      <c r="C2">
        <v>2.15</v>
      </c>
      <c r="D2">
        <v>1.120604486077061</v>
      </c>
      <c r="E2">
        <v>3.15</v>
      </c>
      <c r="F2">
        <v>0</v>
      </c>
    </row>
    <row r="3" spans="1:6" x14ac:dyDescent="0.25">
      <c r="A3">
        <v>0.85</v>
      </c>
      <c r="B3">
        <v>0</v>
      </c>
      <c r="C3">
        <v>1.85</v>
      </c>
      <c r="D3">
        <v>26.838834476548339</v>
      </c>
      <c r="E3">
        <v>2.85</v>
      </c>
      <c r="F3">
        <v>0</v>
      </c>
    </row>
    <row r="4" spans="1:6" x14ac:dyDescent="0.25">
      <c r="A4">
        <v>1.1499999999999999</v>
      </c>
      <c r="B4">
        <v>0</v>
      </c>
      <c r="C4">
        <v>2.15</v>
      </c>
      <c r="D4">
        <v>26.838834476548339</v>
      </c>
      <c r="E4">
        <v>3.15</v>
      </c>
      <c r="F4">
        <v>0</v>
      </c>
    </row>
    <row r="5" spans="1:6" x14ac:dyDescent="0.25">
      <c r="A5">
        <v>0.85</v>
      </c>
      <c r="B5">
        <v>0</v>
      </c>
      <c r="C5">
        <v>1.85</v>
      </c>
      <c r="D5">
        <v>43.619517498013963</v>
      </c>
      <c r="E5">
        <v>2.85</v>
      </c>
      <c r="F5">
        <v>5.9524941310568842</v>
      </c>
    </row>
    <row r="6" spans="1:6" x14ac:dyDescent="0.25">
      <c r="A6">
        <v>1.1499999999999999</v>
      </c>
      <c r="B6">
        <v>0</v>
      </c>
      <c r="C6">
        <v>2.15</v>
      </c>
      <c r="D6">
        <v>43.619517498013963</v>
      </c>
      <c r="E6">
        <v>3.15</v>
      </c>
      <c r="F6">
        <v>5.9524941310568842</v>
      </c>
    </row>
    <row r="7" spans="1:6" x14ac:dyDescent="0.25">
      <c r="A7">
        <v>0.85</v>
      </c>
      <c r="B7">
        <v>0</v>
      </c>
      <c r="C7">
        <v>1.85</v>
      </c>
      <c r="D7">
        <v>46.760514349122076</v>
      </c>
      <c r="E7">
        <v>2.85</v>
      </c>
      <c r="F7">
        <v>9.4568719936487167</v>
      </c>
    </row>
    <row r="8" spans="1:6" x14ac:dyDescent="0.25">
      <c r="A8">
        <v>1.1499999999999999</v>
      </c>
      <c r="B8">
        <v>0</v>
      </c>
      <c r="C8">
        <v>2.15</v>
      </c>
      <c r="D8">
        <v>46.760514349122076</v>
      </c>
      <c r="E8">
        <v>3.15</v>
      </c>
      <c r="F8">
        <v>9.4568719936487167</v>
      </c>
    </row>
    <row r="9" spans="1:6" x14ac:dyDescent="0.25">
      <c r="A9">
        <v>0.85</v>
      </c>
      <c r="B9">
        <v>0</v>
      </c>
      <c r="C9">
        <v>1.85</v>
      </c>
      <c r="D9">
        <v>51.199032627604055</v>
      </c>
      <c r="E9">
        <v>2.85</v>
      </c>
      <c r="F9">
        <v>10.249381507402068</v>
      </c>
    </row>
    <row r="10" spans="1:6" x14ac:dyDescent="0.25">
      <c r="A10">
        <v>1.1499999999999999</v>
      </c>
      <c r="B10">
        <v>0</v>
      </c>
      <c r="C10">
        <v>2.15</v>
      </c>
      <c r="D10">
        <v>51.199032627604055</v>
      </c>
      <c r="E10">
        <v>3.15</v>
      </c>
      <c r="F10">
        <v>10.249381507402068</v>
      </c>
    </row>
    <row r="11" spans="1:6" x14ac:dyDescent="0.25">
      <c r="A11">
        <v>0.85</v>
      </c>
      <c r="B11">
        <v>0</v>
      </c>
      <c r="C11">
        <v>1.85</v>
      </c>
      <c r="D11">
        <v>52.983571766790959</v>
      </c>
      <c r="E11">
        <v>2.85</v>
      </c>
      <c r="F11">
        <v>10.814720906819788</v>
      </c>
    </row>
    <row r="12" spans="1:6" x14ac:dyDescent="0.25">
      <c r="A12">
        <v>1.1499999999999999</v>
      </c>
      <c r="B12">
        <v>0</v>
      </c>
      <c r="C12">
        <v>2.15</v>
      </c>
      <c r="D12">
        <v>52.983571766790959</v>
      </c>
      <c r="E12">
        <v>3.15</v>
      </c>
      <c r="F12">
        <v>10.814720906819788</v>
      </c>
    </row>
    <row r="13" spans="1:6" x14ac:dyDescent="0.25">
      <c r="A13">
        <v>0.85</v>
      </c>
      <c r="B13">
        <v>0</v>
      </c>
      <c r="C13">
        <v>1.85</v>
      </c>
      <c r="D13">
        <v>54.432811989316377</v>
      </c>
      <c r="E13">
        <v>2.85</v>
      </c>
      <c r="F13">
        <v>13.167173617579325</v>
      </c>
    </row>
    <row r="14" spans="1:6" x14ac:dyDescent="0.25">
      <c r="A14">
        <v>1.1499999999999999</v>
      </c>
      <c r="B14">
        <v>0</v>
      </c>
      <c r="C14">
        <v>2.15</v>
      </c>
      <c r="D14">
        <v>54.432811989316377</v>
      </c>
      <c r="E14">
        <v>3.15</v>
      </c>
      <c r="F14">
        <v>13.167173617579325</v>
      </c>
    </row>
    <row r="15" spans="1:6" x14ac:dyDescent="0.25">
      <c r="A15">
        <v>0.85</v>
      </c>
      <c r="B15">
        <v>0.4887776316347745</v>
      </c>
      <c r="C15">
        <v>1.85</v>
      </c>
      <c r="D15">
        <v>54.449208894191933</v>
      </c>
      <c r="E15">
        <v>2.85</v>
      </c>
      <c r="F15">
        <v>20.078084881827589</v>
      </c>
    </row>
    <row r="16" spans="1:6" x14ac:dyDescent="0.25">
      <c r="A16">
        <v>1.1499999999999999</v>
      </c>
      <c r="B16">
        <v>0.4887776316347745</v>
      </c>
      <c r="C16">
        <v>2.15</v>
      </c>
      <c r="D16">
        <v>54.449208894191933</v>
      </c>
      <c r="E16">
        <v>3.15</v>
      </c>
      <c r="F16">
        <v>20.078084881827589</v>
      </c>
    </row>
    <row r="17" spans="1:6" x14ac:dyDescent="0.25">
      <c r="A17">
        <v>0.85</v>
      </c>
      <c r="B17">
        <v>0.74303327358726634</v>
      </c>
      <c r="C17">
        <v>1.85</v>
      </c>
      <c r="D17">
        <v>54.561765041170851</v>
      </c>
      <c r="E17">
        <v>2.85</v>
      </c>
      <c r="F17">
        <v>21.144936340778443</v>
      </c>
    </row>
    <row r="18" spans="1:6" x14ac:dyDescent="0.25">
      <c r="A18">
        <v>1.1499999999999999</v>
      </c>
      <c r="B18">
        <v>0.74303327358726634</v>
      </c>
      <c r="C18">
        <v>2.15</v>
      </c>
      <c r="D18">
        <v>54.561765041170851</v>
      </c>
      <c r="E18">
        <v>3.15</v>
      </c>
      <c r="F18">
        <v>21.144936340778443</v>
      </c>
    </row>
    <row r="19" spans="1:6" x14ac:dyDescent="0.25">
      <c r="A19">
        <v>0.85</v>
      </c>
      <c r="B19">
        <v>1.1775980441606682</v>
      </c>
      <c r="C19">
        <v>1.85</v>
      </c>
      <c r="D19">
        <v>56.176115646563233</v>
      </c>
      <c r="E19">
        <v>2.85</v>
      </c>
      <c r="F19">
        <v>22.026975545475175</v>
      </c>
    </row>
    <row r="20" spans="1:6" x14ac:dyDescent="0.25">
      <c r="A20">
        <v>1.1499999999999999</v>
      </c>
      <c r="B20">
        <v>1.1775980441606682</v>
      </c>
      <c r="C20">
        <v>2.15</v>
      </c>
      <c r="D20">
        <v>56.176115646563233</v>
      </c>
      <c r="E20">
        <v>3.15</v>
      </c>
      <c r="F20">
        <v>22.026975545475175</v>
      </c>
    </row>
    <row r="21" spans="1:6" x14ac:dyDescent="0.25">
      <c r="A21">
        <v>0.85</v>
      </c>
      <c r="B21">
        <v>2.0341980494702092</v>
      </c>
      <c r="C21">
        <v>1.85</v>
      </c>
      <c r="D21">
        <v>56.220185190440695</v>
      </c>
      <c r="E21">
        <v>2.85</v>
      </c>
      <c r="F21">
        <v>25.14493742619614</v>
      </c>
    </row>
    <row r="22" spans="1:6" x14ac:dyDescent="0.25">
      <c r="A22">
        <v>1.1499999999999999</v>
      </c>
      <c r="B22">
        <v>2.0341980494702092</v>
      </c>
      <c r="C22">
        <v>2.15</v>
      </c>
      <c r="D22">
        <v>56.220185190440695</v>
      </c>
      <c r="E22">
        <v>3.15</v>
      </c>
      <c r="F22">
        <v>25.14493742619614</v>
      </c>
    </row>
    <row r="23" spans="1:6" x14ac:dyDescent="0.25">
      <c r="A23">
        <v>0.85</v>
      </c>
      <c r="B23">
        <v>3.2800186317251399</v>
      </c>
      <c r="C23">
        <v>1.85</v>
      </c>
      <c r="D23">
        <v>58.276426377889123</v>
      </c>
      <c r="E23">
        <v>2.85</v>
      </c>
      <c r="F23">
        <v>26.215750554749835</v>
      </c>
    </row>
    <row r="24" spans="1:6" x14ac:dyDescent="0.25">
      <c r="A24">
        <v>1.1499999999999999</v>
      </c>
      <c r="B24">
        <v>3.2800186317251399</v>
      </c>
      <c r="C24">
        <v>2.15</v>
      </c>
      <c r="D24">
        <v>58.276426377889123</v>
      </c>
      <c r="E24">
        <v>3.15</v>
      </c>
      <c r="F24">
        <v>26.215750554749835</v>
      </c>
    </row>
    <row r="25" spans="1:6" x14ac:dyDescent="0.25">
      <c r="A25">
        <v>0.85</v>
      </c>
      <c r="B25">
        <v>3.5247274863471199</v>
      </c>
      <c r="C25">
        <v>1.85</v>
      </c>
      <c r="D25">
        <v>59.919695917961846</v>
      </c>
      <c r="E25">
        <v>2.85</v>
      </c>
      <c r="F25">
        <v>27.9970258413313</v>
      </c>
    </row>
    <row r="26" spans="1:6" x14ac:dyDescent="0.25">
      <c r="A26">
        <v>1.1499999999999999</v>
      </c>
      <c r="B26">
        <v>3.5247274863471199</v>
      </c>
      <c r="C26">
        <v>2.15</v>
      </c>
      <c r="D26">
        <v>59.919695917961846</v>
      </c>
      <c r="E26">
        <v>3.15</v>
      </c>
      <c r="F26">
        <v>27.9970258413313</v>
      </c>
    </row>
    <row r="27" spans="1:6" x14ac:dyDescent="0.25">
      <c r="A27">
        <v>0.85</v>
      </c>
      <c r="B27">
        <v>4.2231573189955647</v>
      </c>
      <c r="C27">
        <v>1.85</v>
      </c>
      <c r="D27">
        <v>62.623961428134621</v>
      </c>
      <c r="E27">
        <v>2.85</v>
      </c>
      <c r="F27">
        <v>29.223034254391187</v>
      </c>
    </row>
    <row r="28" spans="1:6" x14ac:dyDescent="0.25">
      <c r="A28">
        <v>1.1499999999999999</v>
      </c>
      <c r="B28">
        <v>4.2231573189955647</v>
      </c>
      <c r="C28">
        <v>2.15</v>
      </c>
      <c r="D28">
        <v>62.623961428134621</v>
      </c>
      <c r="E28">
        <v>3.15</v>
      </c>
      <c r="F28">
        <v>29.223034254391187</v>
      </c>
    </row>
    <row r="29" spans="1:6" x14ac:dyDescent="0.25">
      <c r="A29">
        <v>0.85</v>
      </c>
      <c r="B29">
        <v>4.7102442916113141</v>
      </c>
      <c r="C29">
        <v>1.85</v>
      </c>
      <c r="D29">
        <v>65.180491116894871</v>
      </c>
      <c r="E29">
        <v>2.85</v>
      </c>
      <c r="F29">
        <v>33.421307548187642</v>
      </c>
    </row>
    <row r="30" spans="1:6" x14ac:dyDescent="0.25">
      <c r="A30">
        <v>1.1499999999999999</v>
      </c>
      <c r="B30">
        <v>4.7102442916113141</v>
      </c>
      <c r="C30">
        <v>2.15</v>
      </c>
      <c r="D30">
        <v>65.180491116894871</v>
      </c>
      <c r="E30">
        <v>3.15</v>
      </c>
      <c r="F30">
        <v>33.421307548187642</v>
      </c>
    </row>
    <row r="31" spans="1:6" x14ac:dyDescent="0.25">
      <c r="A31">
        <v>0.85</v>
      </c>
      <c r="B31">
        <v>14.920025930384856</v>
      </c>
      <c r="C31">
        <v>1.85</v>
      </c>
      <c r="D31">
        <v>66.578692451812358</v>
      </c>
      <c r="E31">
        <v>2.85</v>
      </c>
      <c r="F31">
        <v>34.819508883105129</v>
      </c>
    </row>
    <row r="32" spans="1:6" x14ac:dyDescent="0.25">
      <c r="A32">
        <v>1.1499999999999999</v>
      </c>
      <c r="B32">
        <v>14.920025930384856</v>
      </c>
      <c r="C32">
        <v>2.15</v>
      </c>
      <c r="D32">
        <v>66.578692451812358</v>
      </c>
      <c r="E32">
        <v>3.15</v>
      </c>
      <c r="F32">
        <v>34.819508883105129</v>
      </c>
    </row>
    <row r="33" spans="1:6" x14ac:dyDescent="0.25">
      <c r="A33">
        <v>0.85</v>
      </c>
      <c r="B33">
        <v>14.946527810208748</v>
      </c>
      <c r="C33">
        <v>1.85</v>
      </c>
      <c r="D33">
        <v>70.033932472021547</v>
      </c>
      <c r="E33">
        <v>2.85</v>
      </c>
      <c r="F33">
        <v>35.031985616925212</v>
      </c>
    </row>
    <row r="34" spans="1:6" x14ac:dyDescent="0.25">
      <c r="A34">
        <v>1.1499999999999999</v>
      </c>
      <c r="B34">
        <v>14.946527810208748</v>
      </c>
      <c r="C34">
        <v>2.15</v>
      </c>
      <c r="D34">
        <v>70.033932472021547</v>
      </c>
      <c r="E34">
        <v>3.15</v>
      </c>
      <c r="F34">
        <v>35.031985616925212</v>
      </c>
    </row>
    <row r="35" spans="1:6" x14ac:dyDescent="0.25">
      <c r="A35">
        <v>0.85</v>
      </c>
      <c r="B35">
        <v>18.330802444289947</v>
      </c>
      <c r="C35">
        <v>1.85</v>
      </c>
      <c r="D35">
        <v>73.677464529643203</v>
      </c>
      <c r="E35">
        <v>2.85</v>
      </c>
      <c r="F35">
        <v>39.556657490563744</v>
      </c>
    </row>
    <row r="36" spans="1:6" x14ac:dyDescent="0.25">
      <c r="A36">
        <v>1.1499999999999999</v>
      </c>
      <c r="B36">
        <v>18.330802444289947</v>
      </c>
      <c r="C36">
        <v>2.15</v>
      </c>
      <c r="D36">
        <v>73.677464529643203</v>
      </c>
      <c r="E36">
        <v>3.15</v>
      </c>
      <c r="F36">
        <v>39.556657490563744</v>
      </c>
    </row>
    <row r="37" spans="1:6" x14ac:dyDescent="0.25">
      <c r="A37">
        <v>0.85</v>
      </c>
      <c r="B37">
        <v>19.019402391877737</v>
      </c>
      <c r="C37">
        <v>1.85</v>
      </c>
      <c r="D37">
        <v>73.784249445250154</v>
      </c>
      <c r="E37">
        <v>2.85</v>
      </c>
      <c r="F37">
        <v>41.723573622110877</v>
      </c>
    </row>
    <row r="38" spans="1:6" x14ac:dyDescent="0.25">
      <c r="A38">
        <v>1.1499999999999999</v>
      </c>
      <c r="B38">
        <v>19.019402391877737</v>
      </c>
      <c r="C38">
        <v>2.15</v>
      </c>
      <c r="D38">
        <v>73.784249445250154</v>
      </c>
      <c r="E38">
        <v>3.15</v>
      </c>
      <c r="F38">
        <v>41.723573622110877</v>
      </c>
    </row>
    <row r="39" spans="1:6" x14ac:dyDescent="0.25">
      <c r="A39">
        <v>0.85</v>
      </c>
      <c r="B39">
        <v>20.002219200210565</v>
      </c>
      <c r="C39">
        <v>1.85</v>
      </c>
      <c r="D39">
        <v>74.830592562213084</v>
      </c>
      <c r="E39">
        <v>2.85</v>
      </c>
      <c r="F39">
        <v>43.823884353436767</v>
      </c>
    </row>
    <row r="40" spans="1:6" x14ac:dyDescent="0.25">
      <c r="A40">
        <v>1.1499999999999999</v>
      </c>
      <c r="B40">
        <v>20.002219200210565</v>
      </c>
      <c r="C40">
        <v>2.15</v>
      </c>
      <c r="D40">
        <v>74.830592562213084</v>
      </c>
      <c r="E40">
        <v>3.15</v>
      </c>
      <c r="F40">
        <v>43.823884353436767</v>
      </c>
    </row>
    <row r="41" spans="1:6" x14ac:dyDescent="0.25">
      <c r="A41">
        <v>0.85</v>
      </c>
      <c r="B41">
        <v>21.34849688506084</v>
      </c>
      <c r="C41">
        <v>1.85</v>
      </c>
      <c r="D41">
        <v>75.596600196142532</v>
      </c>
      <c r="E41">
        <v>2.85</v>
      </c>
      <c r="F41">
        <v>45.438234958829149</v>
      </c>
    </row>
    <row r="42" spans="1:6" x14ac:dyDescent="0.25">
      <c r="A42">
        <v>1.1499999999999999</v>
      </c>
      <c r="B42">
        <v>21.34849688506084</v>
      </c>
      <c r="C42">
        <v>2.15</v>
      </c>
      <c r="D42">
        <v>75.596600196142532</v>
      </c>
      <c r="E42">
        <v>3.15</v>
      </c>
      <c r="F42">
        <v>45.438234958829149</v>
      </c>
    </row>
    <row r="43" spans="1:6" x14ac:dyDescent="0.25">
      <c r="A43">
        <v>0.85</v>
      </c>
      <c r="B43">
        <v>22.197640937843939</v>
      </c>
      <c r="C43">
        <v>1.85</v>
      </c>
      <c r="D43">
        <v>76.820865609751365</v>
      </c>
      <c r="E43">
        <v>2.85</v>
      </c>
      <c r="F43">
        <v>48.312189740761163</v>
      </c>
    </row>
    <row r="44" spans="1:6" x14ac:dyDescent="0.25">
      <c r="A44">
        <v>1.1499999999999999</v>
      </c>
      <c r="B44">
        <v>22.197640937843939</v>
      </c>
      <c r="C44">
        <v>2.15</v>
      </c>
      <c r="D44">
        <v>76.820865609751365</v>
      </c>
      <c r="E44">
        <v>3.15</v>
      </c>
      <c r="F44">
        <v>48.312189740761163</v>
      </c>
    </row>
    <row r="45" spans="1:6" x14ac:dyDescent="0.25">
      <c r="A45">
        <v>0.85</v>
      </c>
      <c r="B45">
        <v>23.540212465208455</v>
      </c>
      <c r="C45">
        <v>1.85</v>
      </c>
      <c r="D45">
        <v>90.767487237217978</v>
      </c>
      <c r="E45">
        <v>2.85</v>
      </c>
      <c r="F45">
        <v>49.714758164530799</v>
      </c>
    </row>
    <row r="46" spans="1:6" x14ac:dyDescent="0.25">
      <c r="A46">
        <v>1.1499999999999999</v>
      </c>
      <c r="B46">
        <v>23.540212465208455</v>
      </c>
      <c r="C46">
        <v>2.15</v>
      </c>
      <c r="D46">
        <v>90.767487237217978</v>
      </c>
      <c r="E46">
        <v>3.15</v>
      </c>
      <c r="F46">
        <v>49.714758164530799</v>
      </c>
    </row>
    <row r="47" spans="1:6" x14ac:dyDescent="0.25">
      <c r="A47">
        <v>0.85</v>
      </c>
      <c r="B47">
        <v>24.208864954286039</v>
      </c>
      <c r="C47">
        <v>1.85</v>
      </c>
      <c r="D47">
        <v>95.289755708388697</v>
      </c>
      <c r="E47">
        <v>2.85</v>
      </c>
      <c r="F47">
        <v>50.963524585607722</v>
      </c>
    </row>
    <row r="48" spans="1:6" x14ac:dyDescent="0.25">
      <c r="A48">
        <v>1.1499999999999999</v>
      </c>
      <c r="B48">
        <v>24.208864954286039</v>
      </c>
      <c r="C48">
        <v>2.15</v>
      </c>
      <c r="D48">
        <v>95.289755708388697</v>
      </c>
      <c r="E48">
        <v>3.15</v>
      </c>
      <c r="F48">
        <v>50.963524585607722</v>
      </c>
    </row>
    <row r="49" spans="1:6" x14ac:dyDescent="0.25">
      <c r="A49">
        <v>0.85</v>
      </c>
      <c r="B49">
        <v>34.736070198988266</v>
      </c>
      <c r="C49">
        <v>1.85</v>
      </c>
      <c r="D49">
        <v>100</v>
      </c>
      <c r="E49">
        <v>2.85</v>
      </c>
      <c r="F49">
        <v>80.548593069632986</v>
      </c>
    </row>
    <row r="50" spans="1:6" x14ac:dyDescent="0.25">
      <c r="A50">
        <v>1.1499999999999999</v>
      </c>
      <c r="B50">
        <v>34.736070198988266</v>
      </c>
      <c r="C50">
        <v>2.15</v>
      </c>
      <c r="D50">
        <v>100</v>
      </c>
      <c r="E50">
        <v>3.15</v>
      </c>
      <c r="F50">
        <v>80.548593069632986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XLSTAT_20230421_102137_1_HID">
    <tabColor rgb="FF007800"/>
  </sheetPr>
  <dimension ref="A1:F25"/>
  <sheetViews>
    <sheetView workbookViewId="0"/>
  </sheetViews>
  <sheetFormatPr defaultRowHeight="15" x14ac:dyDescent="0.25"/>
  <sheetData>
    <row r="1" spans="1:6" x14ac:dyDescent="0.25">
      <c r="A1">
        <v>1</v>
      </c>
      <c r="B1">
        <v>0</v>
      </c>
      <c r="C1">
        <v>2</v>
      </c>
      <c r="D1">
        <v>29.411764705882355</v>
      </c>
      <c r="E1">
        <v>3.1</v>
      </c>
      <c r="F1">
        <v>0</v>
      </c>
    </row>
    <row r="2" spans="1:6" x14ac:dyDescent="0.25">
      <c r="A2">
        <v>0.8</v>
      </c>
      <c r="B2">
        <v>0</v>
      </c>
      <c r="C2">
        <v>2</v>
      </c>
      <c r="D2">
        <v>59.090909090909093</v>
      </c>
      <c r="E2">
        <v>2.9</v>
      </c>
      <c r="F2">
        <v>0</v>
      </c>
    </row>
    <row r="3" spans="1:6" x14ac:dyDescent="0.25">
      <c r="A3">
        <v>1.2</v>
      </c>
      <c r="B3">
        <v>0</v>
      </c>
      <c r="C3">
        <v>2</v>
      </c>
      <c r="D3">
        <v>64.912280701754383</v>
      </c>
      <c r="E3">
        <v>3.1</v>
      </c>
      <c r="F3">
        <v>2.2727272727272729</v>
      </c>
    </row>
    <row r="4" spans="1:6" x14ac:dyDescent="0.25">
      <c r="A4">
        <v>0.8666666666666667</v>
      </c>
      <c r="B4">
        <v>0</v>
      </c>
      <c r="C4">
        <v>2</v>
      </c>
      <c r="D4">
        <v>67.857142857142861</v>
      </c>
      <c r="E4">
        <v>2.9</v>
      </c>
      <c r="F4">
        <v>2.5641025641025639</v>
      </c>
    </row>
    <row r="5" spans="1:6" x14ac:dyDescent="0.25">
      <c r="A5">
        <v>1.1333333333333333</v>
      </c>
      <c r="B5">
        <v>0</v>
      </c>
      <c r="C5">
        <v>2</v>
      </c>
      <c r="D5">
        <v>70.270270270270274</v>
      </c>
      <c r="E5">
        <v>3.1</v>
      </c>
      <c r="F5">
        <v>4</v>
      </c>
    </row>
    <row r="6" spans="1:6" x14ac:dyDescent="0.25">
      <c r="A6">
        <v>0.93333333333333335</v>
      </c>
      <c r="B6">
        <v>0</v>
      </c>
      <c r="C6">
        <v>2</v>
      </c>
      <c r="D6">
        <v>72</v>
      </c>
      <c r="E6">
        <v>2.9</v>
      </c>
      <c r="F6">
        <v>4.0816326530612246</v>
      </c>
    </row>
    <row r="7" spans="1:6" x14ac:dyDescent="0.25">
      <c r="A7">
        <v>1.0666666666666667</v>
      </c>
      <c r="B7">
        <v>0</v>
      </c>
      <c r="C7">
        <v>2</v>
      </c>
      <c r="D7">
        <v>75</v>
      </c>
      <c r="E7">
        <v>3.1</v>
      </c>
      <c r="F7">
        <v>7.1428571428571423</v>
      </c>
    </row>
    <row r="8" spans="1:6" x14ac:dyDescent="0.25">
      <c r="A8">
        <v>1</v>
      </c>
      <c r="B8">
        <v>2.2727272727272729</v>
      </c>
      <c r="C8">
        <v>1.85</v>
      </c>
      <c r="D8">
        <v>75.510204081632651</v>
      </c>
      <c r="E8">
        <v>2.9</v>
      </c>
      <c r="F8">
        <v>7.6923076923076925</v>
      </c>
    </row>
    <row r="9" spans="1:6" x14ac:dyDescent="0.25">
      <c r="A9">
        <v>0.91428571428571426</v>
      </c>
      <c r="B9">
        <v>2.5641025641025639</v>
      </c>
      <c r="C9">
        <v>2.15</v>
      </c>
      <c r="D9">
        <v>76.470588235294116</v>
      </c>
      <c r="E9">
        <v>3.1</v>
      </c>
      <c r="F9">
        <v>9.375</v>
      </c>
    </row>
    <row r="10" spans="1:6" x14ac:dyDescent="0.25">
      <c r="A10">
        <v>1.0857142857142856</v>
      </c>
      <c r="B10">
        <v>2.8571428571428572</v>
      </c>
      <c r="C10">
        <v>2</v>
      </c>
      <c r="D10">
        <v>78.787878787878782</v>
      </c>
      <c r="E10">
        <v>2.9</v>
      </c>
      <c r="F10">
        <v>9.8039215686274517</v>
      </c>
    </row>
    <row r="11" spans="1:6" x14ac:dyDescent="0.25">
      <c r="A11">
        <v>1</v>
      </c>
      <c r="B11">
        <v>3.125</v>
      </c>
      <c r="C11">
        <v>1.85</v>
      </c>
      <c r="D11">
        <v>80</v>
      </c>
      <c r="E11">
        <v>3</v>
      </c>
      <c r="F11">
        <v>12</v>
      </c>
    </row>
    <row r="12" spans="1:6" x14ac:dyDescent="0.25">
      <c r="A12">
        <v>1</v>
      </c>
      <c r="B12">
        <v>4</v>
      </c>
      <c r="C12">
        <v>2.15</v>
      </c>
      <c r="D12">
        <v>80</v>
      </c>
      <c r="E12">
        <v>2.85</v>
      </c>
      <c r="F12">
        <v>12.820512820512819</v>
      </c>
    </row>
    <row r="13" spans="1:6" x14ac:dyDescent="0.25">
      <c r="A13">
        <v>0.91428571428571426</v>
      </c>
      <c r="B13">
        <v>4.5454545454545459</v>
      </c>
      <c r="C13">
        <v>2.1</v>
      </c>
      <c r="D13">
        <v>81.818181818181827</v>
      </c>
      <c r="E13">
        <v>3.15</v>
      </c>
      <c r="F13">
        <v>13.333333333333334</v>
      </c>
    </row>
    <row r="14" spans="1:6" x14ac:dyDescent="0.25">
      <c r="A14">
        <v>1.0857142857142856</v>
      </c>
      <c r="B14">
        <v>4.7619047619047619</v>
      </c>
      <c r="C14">
        <v>1.9</v>
      </c>
      <c r="D14">
        <v>82.142857142857139</v>
      </c>
      <c r="E14">
        <v>3.1</v>
      </c>
      <c r="F14">
        <v>15.09433962264151</v>
      </c>
    </row>
    <row r="15" spans="1:6" x14ac:dyDescent="0.25">
      <c r="A15">
        <v>1</v>
      </c>
      <c r="B15">
        <v>5.1282051282051277</v>
      </c>
      <c r="C15">
        <v>2.2000000000000002</v>
      </c>
      <c r="D15">
        <v>83.673469387755105</v>
      </c>
      <c r="E15">
        <v>2.9</v>
      </c>
      <c r="F15">
        <v>15.909090909090908</v>
      </c>
    </row>
    <row r="16" spans="1:6" x14ac:dyDescent="0.25">
      <c r="A16">
        <v>1.0571428571428572</v>
      </c>
      <c r="B16">
        <v>8.1632653061224492</v>
      </c>
      <c r="C16">
        <v>1.8</v>
      </c>
      <c r="D16">
        <v>84</v>
      </c>
      <c r="E16">
        <v>3.2</v>
      </c>
      <c r="F16">
        <v>16.326530612244898</v>
      </c>
    </row>
    <row r="17" spans="1:6" x14ac:dyDescent="0.25">
      <c r="A17">
        <v>0.94285714285714284</v>
      </c>
      <c r="B17">
        <v>8.3333333333333321</v>
      </c>
      <c r="C17">
        <v>2.0666666666666669</v>
      </c>
      <c r="D17">
        <v>84.615384615384613</v>
      </c>
      <c r="E17">
        <v>2.8</v>
      </c>
      <c r="F17">
        <v>16.666666666666664</v>
      </c>
    </row>
    <row r="18" spans="1:6" x14ac:dyDescent="0.25">
      <c r="A18">
        <v>1</v>
      </c>
      <c r="B18">
        <v>9.0909090909090917</v>
      </c>
      <c r="C18">
        <v>1.9333333333333333</v>
      </c>
      <c r="D18">
        <v>84.905660377358487</v>
      </c>
      <c r="E18">
        <v>3.0666666666666669</v>
      </c>
      <c r="F18">
        <v>17.142857142857142</v>
      </c>
    </row>
    <row r="19" spans="1:6" x14ac:dyDescent="0.25">
      <c r="A19">
        <v>1</v>
      </c>
      <c r="B19">
        <v>10.714285714285714</v>
      </c>
      <c r="C19">
        <v>2</v>
      </c>
      <c r="D19">
        <v>86.666666666666671</v>
      </c>
      <c r="E19">
        <v>2.9333333333333331</v>
      </c>
      <c r="F19">
        <v>17.857142857142858</v>
      </c>
    </row>
    <row r="20" spans="1:6" x14ac:dyDescent="0.25">
      <c r="A20">
        <v>1</v>
      </c>
      <c r="B20">
        <v>12.244897959183673</v>
      </c>
      <c r="C20">
        <v>1.85</v>
      </c>
      <c r="D20">
        <v>87.5</v>
      </c>
      <c r="E20">
        <v>3</v>
      </c>
      <c r="F20">
        <v>20</v>
      </c>
    </row>
    <row r="21" spans="1:6" x14ac:dyDescent="0.25">
      <c r="A21">
        <v>1</v>
      </c>
      <c r="B21">
        <v>13.725490196078432</v>
      </c>
      <c r="C21">
        <v>2.15</v>
      </c>
      <c r="D21">
        <v>88.63636363636364</v>
      </c>
      <c r="E21">
        <v>2.85</v>
      </c>
      <c r="F21">
        <v>21.052631578947366</v>
      </c>
    </row>
    <row r="22" spans="1:6" x14ac:dyDescent="0.25">
      <c r="A22">
        <v>0.91428571428571426</v>
      </c>
      <c r="B22">
        <v>14.035087719298245</v>
      </c>
      <c r="C22">
        <v>2.1</v>
      </c>
      <c r="D22">
        <v>92.307692307692307</v>
      </c>
      <c r="E22">
        <v>3.15</v>
      </c>
      <c r="F22">
        <v>21.212121212121211</v>
      </c>
    </row>
    <row r="23" spans="1:6" x14ac:dyDescent="0.25">
      <c r="A23">
        <v>1.0857142857142856</v>
      </c>
      <c r="B23">
        <v>14.285714285714285</v>
      </c>
      <c r="C23">
        <v>1.9</v>
      </c>
      <c r="D23">
        <v>92.307692307692307</v>
      </c>
      <c r="E23">
        <v>3</v>
      </c>
      <c r="F23">
        <v>29.72972972972973</v>
      </c>
    </row>
    <row r="24" spans="1:6" x14ac:dyDescent="0.25">
      <c r="A24">
        <v>1</v>
      </c>
      <c r="B24">
        <v>20.588235294117645</v>
      </c>
      <c r="C24">
        <v>2</v>
      </c>
      <c r="D24">
        <v>95.238095238095227</v>
      </c>
      <c r="E24">
        <v>3</v>
      </c>
      <c r="F24">
        <v>36.363636363636367</v>
      </c>
    </row>
    <row r="25" spans="1:6" x14ac:dyDescent="0.25">
      <c r="A25">
        <v>1</v>
      </c>
      <c r="B25">
        <v>24</v>
      </c>
      <c r="C25">
        <v>2</v>
      </c>
      <c r="D25">
        <v>100</v>
      </c>
      <c r="E25">
        <v>3</v>
      </c>
      <c r="F25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XLSTAT_20230421_102137_1_HID1">
    <tabColor rgb="FF007800"/>
  </sheetPr>
  <dimension ref="A1:F50"/>
  <sheetViews>
    <sheetView workbookViewId="0"/>
  </sheetViews>
  <sheetFormatPr defaultRowHeight="15" x14ac:dyDescent="0.25"/>
  <sheetData>
    <row r="1" spans="1:6" x14ac:dyDescent="0.25">
      <c r="A1">
        <v>0.85</v>
      </c>
      <c r="B1">
        <v>0</v>
      </c>
      <c r="C1">
        <v>1.85</v>
      </c>
      <c r="D1">
        <v>29.411764705882355</v>
      </c>
      <c r="E1">
        <v>2.85</v>
      </c>
      <c r="F1">
        <v>0</v>
      </c>
    </row>
    <row r="2" spans="1:6" x14ac:dyDescent="0.25">
      <c r="A2">
        <v>1.1499999999999999</v>
      </c>
      <c r="B2">
        <v>0</v>
      </c>
      <c r="C2">
        <v>2.15</v>
      </c>
      <c r="D2">
        <v>29.411764705882355</v>
      </c>
      <c r="E2">
        <v>3.15</v>
      </c>
      <c r="F2">
        <v>0</v>
      </c>
    </row>
    <row r="3" spans="1:6" x14ac:dyDescent="0.25">
      <c r="A3">
        <v>0.85</v>
      </c>
      <c r="B3">
        <v>0</v>
      </c>
      <c r="C3">
        <v>1.85</v>
      </c>
      <c r="D3">
        <v>59.090909090909093</v>
      </c>
      <c r="E3">
        <v>2.85</v>
      </c>
      <c r="F3">
        <v>0</v>
      </c>
    </row>
    <row r="4" spans="1:6" x14ac:dyDescent="0.25">
      <c r="A4">
        <v>1.1499999999999999</v>
      </c>
      <c r="B4">
        <v>0</v>
      </c>
      <c r="C4">
        <v>2.15</v>
      </c>
      <c r="D4">
        <v>59.090909090909093</v>
      </c>
      <c r="E4">
        <v>3.15</v>
      </c>
      <c r="F4">
        <v>0</v>
      </c>
    </row>
    <row r="5" spans="1:6" x14ac:dyDescent="0.25">
      <c r="A5">
        <v>0.85</v>
      </c>
      <c r="B5">
        <v>0</v>
      </c>
      <c r="C5">
        <v>1.85</v>
      </c>
      <c r="D5">
        <v>64.912280701754383</v>
      </c>
      <c r="E5">
        <v>2.85</v>
      </c>
      <c r="F5">
        <v>2.2727272727272729</v>
      </c>
    </row>
    <row r="6" spans="1:6" x14ac:dyDescent="0.25">
      <c r="A6">
        <v>1.1499999999999999</v>
      </c>
      <c r="B6">
        <v>0</v>
      </c>
      <c r="C6">
        <v>2.15</v>
      </c>
      <c r="D6">
        <v>64.912280701754383</v>
      </c>
      <c r="E6">
        <v>3.15</v>
      </c>
      <c r="F6">
        <v>2.2727272727272729</v>
      </c>
    </row>
    <row r="7" spans="1:6" x14ac:dyDescent="0.25">
      <c r="A7">
        <v>0.85</v>
      </c>
      <c r="B7">
        <v>0</v>
      </c>
      <c r="C7">
        <v>1.85</v>
      </c>
      <c r="D7">
        <v>67.857142857142861</v>
      </c>
      <c r="E7">
        <v>2.85</v>
      </c>
      <c r="F7">
        <v>2.5641025641025639</v>
      </c>
    </row>
    <row r="8" spans="1:6" x14ac:dyDescent="0.25">
      <c r="A8">
        <v>1.1499999999999999</v>
      </c>
      <c r="B8">
        <v>0</v>
      </c>
      <c r="C8">
        <v>2.15</v>
      </c>
      <c r="D8">
        <v>67.857142857142861</v>
      </c>
      <c r="E8">
        <v>3.15</v>
      </c>
      <c r="F8">
        <v>2.5641025641025639</v>
      </c>
    </row>
    <row r="9" spans="1:6" x14ac:dyDescent="0.25">
      <c r="A9">
        <v>0.85</v>
      </c>
      <c r="B9">
        <v>0</v>
      </c>
      <c r="C9">
        <v>1.85</v>
      </c>
      <c r="D9">
        <v>70.270270270270274</v>
      </c>
      <c r="E9">
        <v>2.85</v>
      </c>
      <c r="F9">
        <v>4</v>
      </c>
    </row>
    <row r="10" spans="1:6" x14ac:dyDescent="0.25">
      <c r="A10">
        <v>1.1499999999999999</v>
      </c>
      <c r="B10">
        <v>0</v>
      </c>
      <c r="C10">
        <v>2.15</v>
      </c>
      <c r="D10">
        <v>70.270270270270274</v>
      </c>
      <c r="E10">
        <v>3.15</v>
      </c>
      <c r="F10">
        <v>4</v>
      </c>
    </row>
    <row r="11" spans="1:6" x14ac:dyDescent="0.25">
      <c r="A11">
        <v>0.85</v>
      </c>
      <c r="B11">
        <v>0</v>
      </c>
      <c r="C11">
        <v>1.85</v>
      </c>
      <c r="D11">
        <v>72</v>
      </c>
      <c r="E11">
        <v>2.85</v>
      </c>
      <c r="F11">
        <v>4.0816326530612246</v>
      </c>
    </row>
    <row r="12" spans="1:6" x14ac:dyDescent="0.25">
      <c r="A12">
        <v>1.1499999999999999</v>
      </c>
      <c r="B12">
        <v>0</v>
      </c>
      <c r="C12">
        <v>2.15</v>
      </c>
      <c r="D12">
        <v>72</v>
      </c>
      <c r="E12">
        <v>3.15</v>
      </c>
      <c r="F12">
        <v>4.0816326530612246</v>
      </c>
    </row>
    <row r="13" spans="1:6" x14ac:dyDescent="0.25">
      <c r="A13">
        <v>0.85</v>
      </c>
      <c r="B13">
        <v>0</v>
      </c>
      <c r="C13">
        <v>1.85</v>
      </c>
      <c r="D13">
        <v>75</v>
      </c>
      <c r="E13">
        <v>2.85</v>
      </c>
      <c r="F13">
        <v>7.1428571428571423</v>
      </c>
    </row>
    <row r="14" spans="1:6" x14ac:dyDescent="0.25">
      <c r="A14">
        <v>1.1499999999999999</v>
      </c>
      <c r="B14">
        <v>0</v>
      </c>
      <c r="C14">
        <v>2.15</v>
      </c>
      <c r="D14">
        <v>75</v>
      </c>
      <c r="E14">
        <v>3.15</v>
      </c>
      <c r="F14">
        <v>7.1428571428571423</v>
      </c>
    </row>
    <row r="15" spans="1:6" x14ac:dyDescent="0.25">
      <c r="A15">
        <v>0.85</v>
      </c>
      <c r="B15">
        <v>2.2727272727272729</v>
      </c>
      <c r="C15">
        <v>1.85</v>
      </c>
      <c r="D15">
        <v>75.510204081632651</v>
      </c>
      <c r="E15">
        <v>2.85</v>
      </c>
      <c r="F15">
        <v>7.6923076923076925</v>
      </c>
    </row>
    <row r="16" spans="1:6" x14ac:dyDescent="0.25">
      <c r="A16">
        <v>1.1499999999999999</v>
      </c>
      <c r="B16">
        <v>2.2727272727272729</v>
      </c>
      <c r="C16">
        <v>2.15</v>
      </c>
      <c r="D16">
        <v>75.510204081632651</v>
      </c>
      <c r="E16">
        <v>3.15</v>
      </c>
      <c r="F16">
        <v>7.6923076923076925</v>
      </c>
    </row>
    <row r="17" spans="1:6" x14ac:dyDescent="0.25">
      <c r="A17">
        <v>0.85</v>
      </c>
      <c r="B17">
        <v>2.5641025641025639</v>
      </c>
      <c r="C17">
        <v>1.85</v>
      </c>
      <c r="D17">
        <v>76.470588235294116</v>
      </c>
      <c r="E17">
        <v>2.85</v>
      </c>
      <c r="F17">
        <v>9.375</v>
      </c>
    </row>
    <row r="18" spans="1:6" x14ac:dyDescent="0.25">
      <c r="A18">
        <v>1.1499999999999999</v>
      </c>
      <c r="B18">
        <v>2.5641025641025639</v>
      </c>
      <c r="C18">
        <v>2.15</v>
      </c>
      <c r="D18">
        <v>76.470588235294116</v>
      </c>
      <c r="E18">
        <v>3.15</v>
      </c>
      <c r="F18">
        <v>9.375</v>
      </c>
    </row>
    <row r="19" spans="1:6" x14ac:dyDescent="0.25">
      <c r="A19">
        <v>0.85</v>
      </c>
      <c r="B19">
        <v>2.8571428571428572</v>
      </c>
      <c r="C19">
        <v>1.85</v>
      </c>
      <c r="D19">
        <v>78.787878787878782</v>
      </c>
      <c r="E19">
        <v>2.85</v>
      </c>
      <c r="F19">
        <v>9.8039215686274517</v>
      </c>
    </row>
    <row r="20" spans="1:6" x14ac:dyDescent="0.25">
      <c r="A20">
        <v>1.1499999999999999</v>
      </c>
      <c r="B20">
        <v>2.8571428571428572</v>
      </c>
      <c r="C20">
        <v>2.15</v>
      </c>
      <c r="D20">
        <v>78.787878787878782</v>
      </c>
      <c r="E20">
        <v>3.15</v>
      </c>
      <c r="F20">
        <v>9.8039215686274517</v>
      </c>
    </row>
    <row r="21" spans="1:6" x14ac:dyDescent="0.25">
      <c r="A21">
        <v>0.85</v>
      </c>
      <c r="B21">
        <v>3.125</v>
      </c>
      <c r="C21">
        <v>1.85</v>
      </c>
      <c r="D21">
        <v>80</v>
      </c>
      <c r="E21">
        <v>2.85</v>
      </c>
      <c r="F21">
        <v>12</v>
      </c>
    </row>
    <row r="22" spans="1:6" x14ac:dyDescent="0.25">
      <c r="A22">
        <v>1.1499999999999999</v>
      </c>
      <c r="B22">
        <v>3.125</v>
      </c>
      <c r="C22">
        <v>2.15</v>
      </c>
      <c r="D22">
        <v>80</v>
      </c>
      <c r="E22">
        <v>3.15</v>
      </c>
      <c r="F22">
        <v>12</v>
      </c>
    </row>
    <row r="23" spans="1:6" x14ac:dyDescent="0.25">
      <c r="A23">
        <v>0.85</v>
      </c>
      <c r="B23">
        <v>4</v>
      </c>
      <c r="C23">
        <v>1.85</v>
      </c>
      <c r="D23">
        <v>80</v>
      </c>
      <c r="E23">
        <v>2.85</v>
      </c>
      <c r="F23">
        <v>12.820512820512819</v>
      </c>
    </row>
    <row r="24" spans="1:6" x14ac:dyDescent="0.25">
      <c r="A24">
        <v>1.1499999999999999</v>
      </c>
      <c r="B24">
        <v>4</v>
      </c>
      <c r="C24">
        <v>2.15</v>
      </c>
      <c r="D24">
        <v>80</v>
      </c>
      <c r="E24">
        <v>3.15</v>
      </c>
      <c r="F24">
        <v>12.820512820512819</v>
      </c>
    </row>
    <row r="25" spans="1:6" x14ac:dyDescent="0.25">
      <c r="A25">
        <v>0.85</v>
      </c>
      <c r="B25">
        <v>4.5454545454545459</v>
      </c>
      <c r="C25">
        <v>1.85</v>
      </c>
      <c r="D25">
        <v>81.818181818181827</v>
      </c>
      <c r="E25">
        <v>2.85</v>
      </c>
      <c r="F25">
        <v>13.333333333333334</v>
      </c>
    </row>
    <row r="26" spans="1:6" x14ac:dyDescent="0.25">
      <c r="A26">
        <v>1.1499999999999999</v>
      </c>
      <c r="B26">
        <v>4.5454545454545459</v>
      </c>
      <c r="C26">
        <v>2.15</v>
      </c>
      <c r="D26">
        <v>81.818181818181827</v>
      </c>
      <c r="E26">
        <v>3.15</v>
      </c>
      <c r="F26">
        <v>13.333333333333334</v>
      </c>
    </row>
    <row r="27" spans="1:6" x14ac:dyDescent="0.25">
      <c r="A27">
        <v>0.85</v>
      </c>
      <c r="B27">
        <v>4.7619047619047619</v>
      </c>
      <c r="C27">
        <v>1.85</v>
      </c>
      <c r="D27">
        <v>82.142857142857139</v>
      </c>
      <c r="E27">
        <v>2.85</v>
      </c>
      <c r="F27">
        <v>15.09433962264151</v>
      </c>
    </row>
    <row r="28" spans="1:6" x14ac:dyDescent="0.25">
      <c r="A28">
        <v>1.1499999999999999</v>
      </c>
      <c r="B28">
        <v>4.7619047619047619</v>
      </c>
      <c r="C28">
        <v>2.15</v>
      </c>
      <c r="D28">
        <v>82.142857142857139</v>
      </c>
      <c r="E28">
        <v>3.15</v>
      </c>
      <c r="F28">
        <v>15.09433962264151</v>
      </c>
    </row>
    <row r="29" spans="1:6" x14ac:dyDescent="0.25">
      <c r="A29">
        <v>0.85</v>
      </c>
      <c r="B29">
        <v>5.1282051282051277</v>
      </c>
      <c r="C29">
        <v>1.85</v>
      </c>
      <c r="D29">
        <v>83.673469387755105</v>
      </c>
      <c r="E29">
        <v>2.85</v>
      </c>
      <c r="F29">
        <v>15.909090909090908</v>
      </c>
    </row>
    <row r="30" spans="1:6" x14ac:dyDescent="0.25">
      <c r="A30">
        <v>1.1499999999999999</v>
      </c>
      <c r="B30">
        <v>5.1282051282051277</v>
      </c>
      <c r="C30">
        <v>2.15</v>
      </c>
      <c r="D30">
        <v>83.673469387755105</v>
      </c>
      <c r="E30">
        <v>3.15</v>
      </c>
      <c r="F30">
        <v>15.909090909090908</v>
      </c>
    </row>
    <row r="31" spans="1:6" x14ac:dyDescent="0.25">
      <c r="A31">
        <v>0.85</v>
      </c>
      <c r="B31">
        <v>8.1632653061224492</v>
      </c>
      <c r="C31">
        <v>1.85</v>
      </c>
      <c r="D31">
        <v>84</v>
      </c>
      <c r="E31">
        <v>2.85</v>
      </c>
      <c r="F31">
        <v>16.326530612244898</v>
      </c>
    </row>
    <row r="32" spans="1:6" x14ac:dyDescent="0.25">
      <c r="A32">
        <v>1.1499999999999999</v>
      </c>
      <c r="B32">
        <v>8.1632653061224492</v>
      </c>
      <c r="C32">
        <v>2.15</v>
      </c>
      <c r="D32">
        <v>84</v>
      </c>
      <c r="E32">
        <v>3.15</v>
      </c>
      <c r="F32">
        <v>16.326530612244898</v>
      </c>
    </row>
    <row r="33" spans="1:6" x14ac:dyDescent="0.25">
      <c r="A33">
        <v>0.85</v>
      </c>
      <c r="B33">
        <v>8.3333333333333321</v>
      </c>
      <c r="C33">
        <v>1.85</v>
      </c>
      <c r="D33">
        <v>84.615384615384613</v>
      </c>
      <c r="E33">
        <v>2.85</v>
      </c>
      <c r="F33">
        <v>16.666666666666664</v>
      </c>
    </row>
    <row r="34" spans="1:6" x14ac:dyDescent="0.25">
      <c r="A34">
        <v>1.1499999999999999</v>
      </c>
      <c r="B34">
        <v>8.3333333333333321</v>
      </c>
      <c r="C34">
        <v>2.15</v>
      </c>
      <c r="D34">
        <v>84.615384615384613</v>
      </c>
      <c r="E34">
        <v>3.15</v>
      </c>
      <c r="F34">
        <v>16.666666666666664</v>
      </c>
    </row>
    <row r="35" spans="1:6" x14ac:dyDescent="0.25">
      <c r="A35">
        <v>0.85</v>
      </c>
      <c r="B35">
        <v>9.0909090909090917</v>
      </c>
      <c r="C35">
        <v>1.85</v>
      </c>
      <c r="D35">
        <v>84.905660377358487</v>
      </c>
      <c r="E35">
        <v>2.85</v>
      </c>
      <c r="F35">
        <v>17.142857142857142</v>
      </c>
    </row>
    <row r="36" spans="1:6" x14ac:dyDescent="0.25">
      <c r="A36">
        <v>1.1499999999999999</v>
      </c>
      <c r="B36">
        <v>9.0909090909090917</v>
      </c>
      <c r="C36">
        <v>2.15</v>
      </c>
      <c r="D36">
        <v>84.905660377358487</v>
      </c>
      <c r="E36">
        <v>3.15</v>
      </c>
      <c r="F36">
        <v>17.142857142857142</v>
      </c>
    </row>
    <row r="37" spans="1:6" x14ac:dyDescent="0.25">
      <c r="A37">
        <v>0.85</v>
      </c>
      <c r="B37">
        <v>10.714285714285714</v>
      </c>
      <c r="C37">
        <v>1.85</v>
      </c>
      <c r="D37">
        <v>86.666666666666671</v>
      </c>
      <c r="E37">
        <v>2.85</v>
      </c>
      <c r="F37">
        <v>17.857142857142858</v>
      </c>
    </row>
    <row r="38" spans="1:6" x14ac:dyDescent="0.25">
      <c r="A38">
        <v>1.1499999999999999</v>
      </c>
      <c r="B38">
        <v>10.714285714285714</v>
      </c>
      <c r="C38">
        <v>2.15</v>
      </c>
      <c r="D38">
        <v>86.666666666666671</v>
      </c>
      <c r="E38">
        <v>3.15</v>
      </c>
      <c r="F38">
        <v>17.857142857142858</v>
      </c>
    </row>
    <row r="39" spans="1:6" x14ac:dyDescent="0.25">
      <c r="A39">
        <v>0.85</v>
      </c>
      <c r="B39">
        <v>12.244897959183673</v>
      </c>
      <c r="C39">
        <v>1.85</v>
      </c>
      <c r="D39">
        <v>87.5</v>
      </c>
      <c r="E39">
        <v>2.85</v>
      </c>
      <c r="F39">
        <v>20</v>
      </c>
    </row>
    <row r="40" spans="1:6" x14ac:dyDescent="0.25">
      <c r="A40">
        <v>1.1499999999999999</v>
      </c>
      <c r="B40">
        <v>12.244897959183673</v>
      </c>
      <c r="C40">
        <v>2.15</v>
      </c>
      <c r="D40">
        <v>87.5</v>
      </c>
      <c r="E40">
        <v>3.15</v>
      </c>
      <c r="F40">
        <v>20</v>
      </c>
    </row>
    <row r="41" spans="1:6" x14ac:dyDescent="0.25">
      <c r="A41">
        <v>0.85</v>
      </c>
      <c r="B41">
        <v>13.725490196078432</v>
      </c>
      <c r="C41">
        <v>1.85</v>
      </c>
      <c r="D41">
        <v>88.63636363636364</v>
      </c>
      <c r="E41">
        <v>2.85</v>
      </c>
      <c r="F41">
        <v>21.052631578947366</v>
      </c>
    </row>
    <row r="42" spans="1:6" x14ac:dyDescent="0.25">
      <c r="A42">
        <v>1.1499999999999999</v>
      </c>
      <c r="B42">
        <v>13.725490196078432</v>
      </c>
      <c r="C42">
        <v>2.15</v>
      </c>
      <c r="D42">
        <v>88.63636363636364</v>
      </c>
      <c r="E42">
        <v>3.15</v>
      </c>
      <c r="F42">
        <v>21.052631578947366</v>
      </c>
    </row>
    <row r="43" spans="1:6" x14ac:dyDescent="0.25">
      <c r="A43">
        <v>0.85</v>
      </c>
      <c r="B43">
        <v>14.035087719298245</v>
      </c>
      <c r="C43">
        <v>1.85</v>
      </c>
      <c r="D43">
        <v>92.307692307692307</v>
      </c>
      <c r="E43">
        <v>2.85</v>
      </c>
      <c r="F43">
        <v>21.212121212121211</v>
      </c>
    </row>
    <row r="44" spans="1:6" x14ac:dyDescent="0.25">
      <c r="A44">
        <v>1.1499999999999999</v>
      </c>
      <c r="B44">
        <v>14.035087719298245</v>
      </c>
      <c r="C44">
        <v>2.15</v>
      </c>
      <c r="D44">
        <v>92.307692307692307</v>
      </c>
      <c r="E44">
        <v>3.15</v>
      </c>
      <c r="F44">
        <v>21.212121212121211</v>
      </c>
    </row>
    <row r="45" spans="1:6" x14ac:dyDescent="0.25">
      <c r="A45">
        <v>0.85</v>
      </c>
      <c r="B45">
        <v>14.285714285714285</v>
      </c>
      <c r="C45">
        <v>1.85</v>
      </c>
      <c r="D45">
        <v>92.307692307692307</v>
      </c>
      <c r="E45">
        <v>2.85</v>
      </c>
      <c r="F45">
        <v>29.72972972972973</v>
      </c>
    </row>
    <row r="46" spans="1:6" x14ac:dyDescent="0.25">
      <c r="A46">
        <v>1.1499999999999999</v>
      </c>
      <c r="B46">
        <v>14.285714285714285</v>
      </c>
      <c r="C46">
        <v>2.15</v>
      </c>
      <c r="D46">
        <v>92.307692307692307</v>
      </c>
      <c r="E46">
        <v>3.15</v>
      </c>
      <c r="F46">
        <v>29.72972972972973</v>
      </c>
    </row>
    <row r="47" spans="1:6" x14ac:dyDescent="0.25">
      <c r="A47">
        <v>0.85</v>
      </c>
      <c r="B47">
        <v>20.588235294117645</v>
      </c>
      <c r="C47">
        <v>1.85</v>
      </c>
      <c r="D47">
        <v>95.238095238095227</v>
      </c>
      <c r="E47">
        <v>2.85</v>
      </c>
      <c r="F47">
        <v>36.363636363636367</v>
      </c>
    </row>
    <row r="48" spans="1:6" x14ac:dyDescent="0.25">
      <c r="A48">
        <v>1.1499999999999999</v>
      </c>
      <c r="B48">
        <v>20.588235294117645</v>
      </c>
      <c r="C48">
        <v>2.15</v>
      </c>
      <c r="D48">
        <v>95.238095238095227</v>
      </c>
      <c r="E48">
        <v>3.15</v>
      </c>
      <c r="F48">
        <v>36.363636363636367</v>
      </c>
    </row>
    <row r="49" spans="1:6" x14ac:dyDescent="0.25">
      <c r="A49">
        <v>0.85</v>
      </c>
      <c r="B49">
        <v>24</v>
      </c>
      <c r="C49">
        <v>1.85</v>
      </c>
      <c r="D49">
        <v>100</v>
      </c>
      <c r="E49">
        <v>2.85</v>
      </c>
      <c r="F49">
        <v>50</v>
      </c>
    </row>
    <row r="50" spans="1:6" x14ac:dyDescent="0.25">
      <c r="A50">
        <v>1.1499999999999999</v>
      </c>
      <c r="B50">
        <v>24</v>
      </c>
      <c r="C50">
        <v>2.15</v>
      </c>
      <c r="D50">
        <v>100</v>
      </c>
      <c r="E50">
        <v>3.15</v>
      </c>
      <c r="F50">
        <v>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XLSTAT_20230328_120506_1_HID">
    <tabColor rgb="FF007800"/>
  </sheetPr>
  <dimension ref="A1:B3"/>
  <sheetViews>
    <sheetView workbookViewId="0"/>
  </sheetViews>
  <sheetFormatPr defaultRowHeight="15" x14ac:dyDescent="0.25"/>
  <sheetData>
    <row r="1" spans="1:2" x14ac:dyDescent="0.25">
      <c r="A1">
        <v>-0.38143595697050964</v>
      </c>
      <c r="B1">
        <v>0.92230371633357633</v>
      </c>
    </row>
    <row r="2" spans="1:2" x14ac:dyDescent="0.25">
      <c r="A2">
        <v>0.8914086636591152</v>
      </c>
      <c r="B2">
        <v>0.27769635451686242</v>
      </c>
    </row>
    <row r="3" spans="1:2" x14ac:dyDescent="0.25">
      <c r="A3">
        <v>0.92117980589131565</v>
      </c>
      <c r="B3">
        <v>0.11317971117852721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XLSTAT_20230328_120506_1_HID1">
    <tabColor rgb="FF007800"/>
  </sheetPr>
  <dimension ref="A1:B25"/>
  <sheetViews>
    <sheetView workbookViewId="0"/>
  </sheetViews>
  <sheetFormatPr defaultRowHeight="15" x14ac:dyDescent="0.25"/>
  <sheetData>
    <row r="1" spans="1:2" x14ac:dyDescent="0.25">
      <c r="A1">
        <v>2.1069506689656561</v>
      </c>
      <c r="B1">
        <v>0.48292186463341602</v>
      </c>
    </row>
    <row r="2" spans="1:2" x14ac:dyDescent="0.25">
      <c r="A2">
        <v>-1.199620152786131</v>
      </c>
      <c r="B2">
        <v>0.27892717086983554</v>
      </c>
    </row>
    <row r="3" spans="1:2" x14ac:dyDescent="0.25">
      <c r="A3">
        <v>2.1366932975386028</v>
      </c>
      <c r="B3">
        <v>1.0663304644374956</v>
      </c>
    </row>
    <row r="4" spans="1:2" x14ac:dyDescent="0.25">
      <c r="A4">
        <v>0.94546830674278692</v>
      </c>
      <c r="B4">
        <v>-0.80987148969587097</v>
      </c>
    </row>
    <row r="5" spans="1:2" x14ac:dyDescent="0.25">
      <c r="A5">
        <v>-0.373784050014275</v>
      </c>
      <c r="B5">
        <v>-0.53286883960015186</v>
      </c>
    </row>
    <row r="6" spans="1:2" x14ac:dyDescent="0.25">
      <c r="A6">
        <v>2.1034309014646513</v>
      </c>
      <c r="B6">
        <v>-0.53583247393142175</v>
      </c>
    </row>
    <row r="7" spans="1:2" x14ac:dyDescent="0.25">
      <c r="A7">
        <v>-0.78461137281012905</v>
      </c>
      <c r="B7">
        <v>-0.78344860430384022</v>
      </c>
    </row>
    <row r="8" spans="1:2" x14ac:dyDescent="0.25">
      <c r="A8">
        <v>-2.0567262300151565</v>
      </c>
      <c r="B8">
        <v>0.75446760369885923</v>
      </c>
    </row>
    <row r="9" spans="1:2" x14ac:dyDescent="0.25">
      <c r="A9">
        <v>3.2013701867666389E-3</v>
      </c>
      <c r="B9">
        <v>-1.7105182428655776</v>
      </c>
    </row>
    <row r="10" spans="1:2" x14ac:dyDescent="0.25">
      <c r="A10">
        <v>-1.0373503037575522</v>
      </c>
      <c r="B10">
        <v>0.12544820799788078</v>
      </c>
    </row>
    <row r="11" spans="1:2" x14ac:dyDescent="0.25">
      <c r="A11">
        <v>-2.2585467847029186</v>
      </c>
      <c r="B11">
        <v>1.0398259606421796</v>
      </c>
    </row>
    <row r="12" spans="1:2" x14ac:dyDescent="0.25">
      <c r="A12">
        <v>-0.50028407009129783</v>
      </c>
      <c r="B12">
        <v>1.3731827424658178</v>
      </c>
    </row>
    <row r="13" spans="1:2" x14ac:dyDescent="0.25">
      <c r="A13">
        <v>-0.90424357678105982</v>
      </c>
      <c r="B13">
        <v>-0.78537312507795654</v>
      </c>
    </row>
    <row r="14" spans="1:2" x14ac:dyDescent="0.25">
      <c r="A14">
        <v>-1.6292552616569937</v>
      </c>
      <c r="B14">
        <v>-2.08899868306451</v>
      </c>
    </row>
    <row r="15" spans="1:2" x14ac:dyDescent="0.25">
      <c r="A15">
        <v>-0.75541600312802371</v>
      </c>
      <c r="B15">
        <v>0.44467572065156868</v>
      </c>
    </row>
    <row r="16" spans="1:2" x14ac:dyDescent="0.25">
      <c r="A16">
        <v>0.29006835341322135</v>
      </c>
      <c r="B16">
        <v>1.0673047394807047</v>
      </c>
    </row>
    <row r="17" spans="1:2" x14ac:dyDescent="0.25">
      <c r="A17">
        <v>-1.9226394160452829</v>
      </c>
      <c r="B17">
        <v>0.24120897361123539</v>
      </c>
    </row>
    <row r="18" spans="1:2" x14ac:dyDescent="0.25">
      <c r="A18">
        <v>-0.45597240073110612</v>
      </c>
      <c r="B18">
        <v>-0.24558596188271503</v>
      </c>
    </row>
    <row r="19" spans="1:2" x14ac:dyDescent="0.25">
      <c r="A19">
        <v>-0.37225670413005219</v>
      </c>
      <c r="B19">
        <v>-0.7800218617632676</v>
      </c>
    </row>
    <row r="20" spans="1:2" x14ac:dyDescent="0.25">
      <c r="A20">
        <v>1.1867251363014302</v>
      </c>
      <c r="B20">
        <v>0.45988491258031522</v>
      </c>
    </row>
    <row r="21" spans="1:2" x14ac:dyDescent="0.25">
      <c r="A21">
        <v>1.3881128628866521</v>
      </c>
      <c r="B21">
        <v>-0.86775187250254837</v>
      </c>
    </row>
    <row r="22" spans="1:2" x14ac:dyDescent="0.25">
      <c r="A22">
        <v>0.62640855017339692</v>
      </c>
      <c r="B22">
        <v>1.3109661805893034</v>
      </c>
    </row>
    <row r="23" spans="1:2" x14ac:dyDescent="0.25">
      <c r="A23">
        <v>2.0212425507478202</v>
      </c>
      <c r="B23">
        <v>-0.24854959621398484</v>
      </c>
    </row>
    <row r="24" spans="1:2" x14ac:dyDescent="0.25">
      <c r="A24">
        <v>0.21194702908823654</v>
      </c>
      <c r="B24">
        <v>1.7286262306116496</v>
      </c>
    </row>
    <row r="25" spans="1:2" x14ac:dyDescent="0.25">
      <c r="A25">
        <v>1.2304572991407612</v>
      </c>
      <c r="B25">
        <v>-0.98495002136841459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XLSTAT_20230328_120506_1_HID2">
    <tabColor rgb="FF007800"/>
  </sheetPr>
  <dimension ref="A1:B28"/>
  <sheetViews>
    <sheetView workbookViewId="0"/>
  </sheetViews>
  <sheetFormatPr defaultRowHeight="15" x14ac:dyDescent="0.25"/>
  <sheetData>
    <row r="1" spans="1:2" x14ac:dyDescent="0.25">
      <c r="A1">
        <v>-0.74816312617905345</v>
      </c>
      <c r="B1">
        <v>2.4947039023088373</v>
      </c>
    </row>
    <row r="2" spans="1:2" x14ac:dyDescent="0.25">
      <c r="A2">
        <v>1.7484431667197495</v>
      </c>
      <c r="B2">
        <v>0.75113020472704639</v>
      </c>
    </row>
    <row r="3" spans="1:2" x14ac:dyDescent="0.25">
      <c r="A3">
        <v>1.8068374277623349</v>
      </c>
      <c r="B3">
        <v>0.30613545423158572</v>
      </c>
    </row>
    <row r="4" spans="1:2" x14ac:dyDescent="0.25">
      <c r="A4">
        <v>2.1069506689656561</v>
      </c>
      <c r="B4">
        <v>0.48292186463341602</v>
      </c>
    </row>
    <row r="5" spans="1:2" x14ac:dyDescent="0.25">
      <c r="A5">
        <v>-1.199620152786131</v>
      </c>
      <c r="B5">
        <v>0.27892717086983554</v>
      </c>
    </row>
    <row r="6" spans="1:2" x14ac:dyDescent="0.25">
      <c r="A6">
        <v>2.1366932975386028</v>
      </c>
      <c r="B6">
        <v>1.0663304644374956</v>
      </c>
    </row>
    <row r="7" spans="1:2" x14ac:dyDescent="0.25">
      <c r="A7">
        <v>0.94546830674278692</v>
      </c>
      <c r="B7">
        <v>-0.80987148969587097</v>
      </c>
    </row>
    <row r="8" spans="1:2" x14ac:dyDescent="0.25">
      <c r="A8">
        <v>-0.373784050014275</v>
      </c>
      <c r="B8">
        <v>-0.53286883960015186</v>
      </c>
    </row>
    <row r="9" spans="1:2" x14ac:dyDescent="0.25">
      <c r="A9">
        <v>2.1034309014646513</v>
      </c>
      <c r="B9">
        <v>-0.53583247393142175</v>
      </c>
    </row>
    <row r="10" spans="1:2" x14ac:dyDescent="0.25">
      <c r="A10">
        <v>-0.78461137281012905</v>
      </c>
      <c r="B10">
        <v>-0.78344860430384022</v>
      </c>
    </row>
    <row r="11" spans="1:2" x14ac:dyDescent="0.25">
      <c r="A11">
        <v>-2.0567262300151565</v>
      </c>
      <c r="B11">
        <v>0.75446760369885923</v>
      </c>
    </row>
    <row r="12" spans="1:2" x14ac:dyDescent="0.25">
      <c r="A12">
        <v>3.2013701867666389E-3</v>
      </c>
      <c r="B12">
        <v>-1.7105182428655776</v>
      </c>
    </row>
    <row r="13" spans="1:2" x14ac:dyDescent="0.25">
      <c r="A13">
        <v>-1.0373503037575522</v>
      </c>
      <c r="B13">
        <v>0.12544820799788078</v>
      </c>
    </row>
    <row r="14" spans="1:2" x14ac:dyDescent="0.25">
      <c r="A14">
        <v>-2.2585467847029186</v>
      </c>
      <c r="B14">
        <v>1.0398259606421796</v>
      </c>
    </row>
    <row r="15" spans="1:2" x14ac:dyDescent="0.25">
      <c r="A15">
        <v>-0.50028407009129783</v>
      </c>
      <c r="B15">
        <v>1.3731827424658178</v>
      </c>
    </row>
    <row r="16" spans="1:2" x14ac:dyDescent="0.25">
      <c r="A16">
        <v>-0.90424357678105982</v>
      </c>
      <c r="B16">
        <v>-0.78537312507795654</v>
      </c>
    </row>
    <row r="17" spans="1:2" x14ac:dyDescent="0.25">
      <c r="A17">
        <v>-1.6292552616569937</v>
      </c>
      <c r="B17">
        <v>-2.08899868306451</v>
      </c>
    </row>
    <row r="18" spans="1:2" x14ac:dyDescent="0.25">
      <c r="A18">
        <v>-0.75541600312802371</v>
      </c>
      <c r="B18">
        <v>0.44467572065156868</v>
      </c>
    </row>
    <row r="19" spans="1:2" x14ac:dyDescent="0.25">
      <c r="A19">
        <v>0.29006835341322135</v>
      </c>
      <c r="B19">
        <v>1.0673047394807047</v>
      </c>
    </row>
    <row r="20" spans="1:2" x14ac:dyDescent="0.25">
      <c r="A20">
        <v>-1.9226394160452829</v>
      </c>
      <c r="B20">
        <v>0.24120897361123539</v>
      </c>
    </row>
    <row r="21" spans="1:2" x14ac:dyDescent="0.25">
      <c r="A21">
        <v>-0.45597240073110612</v>
      </c>
      <c r="B21">
        <v>-0.24558596188271503</v>
      </c>
    </row>
    <row r="22" spans="1:2" x14ac:dyDescent="0.25">
      <c r="A22">
        <v>-0.37225670413005219</v>
      </c>
      <c r="B22">
        <v>-0.7800218617632676</v>
      </c>
    </row>
    <row r="23" spans="1:2" x14ac:dyDescent="0.25">
      <c r="A23">
        <v>1.1867251363014302</v>
      </c>
      <c r="B23">
        <v>0.45988491258031522</v>
      </c>
    </row>
    <row r="24" spans="1:2" x14ac:dyDescent="0.25">
      <c r="A24">
        <v>1.3881128628866521</v>
      </c>
      <c r="B24">
        <v>-0.86775187250254837</v>
      </c>
    </row>
    <row r="25" spans="1:2" x14ac:dyDescent="0.25">
      <c r="A25">
        <v>0.62640855017339692</v>
      </c>
      <c r="B25">
        <v>1.3109661805893034</v>
      </c>
    </row>
    <row r="26" spans="1:2" x14ac:dyDescent="0.25">
      <c r="A26">
        <v>2.0212425507478202</v>
      </c>
      <c r="B26">
        <v>-0.24854959621398484</v>
      </c>
    </row>
    <row r="27" spans="1:2" x14ac:dyDescent="0.25">
      <c r="A27">
        <v>0.21194702908823654</v>
      </c>
      <c r="B27">
        <v>1.7286262306116496</v>
      </c>
    </row>
    <row r="28" spans="1:2" x14ac:dyDescent="0.25">
      <c r="A28">
        <v>1.2304572991407612</v>
      </c>
      <c r="B28">
        <v>-0.98495002136841459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2"/>
  <dimension ref="A1:S192"/>
  <sheetViews>
    <sheetView workbookViewId="0">
      <selection activeCell="B33" sqref="B33"/>
    </sheetView>
  </sheetViews>
  <sheetFormatPr defaultRowHeight="15" x14ac:dyDescent="0.25"/>
  <cols>
    <col min="2" max="2" width="16.28515625" customWidth="1"/>
    <col min="6" max="6" width="16" customWidth="1"/>
    <col min="8" max="8" width="12.140625" customWidth="1"/>
    <col min="9" max="10" width="16.28515625" customWidth="1"/>
    <col min="11" max="11" width="14.42578125" customWidth="1"/>
    <col min="12" max="12" width="13.42578125" customWidth="1"/>
    <col min="13" max="13" width="14.85546875" customWidth="1"/>
    <col min="14" max="14" width="14.5703125" customWidth="1"/>
    <col min="15" max="15" width="16.5703125" customWidth="1"/>
    <col min="17" max="17" width="18.42578125" customWidth="1"/>
    <col min="18" max="18" width="15.5703125" customWidth="1"/>
    <col min="19" max="19" width="25.42578125" customWidth="1"/>
  </cols>
  <sheetData>
    <row r="1" spans="1:19" x14ac:dyDescent="0.25">
      <c r="A1" s="1" t="s">
        <v>0</v>
      </c>
      <c r="B1" s="1" t="s">
        <v>1</v>
      </c>
      <c r="C1" s="1" t="s">
        <v>6</v>
      </c>
      <c r="D1" s="1" t="s">
        <v>5</v>
      </c>
      <c r="E1" s="1" t="s">
        <v>48</v>
      </c>
      <c r="F1" s="1" t="s">
        <v>55</v>
      </c>
      <c r="G1" s="1" t="s">
        <v>4</v>
      </c>
      <c r="H1" s="1" t="s">
        <v>7</v>
      </c>
      <c r="I1" s="1" t="s">
        <v>57</v>
      </c>
      <c r="J1" s="1" t="s">
        <v>56</v>
      </c>
      <c r="K1" s="1" t="s">
        <v>18</v>
      </c>
      <c r="L1" s="1" t="s">
        <v>8</v>
      </c>
      <c r="M1" s="1" t="s">
        <v>64</v>
      </c>
      <c r="N1" s="1" t="s">
        <v>69</v>
      </c>
      <c r="Q1" s="21" t="s">
        <v>14</v>
      </c>
      <c r="R1" s="1" t="s">
        <v>7</v>
      </c>
      <c r="S1" s="1" t="s">
        <v>66</v>
      </c>
    </row>
    <row r="2" spans="1:19" x14ac:dyDescent="0.25">
      <c r="A2" s="3" t="s">
        <v>13</v>
      </c>
      <c r="B2" s="3" t="s">
        <v>14</v>
      </c>
      <c r="C2" s="3">
        <v>12.5</v>
      </c>
      <c r="D2" s="3">
        <v>12</v>
      </c>
      <c r="E2" s="3">
        <f>((C2+D2)/2)</f>
        <v>12.25</v>
      </c>
      <c r="F2" s="3">
        <f>(3.1458*(E2/2)^2)/10000</f>
        <v>1.1801665312499999E-2</v>
      </c>
      <c r="G2" s="3">
        <v>12.4</v>
      </c>
      <c r="H2" s="3">
        <v>1</v>
      </c>
      <c r="I2" s="13">
        <f>0.5*F2*G2</f>
        <v>7.3170324937500003E-2</v>
      </c>
      <c r="J2" s="13">
        <f>(-9.1298+(((3.4866*10^-2)*(E2^2)*G2))+(1.4633*E2))/1000</f>
        <v>7.3673406150000009E-2</v>
      </c>
      <c r="K2" s="3"/>
      <c r="L2" s="3"/>
      <c r="M2" s="3">
        <f>J2*S2</f>
        <v>2.2411450150830004E-2</v>
      </c>
      <c r="N2" s="3"/>
      <c r="R2" s="26" t="s">
        <v>59</v>
      </c>
      <c r="S2" s="16">
        <v>0.30420000000000003</v>
      </c>
    </row>
    <row r="3" spans="1:19" x14ac:dyDescent="0.25">
      <c r="A3" s="3" t="s">
        <v>13</v>
      </c>
      <c r="B3" s="3" t="s">
        <v>14</v>
      </c>
      <c r="C3" s="3">
        <v>12.5</v>
      </c>
      <c r="D3" s="3">
        <v>12</v>
      </c>
      <c r="E3" s="3">
        <f>((C3+D3)/2)</f>
        <v>12.25</v>
      </c>
      <c r="F3" s="3">
        <f>(3.1458*(E3/2)^2)/10000</f>
        <v>1.1801665312499999E-2</v>
      </c>
      <c r="G3" s="3">
        <v>6.3</v>
      </c>
      <c r="H3" s="3">
        <v>2</v>
      </c>
      <c r="I3" s="13">
        <f>0.5*F3*G3</f>
        <v>3.7175245734374994E-2</v>
      </c>
      <c r="J3" s="13">
        <f>(-9.1298+(((3.4866*10^-2)*(E3^2)*G3))+(1.4633*E3))/1000</f>
        <v>4.1757723487500002E-2</v>
      </c>
      <c r="K3" s="3"/>
      <c r="L3" s="3"/>
      <c r="M3" s="3">
        <f>J3*S3</f>
        <v>1.2042927453795E-2</v>
      </c>
      <c r="N3" s="3"/>
      <c r="R3" s="26" t="s">
        <v>60</v>
      </c>
      <c r="S3" s="16">
        <v>0.28839999999999999</v>
      </c>
    </row>
    <row r="4" spans="1:19" x14ac:dyDescent="0.25">
      <c r="A4" s="3" t="s">
        <v>13</v>
      </c>
      <c r="B4" s="3" t="s">
        <v>14</v>
      </c>
      <c r="C4" s="3">
        <v>16</v>
      </c>
      <c r="D4" s="3">
        <v>16</v>
      </c>
      <c r="E4" s="3">
        <f>((C4+D4)/2)</f>
        <v>16</v>
      </c>
      <c r="F4" s="3">
        <f>(3.1458*(E4/2)^2)/10000</f>
        <v>2.0133120000000001E-2</v>
      </c>
      <c r="G4" s="3">
        <v>1.55</v>
      </c>
      <c r="H4" s="3">
        <v>3</v>
      </c>
      <c r="I4" s="13">
        <f>0.5*F4*G4</f>
        <v>1.5603168000000001E-2</v>
      </c>
      <c r="J4" s="13">
        <f>(-9.1298+(((3.4866*10^-2)*(E4^2)*G4))+(1.4633*E4))/1000</f>
        <v>2.8117828800000001E-2</v>
      </c>
      <c r="K4" s="3">
        <v>43.6</v>
      </c>
      <c r="L4" s="3"/>
      <c r="M4" s="3">
        <f>J4*S4</f>
        <v>6.5233362816000005E-3</v>
      </c>
      <c r="N4" s="3"/>
      <c r="R4" s="26" t="s">
        <v>61</v>
      </c>
      <c r="S4" s="16">
        <v>0.23200000000000001</v>
      </c>
    </row>
    <row r="5" spans="1:19" x14ac:dyDescent="0.25">
      <c r="A5" s="3" t="s">
        <v>13</v>
      </c>
      <c r="B5" s="3" t="s">
        <v>14</v>
      </c>
      <c r="C5" s="3">
        <v>25</v>
      </c>
      <c r="D5" s="3">
        <v>25</v>
      </c>
      <c r="E5" s="3">
        <f>((C5+D5)/2)</f>
        <v>25</v>
      </c>
      <c r="F5" s="3">
        <f>(3.1458*(E5/2)^2)/10000</f>
        <v>4.9153124999999999E-2</v>
      </c>
      <c r="G5" s="3">
        <v>17</v>
      </c>
      <c r="H5" s="3">
        <v>1</v>
      </c>
      <c r="I5" s="13">
        <f>0.5*F5*G5</f>
        <v>0.4178015625</v>
      </c>
      <c r="J5" s="13">
        <f>(-9.1298+(((3.4866*10^-2)*(E5^2)*G5))+(1.4633*E5))/1000</f>
        <v>0.39790395000000001</v>
      </c>
      <c r="K5" s="3">
        <v>13.4</v>
      </c>
      <c r="L5" s="3">
        <v>11.1</v>
      </c>
      <c r="M5" s="3">
        <f>J5*S2</f>
        <v>0.12104238159000001</v>
      </c>
      <c r="N5" s="3"/>
      <c r="R5" s="26" t="s">
        <v>62</v>
      </c>
      <c r="S5" s="16">
        <v>0.1726</v>
      </c>
    </row>
    <row r="6" spans="1:19" x14ac:dyDescent="0.25">
      <c r="A6" s="3" t="s">
        <v>13</v>
      </c>
      <c r="B6" s="3" t="s">
        <v>14</v>
      </c>
      <c r="C6" s="3">
        <v>20</v>
      </c>
      <c r="D6" s="3">
        <v>20</v>
      </c>
      <c r="E6" s="3">
        <f>((C6+D6)/2)</f>
        <v>20</v>
      </c>
      <c r="F6" s="3">
        <f>(3.1458*(E6/2)^2)/10000</f>
        <v>3.1458E-2</v>
      </c>
      <c r="G6" s="3">
        <v>7.7</v>
      </c>
      <c r="H6" s="3">
        <v>2</v>
      </c>
      <c r="I6" s="13">
        <f>0.5*F6*G6</f>
        <v>0.12111330000000001</v>
      </c>
      <c r="J6" s="13">
        <f>(-9.1298+(((3.4866*10^-2)*(E6^2)*G6))+(1.4633*E6))/1000</f>
        <v>0.12752347999999999</v>
      </c>
      <c r="K6" s="3">
        <v>13.7</v>
      </c>
      <c r="L6" s="3"/>
      <c r="M6" s="3">
        <f>J6*S3</f>
        <v>3.6777771631999995E-2</v>
      </c>
      <c r="N6" s="3"/>
      <c r="R6" s="26" t="s">
        <v>63</v>
      </c>
      <c r="S6" s="16">
        <v>0.13669999999999999</v>
      </c>
    </row>
    <row r="7" spans="1:19" x14ac:dyDescent="0.25">
      <c r="A7" s="6"/>
      <c r="B7" s="6"/>
      <c r="C7" s="6"/>
      <c r="D7" s="6"/>
      <c r="E7" s="6"/>
      <c r="F7" s="6"/>
      <c r="G7" s="6"/>
      <c r="H7" s="6"/>
      <c r="I7" s="20">
        <f>SUM(I2:I6)</f>
        <v>0.66486360117187493</v>
      </c>
      <c r="J7" s="20">
        <f>SUM(J2:J6)</f>
        <v>0.66897638843750007</v>
      </c>
      <c r="K7" s="6">
        <f>J7*10000/531</f>
        <v>12.598425394303204</v>
      </c>
      <c r="L7" s="6">
        <f>I7*10000/531</f>
        <v>12.520971773481637</v>
      </c>
      <c r="M7" s="6">
        <f>SUM(M2:M6)</f>
        <v>0.198797867108225</v>
      </c>
      <c r="N7" s="6">
        <f>M7*10000/531</f>
        <v>3.7438393052396424</v>
      </c>
    </row>
    <row r="8" spans="1:19" x14ac:dyDescent="0.25">
      <c r="A8" s="2" t="s">
        <v>22</v>
      </c>
      <c r="B8" s="2" t="s">
        <v>14</v>
      </c>
      <c r="C8" s="2">
        <v>25.5</v>
      </c>
      <c r="D8" s="2">
        <v>26.5</v>
      </c>
      <c r="E8" s="2">
        <f t="shared" ref="E8:E73" si="0">((C8+D8)/2)</f>
        <v>26</v>
      </c>
      <c r="F8" s="2">
        <f t="shared" ref="F8:F73" si="1">(3.1458*(E8/2)^2)/10000</f>
        <v>5.3164019999999992E-2</v>
      </c>
      <c r="G8" s="2">
        <v>16.399999999999999</v>
      </c>
      <c r="H8" s="2">
        <v>1</v>
      </c>
      <c r="I8" s="12">
        <f t="shared" ref="I8:I73" si="2">0.5*F8*G8</f>
        <v>0.43594496399999988</v>
      </c>
      <c r="J8" s="12">
        <f t="shared" ref="J8:J73" si="3">(-9.1298+(((3.4866*10^-2)*(E8^2)*G8))+(1.4633*E8))/1000</f>
        <v>0.41545442239999997</v>
      </c>
      <c r="K8" s="2"/>
      <c r="L8" s="2"/>
      <c r="M8" s="2">
        <f>J8*$S$2</f>
        <v>0.12638123529407999</v>
      </c>
      <c r="N8" s="2"/>
      <c r="Q8" s="22" t="s">
        <v>79</v>
      </c>
      <c r="R8" s="23" t="s">
        <v>7</v>
      </c>
      <c r="S8" s="23" t="s">
        <v>67</v>
      </c>
    </row>
    <row r="9" spans="1:19" x14ac:dyDescent="0.25">
      <c r="A9" s="2" t="s">
        <v>22</v>
      </c>
      <c r="B9" s="2" t="s">
        <v>14</v>
      </c>
      <c r="C9" s="2">
        <v>17</v>
      </c>
      <c r="D9" s="2">
        <v>18</v>
      </c>
      <c r="E9" s="2">
        <f>((C9+D9)/2)</f>
        <v>17.5</v>
      </c>
      <c r="F9" s="2">
        <f>(3.1458*(E9/2)^2)/10000</f>
        <v>2.408503125E-2</v>
      </c>
      <c r="G9" s="2"/>
      <c r="H9" s="2"/>
      <c r="I9" s="12">
        <f>0.5*F9*G9</f>
        <v>0</v>
      </c>
      <c r="J9" s="12">
        <f>(-9.1298+(((3.4866*10^-2)*(E9^2)*G9))+(1.4633*E9))/1000</f>
        <v>1.6477949999999998E-2</v>
      </c>
      <c r="K9" s="2"/>
      <c r="L9" s="2"/>
      <c r="M9" s="2">
        <f t="shared" ref="M9:M10" si="4">J9*$S$2</f>
        <v>5.0125923899999999E-3</v>
      </c>
      <c r="N9" s="2"/>
      <c r="R9" s="26" t="s">
        <v>59</v>
      </c>
      <c r="S9" s="16">
        <v>0.33429999999999999</v>
      </c>
    </row>
    <row r="10" spans="1:19" x14ac:dyDescent="0.25">
      <c r="A10" s="2" t="s">
        <v>22</v>
      </c>
      <c r="B10" s="2" t="s">
        <v>14</v>
      </c>
      <c r="C10" s="2">
        <v>15</v>
      </c>
      <c r="D10" s="2">
        <v>15</v>
      </c>
      <c r="E10" s="2">
        <f>((C10+D10)/2)</f>
        <v>15</v>
      </c>
      <c r="F10" s="2">
        <f>(3.1458*(E10/2)^2)/10000</f>
        <v>1.7695124999999999E-2</v>
      </c>
      <c r="G10" s="2">
        <v>9</v>
      </c>
      <c r="H10" s="2">
        <v>1</v>
      </c>
      <c r="I10" s="12">
        <f>0.5*F10*G10</f>
        <v>7.9628062499999999E-2</v>
      </c>
      <c r="J10" s="12">
        <f>(-9.1298+(((3.4866*10^-2)*(E10^2)*G10))+(1.4633*E10))/1000</f>
        <v>8.3423349999999993E-2</v>
      </c>
      <c r="K10" s="2"/>
      <c r="L10" s="2"/>
      <c r="M10" s="2">
        <f t="shared" si="4"/>
        <v>2.5377383069999999E-2</v>
      </c>
      <c r="N10" s="2"/>
      <c r="R10" s="26" t="s">
        <v>60</v>
      </c>
      <c r="S10" s="16">
        <v>0.30780000000000002</v>
      </c>
    </row>
    <row r="11" spans="1:19" x14ac:dyDescent="0.25">
      <c r="A11" s="2" t="s">
        <v>22</v>
      </c>
      <c r="B11" s="2" t="s">
        <v>14</v>
      </c>
      <c r="C11" s="2">
        <v>21</v>
      </c>
      <c r="D11" s="2">
        <v>19</v>
      </c>
      <c r="E11" s="2">
        <f>((C11+D11)/2)</f>
        <v>20</v>
      </c>
      <c r="F11" s="2">
        <f>(3.1458*(E11/2)^2)/10000</f>
        <v>3.1458E-2</v>
      </c>
      <c r="G11" s="2">
        <v>10.9</v>
      </c>
      <c r="H11" s="2">
        <v>3</v>
      </c>
      <c r="I11" s="12">
        <f>0.5*F11*G11</f>
        <v>0.17144610000000002</v>
      </c>
      <c r="J11" s="12">
        <f>(-9.1298+(((3.4866*10^-2)*(E11^2)*G11))+(1.4633*E11))/1000</f>
        <v>0.17215195999999999</v>
      </c>
      <c r="K11" s="2"/>
      <c r="L11" s="2"/>
      <c r="M11" s="2">
        <f>J11*S4</f>
        <v>3.9939254719999998E-2</v>
      </c>
      <c r="N11" s="2"/>
      <c r="R11" s="26" t="s">
        <v>61</v>
      </c>
      <c r="S11" s="16">
        <v>0.25019999999999998</v>
      </c>
    </row>
    <row r="12" spans="1:19" x14ac:dyDescent="0.25">
      <c r="A12" s="6"/>
      <c r="B12" s="6"/>
      <c r="C12" s="6"/>
      <c r="D12" s="6"/>
      <c r="E12" s="6"/>
      <c r="F12" s="6"/>
      <c r="G12" s="6"/>
      <c r="H12" s="6"/>
      <c r="I12" s="20">
        <f>SUM(I8:I11)</f>
        <v>0.68701912649999997</v>
      </c>
      <c r="J12" s="20">
        <f>SUM(J8:J11)</f>
        <v>0.68750768239999993</v>
      </c>
      <c r="K12" s="6">
        <f>J12*10000/531</f>
        <v>12.947413981167609</v>
      </c>
      <c r="L12" s="6">
        <f>I12*10000/531</f>
        <v>12.938213305084744</v>
      </c>
      <c r="M12" s="6">
        <f>SUM(M8:M11)</f>
        <v>0.19671046547408</v>
      </c>
      <c r="N12" s="6">
        <f>M12*10000/531</f>
        <v>3.7045285400015064</v>
      </c>
      <c r="R12" s="26" t="s">
        <v>62</v>
      </c>
      <c r="S12" s="16">
        <v>0.22869999999999999</v>
      </c>
    </row>
    <row r="13" spans="1:19" x14ac:dyDescent="0.25">
      <c r="A13" s="3" t="s">
        <v>24</v>
      </c>
      <c r="B13" s="3" t="s">
        <v>14</v>
      </c>
      <c r="C13" s="3">
        <v>19.5</v>
      </c>
      <c r="D13" s="3">
        <v>19.5</v>
      </c>
      <c r="E13" s="3">
        <f t="shared" si="0"/>
        <v>19.5</v>
      </c>
      <c r="F13" s="3">
        <f t="shared" si="1"/>
        <v>2.9904761250000002E-2</v>
      </c>
      <c r="G13" s="3">
        <v>13.1</v>
      </c>
      <c r="H13" s="3">
        <v>2</v>
      </c>
      <c r="I13" s="13">
        <f t="shared" si="2"/>
        <v>0.1958761861875</v>
      </c>
      <c r="J13" s="13">
        <f t="shared" si="3"/>
        <v>0.19308168414999999</v>
      </c>
      <c r="K13" s="3">
        <v>16.2</v>
      </c>
      <c r="L13" s="3">
        <v>14.4</v>
      </c>
      <c r="M13" s="3">
        <f>J13*$S$3</f>
        <v>5.5684757708859993E-2</v>
      </c>
      <c r="N13" s="3"/>
      <c r="R13" s="26" t="s">
        <v>63</v>
      </c>
      <c r="S13" s="16">
        <v>0.16869999999999999</v>
      </c>
    </row>
    <row r="14" spans="1:19" x14ac:dyDescent="0.25">
      <c r="A14" s="3" t="s">
        <v>24</v>
      </c>
      <c r="B14" s="3" t="s">
        <v>14</v>
      </c>
      <c r="C14" s="3">
        <v>18</v>
      </c>
      <c r="D14" s="3">
        <v>18.5</v>
      </c>
      <c r="E14" s="3">
        <f t="shared" si="0"/>
        <v>18.25</v>
      </c>
      <c r="F14" s="3">
        <f t="shared" si="1"/>
        <v>2.6193700312499998E-2</v>
      </c>
      <c r="G14" s="3">
        <v>4.3</v>
      </c>
      <c r="H14" s="3">
        <v>2</v>
      </c>
      <c r="I14" s="13">
        <f t="shared" si="2"/>
        <v>5.6316455671874995E-2</v>
      </c>
      <c r="J14" s="13">
        <f t="shared" si="3"/>
        <v>6.7509420637499998E-2</v>
      </c>
      <c r="K14" s="3">
        <v>14.5</v>
      </c>
      <c r="L14" s="3">
        <v>15</v>
      </c>
      <c r="M14" s="3">
        <f>J14*$S$3</f>
        <v>1.9469716911854999E-2</v>
      </c>
      <c r="N14" s="3"/>
    </row>
    <row r="15" spans="1:19" x14ac:dyDescent="0.25">
      <c r="A15" s="6"/>
      <c r="B15" s="6"/>
      <c r="C15" s="6"/>
      <c r="D15" s="6"/>
      <c r="E15" s="6"/>
      <c r="F15" s="6"/>
      <c r="G15" s="6"/>
      <c r="H15" s="6"/>
      <c r="I15" s="20">
        <f>SUM(I13:I14)</f>
        <v>0.25219264185937501</v>
      </c>
      <c r="J15" s="20">
        <f>SUM(J13:J14)</f>
        <v>0.26059110478749997</v>
      </c>
      <c r="K15" s="6">
        <f>J15*10000/531</f>
        <v>4.9075537624764589</v>
      </c>
      <c r="L15" s="6">
        <f>I15*10000/531</f>
        <v>4.7493906188206214</v>
      </c>
      <c r="M15" s="6">
        <f>SUM(M13:M14)</f>
        <v>7.5154474620714992E-2</v>
      </c>
      <c r="N15" s="6">
        <f>M15*10000/531</f>
        <v>1.4153385050982108</v>
      </c>
    </row>
    <row r="16" spans="1:19" x14ac:dyDescent="0.25">
      <c r="A16" s="2" t="s">
        <v>26</v>
      </c>
      <c r="B16" s="2" t="s">
        <v>16</v>
      </c>
      <c r="C16" s="2">
        <v>14</v>
      </c>
      <c r="D16" s="2">
        <v>14</v>
      </c>
      <c r="E16" s="2">
        <f t="shared" ref="E16:E24" si="5">((C16+D16)/2)</f>
        <v>14</v>
      </c>
      <c r="F16" s="2">
        <f t="shared" ref="F16:F24" si="6">(3.1458*(E16/2)^2)/10000</f>
        <v>1.5414419999999998E-2</v>
      </c>
      <c r="G16" s="2">
        <v>4.0999999999999996</v>
      </c>
      <c r="H16" s="2">
        <v>3</v>
      </c>
      <c r="I16" s="12">
        <f t="shared" ref="I16:I24" si="7">0.5*F16*G16</f>
        <v>3.1599560999999991E-2</v>
      </c>
      <c r="J16" s="12">
        <f t="shared" ref="J16:J24" si="8">(-9.1298+(((3.4866*10^-2)*(E16^2)*G16))+(1.4633*E16))/1000</f>
        <v>3.9374717599999998E-2</v>
      </c>
      <c r="K16" s="2">
        <v>18.8</v>
      </c>
      <c r="L16" s="2">
        <v>12.5</v>
      </c>
      <c r="M16" s="2">
        <f>J16*S19</f>
        <v>1.0627236280239998E-2</v>
      </c>
      <c r="N16" s="2"/>
      <c r="Q16" s="24" t="s">
        <v>53</v>
      </c>
      <c r="R16" s="25" t="s">
        <v>7</v>
      </c>
      <c r="S16" s="25" t="s">
        <v>67</v>
      </c>
    </row>
    <row r="17" spans="1:19" x14ac:dyDescent="0.25">
      <c r="A17" s="2" t="s">
        <v>26</v>
      </c>
      <c r="B17" s="2" t="s">
        <v>14</v>
      </c>
      <c r="C17" s="2">
        <v>29</v>
      </c>
      <c r="D17" s="2">
        <v>29</v>
      </c>
      <c r="E17" s="2">
        <f t="shared" si="5"/>
        <v>29</v>
      </c>
      <c r="F17" s="2">
        <f t="shared" si="6"/>
        <v>6.6140445000000006E-2</v>
      </c>
      <c r="G17" s="2">
        <v>15.6</v>
      </c>
      <c r="H17" s="2">
        <v>1</v>
      </c>
      <c r="I17" s="12">
        <f t="shared" si="7"/>
        <v>0.51589547099999999</v>
      </c>
      <c r="J17" s="12">
        <f t="shared" si="8"/>
        <v>0.49073387360000004</v>
      </c>
      <c r="K17" s="2">
        <v>15</v>
      </c>
      <c r="L17" s="2">
        <v>14.1</v>
      </c>
      <c r="M17" s="2">
        <f>J17*$S$2</f>
        <v>0.14928124434912002</v>
      </c>
      <c r="N17" s="2"/>
      <c r="R17" s="26" t="s">
        <v>59</v>
      </c>
      <c r="S17" s="16">
        <v>0.47449999999999998</v>
      </c>
    </row>
    <row r="18" spans="1:19" x14ac:dyDescent="0.25">
      <c r="A18" s="2" t="s">
        <v>26</v>
      </c>
      <c r="B18" s="2" t="s">
        <v>14</v>
      </c>
      <c r="C18" s="2">
        <v>13</v>
      </c>
      <c r="D18" s="2">
        <v>12</v>
      </c>
      <c r="E18" s="2">
        <f t="shared" si="5"/>
        <v>12.5</v>
      </c>
      <c r="F18" s="2">
        <f t="shared" si="6"/>
        <v>1.228828125E-2</v>
      </c>
      <c r="G18" s="2">
        <v>3.6</v>
      </c>
      <c r="H18" s="2">
        <v>1</v>
      </c>
      <c r="I18" s="12">
        <f t="shared" si="7"/>
        <v>2.2118906250000001E-2</v>
      </c>
      <c r="J18" s="12">
        <f t="shared" si="8"/>
        <v>2.8773575000000006E-2</v>
      </c>
      <c r="K18" s="2">
        <v>16.2</v>
      </c>
      <c r="L18" s="2">
        <v>14.8</v>
      </c>
      <c r="M18" s="2">
        <f t="shared" ref="M18:M22" si="9">J18*$S$2</f>
        <v>8.752921515000003E-3</v>
      </c>
      <c r="N18" s="2"/>
      <c r="R18" s="26" t="s">
        <v>60</v>
      </c>
      <c r="S18" s="16">
        <v>0.36459999999999998</v>
      </c>
    </row>
    <row r="19" spans="1:19" x14ac:dyDescent="0.25">
      <c r="A19" s="2" t="s">
        <v>26</v>
      </c>
      <c r="B19" s="2" t="s">
        <v>14</v>
      </c>
      <c r="C19" s="2">
        <v>13</v>
      </c>
      <c r="D19" s="2">
        <v>14</v>
      </c>
      <c r="E19" s="2">
        <f t="shared" si="5"/>
        <v>13.5</v>
      </c>
      <c r="F19" s="2">
        <f t="shared" si="6"/>
        <v>1.4333051249999999E-2</v>
      </c>
      <c r="G19" s="2">
        <v>9.1</v>
      </c>
      <c r="H19" s="2">
        <v>1</v>
      </c>
      <c r="I19" s="12">
        <f t="shared" si="7"/>
        <v>6.521538318749999E-2</v>
      </c>
      <c r="J19" s="12">
        <f t="shared" si="8"/>
        <v>6.8449139349999993E-2</v>
      </c>
      <c r="K19" s="2">
        <v>16.100000000000001</v>
      </c>
      <c r="L19" s="2">
        <v>13.3</v>
      </c>
      <c r="M19" s="2">
        <f t="shared" si="9"/>
        <v>2.0822228190269999E-2</v>
      </c>
      <c r="N19" s="2"/>
      <c r="R19" s="26" t="s">
        <v>61</v>
      </c>
      <c r="S19" s="16">
        <v>0.26989999999999997</v>
      </c>
    </row>
    <row r="20" spans="1:19" x14ac:dyDescent="0.25">
      <c r="A20" s="2" t="s">
        <v>26</v>
      </c>
      <c r="B20" s="2" t="s">
        <v>14</v>
      </c>
      <c r="C20" s="2">
        <v>17</v>
      </c>
      <c r="D20" s="2">
        <v>17</v>
      </c>
      <c r="E20" s="2">
        <f t="shared" si="5"/>
        <v>17</v>
      </c>
      <c r="F20" s="2">
        <f t="shared" si="6"/>
        <v>2.2728405E-2</v>
      </c>
      <c r="G20" s="2">
        <v>12.4</v>
      </c>
      <c r="H20" s="2">
        <v>1</v>
      </c>
      <c r="I20" s="12">
        <f t="shared" si="7"/>
        <v>0.14091611100000001</v>
      </c>
      <c r="J20" s="12">
        <f t="shared" si="8"/>
        <v>0.14069209760000001</v>
      </c>
      <c r="K20" s="2">
        <v>13.7</v>
      </c>
      <c r="L20" s="2">
        <v>13.4</v>
      </c>
      <c r="M20" s="2">
        <f t="shared" si="9"/>
        <v>4.2798536089920007E-2</v>
      </c>
      <c r="N20" s="2"/>
      <c r="R20" s="26" t="s">
        <v>62</v>
      </c>
      <c r="S20" s="16">
        <v>0.19309999999999999</v>
      </c>
    </row>
    <row r="21" spans="1:19" x14ac:dyDescent="0.25">
      <c r="A21" s="2" t="s">
        <v>26</v>
      </c>
      <c r="B21" s="2" t="s">
        <v>16</v>
      </c>
      <c r="C21" s="2">
        <v>21</v>
      </c>
      <c r="D21" s="2">
        <v>21.5</v>
      </c>
      <c r="E21" s="2">
        <f t="shared" si="5"/>
        <v>21.25</v>
      </c>
      <c r="F21" s="2">
        <f t="shared" si="6"/>
        <v>3.5513132812500001E-2</v>
      </c>
      <c r="G21" s="2">
        <v>19</v>
      </c>
      <c r="H21" s="2">
        <v>1</v>
      </c>
      <c r="I21" s="12">
        <f t="shared" si="7"/>
        <v>0.33737476171875003</v>
      </c>
      <c r="J21" s="12">
        <f t="shared" si="8"/>
        <v>0.32110470937500002</v>
      </c>
      <c r="K21" s="2">
        <v>13.3</v>
      </c>
      <c r="L21" s="2">
        <v>13.1</v>
      </c>
      <c r="M21" s="2">
        <f t="shared" si="9"/>
        <v>9.7680052591875011E-2</v>
      </c>
      <c r="N21" s="2"/>
      <c r="R21" s="26" t="s">
        <v>63</v>
      </c>
      <c r="S21" s="16">
        <v>0.1215</v>
      </c>
    </row>
    <row r="22" spans="1:19" x14ac:dyDescent="0.25">
      <c r="A22" s="2" t="s">
        <v>26</v>
      </c>
      <c r="B22" s="2" t="s">
        <v>14</v>
      </c>
      <c r="C22" s="2">
        <v>17</v>
      </c>
      <c r="D22" s="2">
        <v>18</v>
      </c>
      <c r="E22" s="2">
        <f t="shared" si="5"/>
        <v>17.5</v>
      </c>
      <c r="F22" s="2">
        <f t="shared" si="6"/>
        <v>2.408503125E-2</v>
      </c>
      <c r="G22" s="2">
        <v>17.5</v>
      </c>
      <c r="H22" s="2">
        <v>1</v>
      </c>
      <c r="I22" s="12">
        <f t="shared" si="7"/>
        <v>0.21074402343749998</v>
      </c>
      <c r="J22" s="12">
        <f t="shared" si="8"/>
        <v>0.20333791875000004</v>
      </c>
      <c r="K22" s="2">
        <v>15.5</v>
      </c>
      <c r="L22" s="2">
        <v>13.4</v>
      </c>
      <c r="M22" s="2">
        <f t="shared" si="9"/>
        <v>6.1855394883750019E-2</v>
      </c>
      <c r="N22" s="2"/>
    </row>
    <row r="23" spans="1:19" x14ac:dyDescent="0.25">
      <c r="A23" s="2" t="s">
        <v>26</v>
      </c>
      <c r="B23" s="2" t="s">
        <v>15</v>
      </c>
      <c r="C23" s="2">
        <v>21</v>
      </c>
      <c r="D23" s="2">
        <v>18</v>
      </c>
      <c r="E23" s="2">
        <f t="shared" si="5"/>
        <v>19.5</v>
      </c>
      <c r="F23" s="2">
        <f t="shared" si="6"/>
        <v>2.9904761250000002E-2</v>
      </c>
      <c r="G23" s="2">
        <v>14.4</v>
      </c>
      <c r="H23" s="2">
        <v>2</v>
      </c>
      <c r="I23" s="12">
        <f t="shared" si="7"/>
        <v>0.21531428100000002</v>
      </c>
      <c r="J23" s="12">
        <f t="shared" si="8"/>
        <v>0.21031681960000004</v>
      </c>
      <c r="K23" s="2">
        <v>14.4</v>
      </c>
      <c r="L23" s="2">
        <v>13</v>
      </c>
      <c r="M23" s="2">
        <f>J23*$S$18</f>
        <v>7.6681512426160003E-2</v>
      </c>
      <c r="N23" s="2"/>
    </row>
    <row r="24" spans="1:19" x14ac:dyDescent="0.25">
      <c r="A24" s="2" t="s">
        <v>26</v>
      </c>
      <c r="B24" s="2" t="s">
        <v>15</v>
      </c>
      <c r="C24" s="2">
        <v>12</v>
      </c>
      <c r="D24" s="2">
        <v>13</v>
      </c>
      <c r="E24" s="2">
        <f t="shared" si="5"/>
        <v>12.5</v>
      </c>
      <c r="F24" s="2">
        <f t="shared" si="6"/>
        <v>1.228828125E-2</v>
      </c>
      <c r="G24" s="2">
        <v>7.1</v>
      </c>
      <c r="H24" s="2">
        <v>2</v>
      </c>
      <c r="I24" s="12">
        <f t="shared" si="7"/>
        <v>4.3623398437499995E-2</v>
      </c>
      <c r="J24" s="12">
        <f t="shared" si="8"/>
        <v>4.7840918750000003E-2</v>
      </c>
      <c r="K24" s="2">
        <v>14.6</v>
      </c>
      <c r="L24" s="2">
        <v>16.3</v>
      </c>
      <c r="M24" s="2">
        <f>J24*$S$18</f>
        <v>1.744279897625E-2</v>
      </c>
      <c r="N24" s="2"/>
    </row>
    <row r="25" spans="1:19" x14ac:dyDescent="0.25">
      <c r="A25" s="6"/>
      <c r="B25" s="6"/>
      <c r="C25" s="6"/>
      <c r="D25" s="6"/>
      <c r="E25" s="6"/>
      <c r="F25" s="6"/>
      <c r="G25" s="6"/>
      <c r="H25" s="6"/>
      <c r="I25" s="20">
        <f>SUM(I16:I24)</f>
        <v>1.5828018970312501</v>
      </c>
      <c r="J25" s="20">
        <f>SUM(J16:J24)</f>
        <v>1.550623769625</v>
      </c>
      <c r="K25" s="6">
        <f>J25*10000/531</f>
        <v>29.20195423022599</v>
      </c>
      <c r="L25" s="6">
        <f>I25*10000/531</f>
        <v>29.80794533015537</v>
      </c>
      <c r="M25" s="6">
        <f>SUM(M16:M24)</f>
        <v>0.48594192530258512</v>
      </c>
      <c r="N25" s="6">
        <f>M25*10000/531</f>
        <v>9.1514486874309817</v>
      </c>
    </row>
    <row r="26" spans="1:19" x14ac:dyDescent="0.25">
      <c r="A26" s="3" t="s">
        <v>27</v>
      </c>
      <c r="B26" s="3" t="s">
        <v>14</v>
      </c>
      <c r="C26" s="3">
        <v>26.5</v>
      </c>
      <c r="D26" s="3">
        <v>26.5</v>
      </c>
      <c r="E26" s="3">
        <f>((C26+D26)/2)</f>
        <v>26.5</v>
      </c>
      <c r="F26" s="3">
        <f>(3.1458*(E26/2)^2)/10000</f>
        <v>5.5228451249999998E-2</v>
      </c>
      <c r="G26" s="3">
        <v>19.3</v>
      </c>
      <c r="H26" s="3">
        <v>2</v>
      </c>
      <c r="I26" s="13">
        <f>0.5*F26*G26</f>
        <v>0.53295455456249996</v>
      </c>
      <c r="J26" s="13">
        <f>(-9.1298+(((3.4866*10^-2)*(E26^2)*G26))+(1.4633*E26))/1000</f>
        <v>0.5022013660500001</v>
      </c>
      <c r="K26" s="3">
        <v>14.6</v>
      </c>
      <c r="L26" s="3">
        <v>13.6</v>
      </c>
      <c r="M26" s="3">
        <f>J26*S3</f>
        <v>0.14483487396882003</v>
      </c>
      <c r="N26" s="3"/>
    </row>
    <row r="27" spans="1:19" x14ac:dyDescent="0.25">
      <c r="A27" s="3" t="s">
        <v>27</v>
      </c>
      <c r="B27" s="3" t="s">
        <v>15</v>
      </c>
      <c r="C27" s="3">
        <v>10</v>
      </c>
      <c r="D27" s="3">
        <v>10</v>
      </c>
      <c r="E27" s="3">
        <f>((C27+D27)/2)</f>
        <v>10</v>
      </c>
      <c r="F27" s="3">
        <f>(3.1458*(E27/2)^2)/10000</f>
        <v>7.8645E-3</v>
      </c>
      <c r="G27" s="3">
        <v>3.8</v>
      </c>
      <c r="H27" s="3">
        <v>3</v>
      </c>
      <c r="I27" s="13">
        <f>0.5*F27*G27</f>
        <v>1.4942549999999999E-2</v>
      </c>
      <c r="J27" s="13">
        <f>(-9.1298+(((3.4866*10^-2)*(E27^2)*G27))+(1.4633*E27))/1000</f>
        <v>1.875228E-2</v>
      </c>
      <c r="K27" s="3">
        <v>16.899999999999999</v>
      </c>
      <c r="L27" s="3">
        <v>11</v>
      </c>
      <c r="M27" s="3">
        <f>J27*S19</f>
        <v>5.0612403719999992E-3</v>
      </c>
      <c r="N27" s="3"/>
    </row>
    <row r="28" spans="1:19" x14ac:dyDescent="0.25">
      <c r="A28" s="3" t="s">
        <v>27</v>
      </c>
      <c r="B28" s="3" t="s">
        <v>15</v>
      </c>
      <c r="C28" s="3">
        <v>35</v>
      </c>
      <c r="D28" s="3">
        <v>35</v>
      </c>
      <c r="E28" s="3">
        <f>((C28+D28)/2)</f>
        <v>35</v>
      </c>
      <c r="F28" s="3">
        <f>(3.1458*(E28/2)^2)/10000</f>
        <v>9.6340124999999999E-2</v>
      </c>
      <c r="G28" s="3">
        <v>17.8</v>
      </c>
      <c r="H28" s="3">
        <v>2</v>
      </c>
      <c r="I28" s="13">
        <f>0.5*F28*G28</f>
        <v>0.85742711250000003</v>
      </c>
      <c r="J28" s="13">
        <f>(-9.1298+(((3.4866*10^-2)*(E28^2)*G28))+(1.4633*E28))/1000</f>
        <v>0.80233883000000006</v>
      </c>
      <c r="K28" s="3"/>
      <c r="L28" s="3"/>
      <c r="M28" s="3">
        <f>J28*S18</f>
        <v>0.29253273741800001</v>
      </c>
      <c r="N28" s="3"/>
    </row>
    <row r="29" spans="1:19" x14ac:dyDescent="0.25">
      <c r="A29" s="6"/>
      <c r="B29" s="6"/>
      <c r="C29" s="6"/>
      <c r="D29" s="6"/>
      <c r="E29" s="6"/>
      <c r="F29" s="6"/>
      <c r="G29" s="6"/>
      <c r="H29" s="6"/>
      <c r="I29" s="20">
        <f>SUM(I26:I28)</f>
        <v>1.4053242170625</v>
      </c>
      <c r="J29" s="20">
        <f>SUM(J26:J28)</f>
        <v>1.3232924760500002</v>
      </c>
      <c r="K29" s="6">
        <f>J29*10000/531</f>
        <v>24.920762260828628</v>
      </c>
      <c r="L29" s="6">
        <f>I29*10000/531</f>
        <v>26.465616140536724</v>
      </c>
      <c r="M29" s="6">
        <f>SUM(M26:M28)</f>
        <v>0.44242885175882007</v>
      </c>
      <c r="N29" s="6">
        <f>M29*10000/531</f>
        <v>8.3319934417856896</v>
      </c>
    </row>
    <row r="30" spans="1:19" x14ac:dyDescent="0.25">
      <c r="A30" s="2" t="s">
        <v>28</v>
      </c>
      <c r="B30" s="2" t="s">
        <v>14</v>
      </c>
      <c r="C30" s="2">
        <v>24</v>
      </c>
      <c r="D30" s="2">
        <v>22</v>
      </c>
      <c r="E30" s="2">
        <f t="shared" ref="E30:E35" si="10">((C30+D30)/2)</f>
        <v>23</v>
      </c>
      <c r="F30" s="2">
        <f t="shared" ref="F30:F35" si="11">(3.1458*(E30/2)^2)/10000</f>
        <v>4.1603204999999997E-2</v>
      </c>
      <c r="G30" s="2">
        <v>19.899999999999999</v>
      </c>
      <c r="H30" s="2">
        <v>2</v>
      </c>
      <c r="I30" s="12">
        <f t="shared" ref="I30:I35" si="12">0.5*F30*G30</f>
        <v>0.41395188974999997</v>
      </c>
      <c r="J30" s="12">
        <f t="shared" ref="J30:J35" si="13">(-9.1298+(((3.4866*10^-2)*(E30^2)*G30))+(1.4633*E30))/1000</f>
        <v>0.39156396859999998</v>
      </c>
      <c r="K30" s="2">
        <v>15</v>
      </c>
      <c r="L30" s="2">
        <v>11.2</v>
      </c>
      <c r="M30" s="2">
        <f>J30*$S$3</f>
        <v>0.11292704854423999</v>
      </c>
      <c r="N30" s="2"/>
    </row>
    <row r="31" spans="1:19" x14ac:dyDescent="0.25">
      <c r="A31" s="2" t="s">
        <v>28</v>
      </c>
      <c r="B31" s="2" t="s">
        <v>14</v>
      </c>
      <c r="C31" s="2">
        <v>22</v>
      </c>
      <c r="D31" s="2">
        <v>23</v>
      </c>
      <c r="E31" s="2">
        <f t="shared" si="10"/>
        <v>22.5</v>
      </c>
      <c r="F31" s="2">
        <f t="shared" si="11"/>
        <v>3.981403125E-2</v>
      </c>
      <c r="G31" s="2">
        <v>11.5</v>
      </c>
      <c r="H31" s="2">
        <v>2</v>
      </c>
      <c r="I31" s="12">
        <f t="shared" si="12"/>
        <v>0.2289306796875</v>
      </c>
      <c r="J31" s="12">
        <f t="shared" si="13"/>
        <v>0.22677994375000002</v>
      </c>
      <c r="K31" s="2">
        <v>16.5</v>
      </c>
      <c r="L31" s="2">
        <v>11.5</v>
      </c>
      <c r="M31" s="2">
        <f t="shared" ref="M31:M32" si="14">J31*$S$3</f>
        <v>6.5403335777500002E-2</v>
      </c>
      <c r="N31" s="2"/>
    </row>
    <row r="32" spans="1:19" x14ac:dyDescent="0.25">
      <c r="A32" s="2" t="s">
        <v>28</v>
      </c>
      <c r="B32" s="2" t="s">
        <v>14</v>
      </c>
      <c r="C32" s="2">
        <v>29</v>
      </c>
      <c r="D32" s="2">
        <v>29</v>
      </c>
      <c r="E32" s="2">
        <f t="shared" si="10"/>
        <v>29</v>
      </c>
      <c r="F32" s="2">
        <f t="shared" si="11"/>
        <v>6.6140445000000006E-2</v>
      </c>
      <c r="G32" s="2">
        <v>23.3</v>
      </c>
      <c r="H32" s="2">
        <v>2</v>
      </c>
      <c r="I32" s="12">
        <f t="shared" si="12"/>
        <v>0.77053618425000014</v>
      </c>
      <c r="J32" s="12">
        <f t="shared" si="13"/>
        <v>0.71651562979999994</v>
      </c>
      <c r="K32" s="2">
        <v>18.100000000000001</v>
      </c>
      <c r="L32" s="2">
        <v>11.7</v>
      </c>
      <c r="M32" s="2">
        <f t="shared" si="14"/>
        <v>0.20664310763431998</v>
      </c>
      <c r="N32" s="2"/>
    </row>
    <row r="33" spans="1:14" x14ac:dyDescent="0.25">
      <c r="A33" s="2" t="s">
        <v>28</v>
      </c>
      <c r="B33" s="2" t="s">
        <v>14</v>
      </c>
      <c r="C33" s="2">
        <v>29</v>
      </c>
      <c r="D33" s="2">
        <v>28.5</v>
      </c>
      <c r="E33" s="2">
        <f t="shared" si="10"/>
        <v>28.75</v>
      </c>
      <c r="F33" s="2">
        <f t="shared" si="11"/>
        <v>6.5005007812500001E-2</v>
      </c>
      <c r="G33" s="2">
        <v>23.1</v>
      </c>
      <c r="H33" s="2">
        <v>1</v>
      </c>
      <c r="I33" s="12">
        <f t="shared" si="12"/>
        <v>0.75080784023437508</v>
      </c>
      <c r="J33" s="12">
        <f t="shared" si="13"/>
        <v>0.69865731468750003</v>
      </c>
      <c r="K33" s="2">
        <v>14</v>
      </c>
      <c r="L33" s="2">
        <v>11.4</v>
      </c>
      <c r="M33" s="2">
        <f>J33*S2</f>
        <v>0.21253155512793753</v>
      </c>
      <c r="N33" s="2"/>
    </row>
    <row r="34" spans="1:14" x14ac:dyDescent="0.25">
      <c r="A34" s="2" t="s">
        <v>28</v>
      </c>
      <c r="B34" s="2" t="s">
        <v>14</v>
      </c>
      <c r="C34" s="2">
        <v>20</v>
      </c>
      <c r="D34" s="2">
        <v>19.5</v>
      </c>
      <c r="E34" s="2">
        <f t="shared" si="10"/>
        <v>19.75</v>
      </c>
      <c r="F34" s="2">
        <f t="shared" si="11"/>
        <v>3.0676465312499998E-2</v>
      </c>
      <c r="G34" s="2">
        <v>21.3</v>
      </c>
      <c r="H34" s="2">
        <v>2</v>
      </c>
      <c r="I34" s="12">
        <f t="shared" si="12"/>
        <v>0.32670435557812499</v>
      </c>
      <c r="J34" s="12">
        <f t="shared" si="13"/>
        <v>0.30944865236250002</v>
      </c>
      <c r="K34" s="2">
        <v>14.4</v>
      </c>
      <c r="L34" s="2">
        <v>11.6</v>
      </c>
      <c r="M34" s="2">
        <f>J34*$S$3</f>
        <v>8.9244991341345004E-2</v>
      </c>
      <c r="N34" s="2"/>
    </row>
    <row r="35" spans="1:14" x14ac:dyDescent="0.25">
      <c r="A35" s="2" t="s">
        <v>28</v>
      </c>
      <c r="B35" s="2" t="s">
        <v>14</v>
      </c>
      <c r="C35" s="2">
        <v>23.5</v>
      </c>
      <c r="D35" s="2">
        <v>24</v>
      </c>
      <c r="E35" s="2">
        <f t="shared" si="10"/>
        <v>23.75</v>
      </c>
      <c r="F35" s="2">
        <f t="shared" si="11"/>
        <v>4.4360695312500004E-2</v>
      </c>
      <c r="G35" s="2">
        <v>20.6</v>
      </c>
      <c r="H35" s="2">
        <v>2</v>
      </c>
      <c r="I35" s="12">
        <f t="shared" si="12"/>
        <v>0.45691516171875007</v>
      </c>
      <c r="J35" s="12">
        <f t="shared" si="13"/>
        <v>0.43075559937500008</v>
      </c>
      <c r="K35" s="2">
        <v>16.2</v>
      </c>
      <c r="L35" s="2">
        <v>11.6</v>
      </c>
      <c r="M35" s="2">
        <f>J35*$S$3</f>
        <v>0.12422991485975002</v>
      </c>
      <c r="N35" s="2"/>
    </row>
    <row r="36" spans="1:14" x14ac:dyDescent="0.25">
      <c r="A36" s="6"/>
      <c r="B36" s="6"/>
      <c r="C36" s="6"/>
      <c r="D36" s="6"/>
      <c r="E36" s="6"/>
      <c r="F36" s="6"/>
      <c r="G36" s="6"/>
      <c r="H36" s="6"/>
      <c r="I36" s="20">
        <f>SUM(I30:I35)</f>
        <v>2.94784611121875</v>
      </c>
      <c r="J36" s="20">
        <f>SUM(J30:J35)</f>
        <v>2.7737211085749998</v>
      </c>
      <c r="K36" s="6">
        <f>J36*10000/531</f>
        <v>52.235802421374757</v>
      </c>
      <c r="L36" s="6">
        <f>I36*10000/531</f>
        <v>55.51499267831921</v>
      </c>
      <c r="M36" s="6">
        <f>SUM(M30:M35)</f>
        <v>0.81097995328509254</v>
      </c>
      <c r="N36" s="6">
        <f>M36*10000/531</f>
        <v>15.272692152261628</v>
      </c>
    </row>
    <row r="37" spans="1:14" x14ac:dyDescent="0.25">
      <c r="A37" s="3" t="s">
        <v>29</v>
      </c>
      <c r="B37" s="3" t="s">
        <v>14</v>
      </c>
      <c r="C37" s="3">
        <v>18.5</v>
      </c>
      <c r="D37" s="3">
        <v>19</v>
      </c>
      <c r="E37" s="3">
        <f>((C37+D37)/2)</f>
        <v>18.75</v>
      </c>
      <c r="F37" s="3">
        <f>(3.1458*(E37/2)^2)/10000</f>
        <v>2.7648632812500001E-2</v>
      </c>
      <c r="G37" s="3">
        <v>11.9</v>
      </c>
      <c r="H37" s="3">
        <v>2</v>
      </c>
      <c r="I37" s="13">
        <f>0.5*F37*G37</f>
        <v>0.16450936523437501</v>
      </c>
      <c r="J37" s="13">
        <f>(-9.1298+(((3.4866*10^-2)*(E37^2)*G37))+(1.4633*E37))/1000</f>
        <v>0.16417225468750002</v>
      </c>
      <c r="K37" s="3">
        <v>14.4</v>
      </c>
      <c r="L37" s="3">
        <v>11.8</v>
      </c>
      <c r="M37" s="3">
        <f>J37*S3</f>
        <v>4.7347278251875007E-2</v>
      </c>
      <c r="N37" s="3"/>
    </row>
    <row r="38" spans="1:14" x14ac:dyDescent="0.25">
      <c r="A38" s="3" t="s">
        <v>29</v>
      </c>
      <c r="B38" s="3" t="s">
        <v>16</v>
      </c>
      <c r="C38" s="3">
        <v>33</v>
      </c>
      <c r="D38" s="3">
        <v>30</v>
      </c>
      <c r="E38" s="3">
        <f>((C38+D38)/2)</f>
        <v>31.5</v>
      </c>
      <c r="F38" s="3">
        <f>(3.1458*(E38/2)^2)/10000</f>
        <v>7.8035501249999986E-2</v>
      </c>
      <c r="G38" s="3">
        <v>4.2</v>
      </c>
      <c r="H38" s="3">
        <v>3</v>
      </c>
      <c r="I38" s="13">
        <f>0.5*F38*G38</f>
        <v>0.16387455262499998</v>
      </c>
      <c r="J38" s="13">
        <f>(-9.1298+(((3.4866*10^-2)*(E38^2)*G38))+(1.4633*E38))/1000</f>
        <v>0.18226646170000002</v>
      </c>
      <c r="K38" s="3">
        <v>13.5</v>
      </c>
      <c r="L38" s="3">
        <v>11.7</v>
      </c>
      <c r="M38" s="3">
        <f>J38*S19</f>
        <v>4.9193718012829998E-2</v>
      </c>
      <c r="N38" s="3"/>
    </row>
    <row r="39" spans="1:14" x14ac:dyDescent="0.25">
      <c r="A39" s="3" t="s">
        <v>29</v>
      </c>
      <c r="B39" s="3" t="s">
        <v>14</v>
      </c>
      <c r="C39" s="3">
        <v>11</v>
      </c>
      <c r="D39" s="3">
        <v>11.5</v>
      </c>
      <c r="E39" s="3">
        <f>((C39+D39)/2)</f>
        <v>11.25</v>
      </c>
      <c r="F39" s="3">
        <f>(3.1458*(E39/2)^2)/10000</f>
        <v>9.9535078124999999E-3</v>
      </c>
      <c r="G39" s="3">
        <v>13</v>
      </c>
      <c r="H39" s="3">
        <v>2</v>
      </c>
      <c r="I39" s="13">
        <f>0.5*F39*G39</f>
        <v>6.4697800781249995E-2</v>
      </c>
      <c r="J39" s="13">
        <f>(-9.1298+(((3.4866*10^-2)*(E39^2)*G39))+(1.4633*E39))/1000</f>
        <v>6.4697790625000001E-2</v>
      </c>
      <c r="K39" s="3">
        <v>14.5</v>
      </c>
      <c r="L39" s="3">
        <v>14.1</v>
      </c>
      <c r="M39" s="3">
        <f>J39*S3</f>
        <v>1.865884281625E-2</v>
      </c>
      <c r="N39" s="3"/>
    </row>
    <row r="40" spans="1:14" x14ac:dyDescent="0.25">
      <c r="A40" s="3" t="s">
        <v>29</v>
      </c>
      <c r="B40" s="3" t="s">
        <v>14</v>
      </c>
      <c r="C40" s="3">
        <v>12</v>
      </c>
      <c r="D40" s="3">
        <v>12.5</v>
      </c>
      <c r="E40" s="3">
        <f>((C40+D40)/2)</f>
        <v>12.25</v>
      </c>
      <c r="F40" s="3">
        <f>(3.1458*(E40/2)^2)/10000</f>
        <v>1.1801665312499999E-2</v>
      </c>
      <c r="G40" s="3">
        <v>9</v>
      </c>
      <c r="H40" s="3">
        <v>1</v>
      </c>
      <c r="I40" s="13">
        <f>0.5*F40*G40</f>
        <v>5.3107493906249997E-2</v>
      </c>
      <c r="J40" s="13">
        <f>(-9.1298+(((3.4866*10^-2)*(E40^2)*G40))+(1.4633*E40))/1000</f>
        <v>5.5884337125000003E-2</v>
      </c>
      <c r="K40" s="3">
        <v>16.7</v>
      </c>
      <c r="L40" s="3">
        <v>11.3</v>
      </c>
      <c r="M40" s="3">
        <f>J40*S2</f>
        <v>1.7000015353425001E-2</v>
      </c>
      <c r="N40" s="3"/>
    </row>
    <row r="41" spans="1:14" x14ac:dyDescent="0.25">
      <c r="A41" s="6"/>
      <c r="B41" s="6"/>
      <c r="C41" s="6"/>
      <c r="D41" s="6"/>
      <c r="E41" s="6"/>
      <c r="F41" s="6"/>
      <c r="G41" s="6"/>
      <c r="H41" s="6"/>
      <c r="I41" s="20">
        <f>SUM(I37:I40)</f>
        <v>0.44618921254687494</v>
      </c>
      <c r="J41" s="20">
        <f>SUM(J37:J40)</f>
        <v>0.46702084413750006</v>
      </c>
      <c r="K41" s="6">
        <f>J41*10000/531</f>
        <v>8.7951194752824868</v>
      </c>
      <c r="L41" s="6">
        <f>I41*10000/531</f>
        <v>8.4028100291313539</v>
      </c>
      <c r="M41" s="6">
        <f>SUM(M37:M40)</f>
        <v>0.13219985443437998</v>
      </c>
      <c r="N41" s="6">
        <f>M41*10000/531</f>
        <v>2.4896394432086626</v>
      </c>
    </row>
    <row r="42" spans="1:14" x14ac:dyDescent="0.25">
      <c r="A42" s="2" t="s">
        <v>42</v>
      </c>
      <c r="B42" s="2" t="s">
        <v>14</v>
      </c>
      <c r="C42" s="2">
        <v>13</v>
      </c>
      <c r="D42" s="2">
        <v>14</v>
      </c>
      <c r="E42" s="2">
        <f t="shared" ref="E42:E47" si="15">((C42+D42)/2)</f>
        <v>13.5</v>
      </c>
      <c r="F42" s="2">
        <f t="shared" ref="F42:F47" si="16">(3.1458*(E42/2)^2)/10000</f>
        <v>1.4333051249999999E-2</v>
      </c>
      <c r="G42" s="2">
        <v>10.199999999999999</v>
      </c>
      <c r="H42" s="2">
        <v>1</v>
      </c>
      <c r="I42" s="12">
        <f t="shared" ref="I42:I47" si="17">0.5*F42*G42</f>
        <v>7.3098561374999996E-2</v>
      </c>
      <c r="J42" s="12">
        <f t="shared" ref="J42:J47" si="18">(-9.1298+(((3.4866*10^-2)*(E42^2)*G42))+(1.4633*E42))/1000</f>
        <v>7.5438900700000006E-2</v>
      </c>
      <c r="K42" s="2">
        <v>13.4</v>
      </c>
      <c r="L42" s="2">
        <v>12.9</v>
      </c>
      <c r="M42" s="2">
        <f>J42*$S$2</f>
        <v>2.2948513592940003E-2</v>
      </c>
      <c r="N42" s="2"/>
    </row>
    <row r="43" spans="1:14" x14ac:dyDescent="0.25">
      <c r="A43" s="2" t="s">
        <v>42</v>
      </c>
      <c r="B43" s="2" t="s">
        <v>14</v>
      </c>
      <c r="C43" s="2">
        <v>9.5</v>
      </c>
      <c r="D43" s="2">
        <v>10</v>
      </c>
      <c r="E43" s="2">
        <f t="shared" si="15"/>
        <v>9.75</v>
      </c>
      <c r="F43" s="2">
        <f t="shared" si="16"/>
        <v>7.4761903125000004E-3</v>
      </c>
      <c r="G43" s="2">
        <v>7.1</v>
      </c>
      <c r="H43" s="2">
        <v>1</v>
      </c>
      <c r="I43" s="12">
        <f t="shared" si="17"/>
        <v>2.6540475609374999E-2</v>
      </c>
      <c r="J43" s="12">
        <f t="shared" si="18"/>
        <v>2.8669963787500002E-2</v>
      </c>
      <c r="K43" s="2">
        <v>13.3</v>
      </c>
      <c r="L43" s="2">
        <v>13.6</v>
      </c>
      <c r="M43" s="2">
        <f>J43*$S$2</f>
        <v>8.7214029841575016E-3</v>
      </c>
      <c r="N43" s="2"/>
    </row>
    <row r="44" spans="1:14" x14ac:dyDescent="0.25">
      <c r="A44" s="2" t="s">
        <v>42</v>
      </c>
      <c r="B44" s="2" t="s">
        <v>14</v>
      </c>
      <c r="C44" s="2">
        <v>10.5</v>
      </c>
      <c r="D44" s="2">
        <v>11</v>
      </c>
      <c r="E44" s="2">
        <f t="shared" si="15"/>
        <v>10.75</v>
      </c>
      <c r="F44" s="2">
        <f t="shared" si="16"/>
        <v>9.0884128125000001E-3</v>
      </c>
      <c r="G44" s="2">
        <v>10.3</v>
      </c>
      <c r="H44" s="2">
        <v>2</v>
      </c>
      <c r="I44" s="12">
        <f t="shared" si="17"/>
        <v>4.6805325984375007E-2</v>
      </c>
      <c r="J44" s="12">
        <f t="shared" si="18"/>
        <v>4.8101456887500005E-2</v>
      </c>
      <c r="K44" s="2">
        <v>13.2</v>
      </c>
      <c r="L44" s="2">
        <v>13.6</v>
      </c>
      <c r="M44" s="2">
        <f>J44*S3</f>
        <v>1.3872460166355001E-2</v>
      </c>
      <c r="N44" s="2"/>
    </row>
    <row r="45" spans="1:14" x14ac:dyDescent="0.25">
      <c r="A45" s="2" t="s">
        <v>42</v>
      </c>
      <c r="B45" s="2" t="s">
        <v>14</v>
      </c>
      <c r="C45" s="2">
        <v>11.5</v>
      </c>
      <c r="D45" s="2">
        <v>12</v>
      </c>
      <c r="E45" s="2">
        <f t="shared" si="15"/>
        <v>11.75</v>
      </c>
      <c r="F45" s="2">
        <f t="shared" si="16"/>
        <v>1.0857925312499999E-2</v>
      </c>
      <c r="G45" s="2">
        <v>10.3</v>
      </c>
      <c r="H45" s="2">
        <v>3</v>
      </c>
      <c r="I45" s="12">
        <f t="shared" si="17"/>
        <v>5.5918315359374998E-2</v>
      </c>
      <c r="J45" s="12">
        <f t="shared" si="18"/>
        <v>5.7644952387500011E-2</v>
      </c>
      <c r="K45" s="2">
        <v>13.3</v>
      </c>
      <c r="L45" s="2">
        <v>12.9</v>
      </c>
      <c r="M45" s="2">
        <f>J45*$S$4</f>
        <v>1.3373628953900003E-2</v>
      </c>
      <c r="N45" s="2"/>
    </row>
    <row r="46" spans="1:14" x14ac:dyDescent="0.25">
      <c r="A46" s="2" t="s">
        <v>42</v>
      </c>
      <c r="B46" s="2" t="s">
        <v>14</v>
      </c>
      <c r="C46" s="2">
        <v>10</v>
      </c>
      <c r="D46" s="2">
        <v>10</v>
      </c>
      <c r="E46" s="2">
        <f t="shared" si="15"/>
        <v>10</v>
      </c>
      <c r="F46" s="2">
        <f t="shared" si="16"/>
        <v>7.8645E-3</v>
      </c>
      <c r="G46" s="2">
        <v>9.5</v>
      </c>
      <c r="H46" s="2">
        <v>3</v>
      </c>
      <c r="I46" s="12">
        <f t="shared" si="17"/>
        <v>3.7356374999999997E-2</v>
      </c>
      <c r="J46" s="12">
        <f t="shared" si="18"/>
        <v>3.8625900000000005E-2</v>
      </c>
      <c r="K46" s="2">
        <v>13.4</v>
      </c>
      <c r="L46" s="2">
        <v>11.9</v>
      </c>
      <c r="M46" s="2">
        <f>J46*$S$4</f>
        <v>8.961208800000002E-3</v>
      </c>
      <c r="N46" s="2"/>
    </row>
    <row r="47" spans="1:14" x14ac:dyDescent="0.25">
      <c r="A47" s="2" t="s">
        <v>42</v>
      </c>
      <c r="B47" s="2" t="s">
        <v>14</v>
      </c>
      <c r="C47" s="2">
        <v>30</v>
      </c>
      <c r="D47" s="2">
        <v>32</v>
      </c>
      <c r="E47" s="2">
        <f t="shared" si="15"/>
        <v>31</v>
      </c>
      <c r="F47" s="2">
        <f t="shared" si="16"/>
        <v>7.5577845000000005E-2</v>
      </c>
      <c r="G47" s="2">
        <v>19.7</v>
      </c>
      <c r="H47" s="2">
        <v>1</v>
      </c>
      <c r="I47" s="12">
        <f t="shared" si="17"/>
        <v>0.74444177325000005</v>
      </c>
      <c r="J47" s="12">
        <f t="shared" si="18"/>
        <v>0.6963051522</v>
      </c>
      <c r="K47" s="2">
        <v>14.4</v>
      </c>
      <c r="L47" s="2">
        <v>11.9</v>
      </c>
      <c r="M47" s="2">
        <f>J47*S2</f>
        <v>0.21181602729924001</v>
      </c>
      <c r="N47" s="2"/>
    </row>
    <row r="48" spans="1:14" x14ac:dyDescent="0.25">
      <c r="A48" s="6"/>
      <c r="B48" s="6"/>
      <c r="C48" s="6"/>
      <c r="D48" s="6"/>
      <c r="E48" s="6"/>
      <c r="F48" s="6"/>
      <c r="G48" s="6"/>
      <c r="H48" s="6"/>
      <c r="I48" s="20">
        <f>SUM(I42:I47)</f>
        <v>0.98416082657812509</v>
      </c>
      <c r="J48" s="20">
        <f>SUM(J42:J47)</f>
        <v>0.94478632596250001</v>
      </c>
      <c r="K48" s="6">
        <f>J48*10000/531</f>
        <v>17.79258617631827</v>
      </c>
      <c r="L48" s="6">
        <f>I48*10000/531</f>
        <v>18.534102195444916</v>
      </c>
      <c r="M48" s="6">
        <f>SUM(M42:M47)</f>
        <v>0.2796932417965925</v>
      </c>
      <c r="N48" s="6">
        <f>M48*10000/531</f>
        <v>5.2672926892013647</v>
      </c>
    </row>
    <row r="49" spans="1:14" x14ac:dyDescent="0.25">
      <c r="A49" s="3" t="s">
        <v>32</v>
      </c>
      <c r="B49" s="3" t="s">
        <v>14</v>
      </c>
      <c r="C49" s="3">
        <v>11</v>
      </c>
      <c r="D49" s="3">
        <v>12</v>
      </c>
      <c r="E49" s="3">
        <f t="shared" ref="E49:E54" si="19">((C49+D49)/2)</f>
        <v>11.5</v>
      </c>
      <c r="F49" s="3">
        <f t="shared" ref="F49:F54" si="20">(3.1458*(E49/2)^2)/10000</f>
        <v>1.0400801249999999E-2</v>
      </c>
      <c r="G49" s="3">
        <v>12.3</v>
      </c>
      <c r="H49" s="3">
        <v>1</v>
      </c>
      <c r="I49" s="13">
        <f t="shared" ref="I49:I54" si="21">0.5*F49*G49</f>
        <v>6.3964927687500006E-2</v>
      </c>
      <c r="J49" s="13">
        <f t="shared" ref="J49:J54" si="22">(-9.1298+(((3.4866*10^-2)*(E49^2)*G49))+(1.4633*E49))/1000</f>
        <v>6.4413800550000011E-2</v>
      </c>
      <c r="K49" s="3">
        <v>13.5</v>
      </c>
      <c r="L49" s="3">
        <v>12.1</v>
      </c>
      <c r="M49" s="3">
        <f>J49*$S$2</f>
        <v>1.9594678127310004E-2</v>
      </c>
      <c r="N49" s="3"/>
    </row>
    <row r="50" spans="1:14" x14ac:dyDescent="0.25">
      <c r="A50" s="3" t="s">
        <v>32</v>
      </c>
      <c r="B50" s="3" t="s">
        <v>14</v>
      </c>
      <c r="C50" s="3">
        <v>17</v>
      </c>
      <c r="D50" s="3">
        <v>17.5</v>
      </c>
      <c r="E50" s="3">
        <f t="shared" si="19"/>
        <v>17.25</v>
      </c>
      <c r="F50" s="3">
        <f t="shared" si="20"/>
        <v>2.3401802812500001E-2</v>
      </c>
      <c r="G50" s="3">
        <v>8.1999999999999993</v>
      </c>
      <c r="H50" s="3">
        <v>1</v>
      </c>
      <c r="I50" s="13">
        <f t="shared" si="21"/>
        <v>9.5947391531249995E-2</v>
      </c>
      <c r="J50" s="13">
        <f t="shared" si="22"/>
        <v>0.101185600825</v>
      </c>
      <c r="K50" s="3">
        <v>15.3</v>
      </c>
      <c r="L50" s="3">
        <v>13.2</v>
      </c>
      <c r="M50" s="3">
        <f>J50*$S$2</f>
        <v>3.0780659770965002E-2</v>
      </c>
      <c r="N50" s="3"/>
    </row>
    <row r="51" spans="1:14" x14ac:dyDescent="0.25">
      <c r="A51" s="3" t="s">
        <v>32</v>
      </c>
      <c r="B51" s="3" t="s">
        <v>14</v>
      </c>
      <c r="C51" s="3">
        <v>12.5</v>
      </c>
      <c r="D51" s="3">
        <v>12</v>
      </c>
      <c r="E51" s="3">
        <f t="shared" si="19"/>
        <v>12.25</v>
      </c>
      <c r="F51" s="3">
        <f t="shared" si="20"/>
        <v>1.1801665312499999E-2</v>
      </c>
      <c r="G51" s="3">
        <v>11</v>
      </c>
      <c r="H51" s="3">
        <v>3</v>
      </c>
      <c r="I51" s="13">
        <f t="shared" si="21"/>
        <v>6.4909159218749998E-2</v>
      </c>
      <c r="J51" s="13">
        <f t="shared" si="22"/>
        <v>6.6348495375000011E-2</v>
      </c>
      <c r="K51" s="3">
        <v>9.6</v>
      </c>
      <c r="L51" s="3">
        <v>13.3</v>
      </c>
      <c r="M51" s="3">
        <f>J51*S4</f>
        <v>1.5392850927000002E-2</v>
      </c>
      <c r="N51" s="3"/>
    </row>
    <row r="52" spans="1:14" x14ac:dyDescent="0.25">
      <c r="A52" s="3" t="s">
        <v>32</v>
      </c>
      <c r="B52" s="3" t="s">
        <v>14</v>
      </c>
      <c r="C52" s="3">
        <v>30</v>
      </c>
      <c r="D52" s="3">
        <v>31</v>
      </c>
      <c r="E52" s="3">
        <f t="shared" si="19"/>
        <v>30.5</v>
      </c>
      <c r="F52" s="3">
        <f t="shared" si="20"/>
        <v>7.3159511250000003E-2</v>
      </c>
      <c r="G52" s="3">
        <v>3.7</v>
      </c>
      <c r="H52" s="3">
        <v>1</v>
      </c>
      <c r="I52" s="13">
        <f t="shared" si="21"/>
        <v>0.13534509581250001</v>
      </c>
      <c r="J52" s="13">
        <f t="shared" si="22"/>
        <v>0.15550700705000003</v>
      </c>
      <c r="K52" s="3">
        <v>17.399999999999999</v>
      </c>
      <c r="L52" s="3">
        <v>13.6</v>
      </c>
      <c r="M52" s="3">
        <f>J52*$S$2</f>
        <v>4.7305231544610013E-2</v>
      </c>
      <c r="N52" s="3"/>
    </row>
    <row r="53" spans="1:14" x14ac:dyDescent="0.25">
      <c r="A53" s="3" t="s">
        <v>32</v>
      </c>
      <c r="B53" s="3" t="s">
        <v>14</v>
      </c>
      <c r="C53" s="3">
        <v>12</v>
      </c>
      <c r="D53" s="3">
        <v>12</v>
      </c>
      <c r="E53" s="3">
        <f t="shared" si="19"/>
        <v>12</v>
      </c>
      <c r="F53" s="3">
        <f t="shared" si="20"/>
        <v>1.1324880000000001E-2</v>
      </c>
      <c r="G53" s="3">
        <v>6.2</v>
      </c>
      <c r="H53" s="3">
        <v>1</v>
      </c>
      <c r="I53" s="13">
        <f t="shared" si="21"/>
        <v>3.5107128000000001E-2</v>
      </c>
      <c r="J53" s="13">
        <f t="shared" si="22"/>
        <v>3.9558164800000004E-2</v>
      </c>
      <c r="K53" s="3">
        <v>17.8</v>
      </c>
      <c r="L53" s="3">
        <v>13.9</v>
      </c>
      <c r="M53" s="3">
        <f t="shared" ref="M53:M54" si="23">J53*$S$2</f>
        <v>1.2033593732160001E-2</v>
      </c>
      <c r="N53" s="3"/>
    </row>
    <row r="54" spans="1:14" x14ac:dyDescent="0.25">
      <c r="A54" s="3" t="s">
        <v>32</v>
      </c>
      <c r="B54" s="3" t="s">
        <v>14</v>
      </c>
      <c r="C54" s="3">
        <v>29</v>
      </c>
      <c r="D54" s="3">
        <v>29.5</v>
      </c>
      <c r="E54" s="3">
        <f t="shared" si="19"/>
        <v>29.25</v>
      </c>
      <c r="F54" s="3">
        <f t="shared" si="20"/>
        <v>6.7285712812500009E-2</v>
      </c>
      <c r="G54" s="3">
        <v>25.2</v>
      </c>
      <c r="H54" s="3">
        <v>1</v>
      </c>
      <c r="I54" s="13">
        <f t="shared" si="21"/>
        <v>0.84779998143750013</v>
      </c>
      <c r="J54" s="13">
        <f t="shared" si="22"/>
        <v>0.78538878655</v>
      </c>
      <c r="K54" s="3">
        <v>13.8</v>
      </c>
      <c r="L54" s="3">
        <v>12.9</v>
      </c>
      <c r="M54" s="3">
        <f t="shared" si="23"/>
        <v>0.23891526886851003</v>
      </c>
      <c r="N54" s="3"/>
    </row>
    <row r="55" spans="1:14" x14ac:dyDescent="0.25">
      <c r="A55" s="6"/>
      <c r="B55" s="6"/>
      <c r="C55" s="6"/>
      <c r="D55" s="6"/>
      <c r="E55" s="6"/>
      <c r="F55" s="6"/>
      <c r="G55" s="6"/>
      <c r="H55" s="6"/>
      <c r="I55" s="20">
        <f>SUM(I49:I54)</f>
        <v>1.2430736836875</v>
      </c>
      <c r="J55" s="20">
        <f>SUM(J49:J54)</f>
        <v>1.21240185515</v>
      </c>
      <c r="K55" s="6">
        <f>J55*10000/531</f>
        <v>22.832426650659134</v>
      </c>
      <c r="L55" s="6">
        <f>I55*10000/531</f>
        <v>23.41005054025424</v>
      </c>
      <c r="M55" s="6">
        <f>SUM(M49:M54)</f>
        <v>0.36402228297055506</v>
      </c>
      <c r="N55" s="6">
        <f>M55*10000/531</f>
        <v>6.8554102254341815</v>
      </c>
    </row>
    <row r="56" spans="1:14" x14ac:dyDescent="0.25">
      <c r="A56" s="2" t="s">
        <v>34</v>
      </c>
      <c r="B56" s="2" t="s">
        <v>14</v>
      </c>
      <c r="C56" s="2">
        <v>14</v>
      </c>
      <c r="D56" s="2">
        <v>13.5</v>
      </c>
      <c r="E56" s="2">
        <f t="shared" si="0"/>
        <v>13.75</v>
      </c>
      <c r="F56" s="2">
        <f t="shared" si="1"/>
        <v>1.4868820312499999E-2</v>
      </c>
      <c r="G56" s="2">
        <v>7.9</v>
      </c>
      <c r="H56" s="2">
        <v>1</v>
      </c>
      <c r="I56" s="12">
        <f t="shared" si="2"/>
        <v>5.8731840234374999E-2</v>
      </c>
      <c r="J56" s="12">
        <f t="shared" si="3"/>
        <v>6.3066214687499997E-2</v>
      </c>
      <c r="K56" s="2">
        <v>14.3</v>
      </c>
      <c r="L56" s="2">
        <v>9.8000000000000007</v>
      </c>
      <c r="M56" s="2">
        <f>J56*$S$2</f>
        <v>1.9184742507937502E-2</v>
      </c>
      <c r="N56" s="2"/>
    </row>
    <row r="57" spans="1:14" x14ac:dyDescent="0.25">
      <c r="A57" s="2" t="s">
        <v>34</v>
      </c>
      <c r="B57" s="2" t="s">
        <v>14</v>
      </c>
      <c r="C57" s="2">
        <v>15</v>
      </c>
      <c r="D57" s="2">
        <v>15.5</v>
      </c>
      <c r="E57" s="2">
        <f t="shared" si="0"/>
        <v>15.25</v>
      </c>
      <c r="F57" s="2">
        <f t="shared" si="1"/>
        <v>1.8289877812500001E-2</v>
      </c>
      <c r="G57" s="2">
        <v>10.1</v>
      </c>
      <c r="H57" s="2">
        <v>1</v>
      </c>
      <c r="I57" s="12">
        <f t="shared" si="2"/>
        <v>9.2363882953125004E-2</v>
      </c>
      <c r="J57" s="12">
        <f t="shared" si="3"/>
        <v>9.5081618662500006E-2</v>
      </c>
      <c r="K57" s="2">
        <v>22.8</v>
      </c>
      <c r="L57" s="2">
        <v>10.1</v>
      </c>
      <c r="M57" s="2">
        <f t="shared" ref="M57:M60" si="24">J57*$S$2</f>
        <v>2.8923828397132503E-2</v>
      </c>
      <c r="N57" s="2"/>
    </row>
    <row r="58" spans="1:14" x14ac:dyDescent="0.25">
      <c r="A58" s="2" t="s">
        <v>34</v>
      </c>
      <c r="B58" s="2" t="s">
        <v>14</v>
      </c>
      <c r="C58" s="2">
        <v>10.5</v>
      </c>
      <c r="D58" s="2">
        <v>11</v>
      </c>
      <c r="E58" s="2">
        <f t="shared" si="0"/>
        <v>10.75</v>
      </c>
      <c r="F58" s="2">
        <f t="shared" si="1"/>
        <v>9.0884128125000001E-3</v>
      </c>
      <c r="G58" s="2">
        <v>6.9</v>
      </c>
      <c r="H58" s="2">
        <v>1</v>
      </c>
      <c r="I58" s="12">
        <f t="shared" si="2"/>
        <v>3.1355024203125005E-2</v>
      </c>
      <c r="J58" s="12">
        <f t="shared" si="3"/>
        <v>3.440216966250001E-2</v>
      </c>
      <c r="K58" s="2">
        <v>22.1</v>
      </c>
      <c r="L58" s="2">
        <v>10.5</v>
      </c>
      <c r="M58" s="2">
        <f t="shared" si="24"/>
        <v>1.0465140011332504E-2</v>
      </c>
      <c r="N58" s="2"/>
    </row>
    <row r="59" spans="1:14" x14ac:dyDescent="0.25">
      <c r="A59" s="2" t="s">
        <v>34</v>
      </c>
      <c r="B59" s="2" t="s">
        <v>14</v>
      </c>
      <c r="C59" s="2">
        <v>18</v>
      </c>
      <c r="D59" s="2">
        <v>17</v>
      </c>
      <c r="E59" s="2">
        <f t="shared" si="0"/>
        <v>17.5</v>
      </c>
      <c r="F59" s="2">
        <f t="shared" si="1"/>
        <v>2.408503125E-2</v>
      </c>
      <c r="G59" s="2">
        <v>13.5</v>
      </c>
      <c r="H59" s="2">
        <v>1</v>
      </c>
      <c r="I59" s="12">
        <f t="shared" si="2"/>
        <v>0.16257396093749998</v>
      </c>
      <c r="J59" s="12">
        <f t="shared" si="3"/>
        <v>0.16062706875000005</v>
      </c>
      <c r="K59" s="2">
        <v>19.3</v>
      </c>
      <c r="L59" s="2">
        <v>11</v>
      </c>
      <c r="M59" s="2">
        <f t="shared" si="24"/>
        <v>4.886275431375002E-2</v>
      </c>
      <c r="N59" s="2"/>
    </row>
    <row r="60" spans="1:14" x14ac:dyDescent="0.25">
      <c r="A60" s="2" t="s">
        <v>34</v>
      </c>
      <c r="B60" s="2" t="s">
        <v>14</v>
      </c>
      <c r="C60" s="2">
        <v>17</v>
      </c>
      <c r="D60" s="2">
        <v>18</v>
      </c>
      <c r="E60" s="2">
        <f t="shared" si="0"/>
        <v>17.5</v>
      </c>
      <c r="F60" s="2">
        <f t="shared" si="1"/>
        <v>2.408503125E-2</v>
      </c>
      <c r="G60" s="2">
        <v>10.199999999999999</v>
      </c>
      <c r="H60" s="2">
        <v>1</v>
      </c>
      <c r="I60" s="12">
        <f t="shared" si="2"/>
        <v>0.12283365937499999</v>
      </c>
      <c r="J60" s="12">
        <f t="shared" si="3"/>
        <v>0.1253906175</v>
      </c>
      <c r="K60" s="2">
        <v>13.6</v>
      </c>
      <c r="L60" s="2">
        <v>12.2</v>
      </c>
      <c r="M60" s="2">
        <f t="shared" si="24"/>
        <v>3.8143825843500005E-2</v>
      </c>
      <c r="N60" s="2"/>
    </row>
    <row r="61" spans="1:14" x14ac:dyDescent="0.25">
      <c r="A61" s="2" t="s">
        <v>34</v>
      </c>
      <c r="B61" s="2" t="s">
        <v>15</v>
      </c>
      <c r="C61" s="2">
        <v>24</v>
      </c>
      <c r="D61" s="2">
        <v>25.5</v>
      </c>
      <c r="E61" s="2">
        <f t="shared" si="0"/>
        <v>24.75</v>
      </c>
      <c r="F61" s="2">
        <f t="shared" si="1"/>
        <v>4.8174977812499999E-2</v>
      </c>
      <c r="G61" s="2">
        <v>14.6</v>
      </c>
      <c r="H61" s="2">
        <v>2</v>
      </c>
      <c r="I61" s="12">
        <f t="shared" si="2"/>
        <v>0.35167733803125001</v>
      </c>
      <c r="J61" s="12">
        <f t="shared" si="3"/>
        <v>0.33890789522500009</v>
      </c>
      <c r="K61" s="2">
        <v>14.5</v>
      </c>
      <c r="L61" s="2">
        <v>12.4</v>
      </c>
      <c r="M61" s="2">
        <f>J61*S10</f>
        <v>0.10431585015025503</v>
      </c>
      <c r="N61" s="2"/>
    </row>
    <row r="62" spans="1:14" x14ac:dyDescent="0.25">
      <c r="A62" s="2" t="s">
        <v>34</v>
      </c>
      <c r="B62" s="2" t="s">
        <v>14</v>
      </c>
      <c r="C62" s="2">
        <v>21</v>
      </c>
      <c r="D62" s="2">
        <v>21</v>
      </c>
      <c r="E62" s="2">
        <f t="shared" si="0"/>
        <v>21</v>
      </c>
      <c r="F62" s="2">
        <f t="shared" si="1"/>
        <v>3.4682444999999999E-2</v>
      </c>
      <c r="G62" s="2">
        <v>1.8</v>
      </c>
      <c r="H62" s="2">
        <v>1</v>
      </c>
      <c r="I62" s="12">
        <f t="shared" si="2"/>
        <v>3.1214200500000001E-2</v>
      </c>
      <c r="J62" s="12">
        <f t="shared" si="3"/>
        <v>4.9276130800000005E-2</v>
      </c>
      <c r="K62" s="2">
        <v>17.8</v>
      </c>
      <c r="L62" s="2">
        <v>12.5</v>
      </c>
      <c r="M62" s="2">
        <f>J62*$S$2</f>
        <v>1.4989798989360002E-2</v>
      </c>
      <c r="N62" s="2"/>
    </row>
    <row r="63" spans="1:14" x14ac:dyDescent="0.25">
      <c r="A63" s="2" t="s">
        <v>34</v>
      </c>
      <c r="B63" s="2" t="s">
        <v>14</v>
      </c>
      <c r="C63" s="2">
        <v>21</v>
      </c>
      <c r="D63" s="2">
        <v>21.5</v>
      </c>
      <c r="E63" s="2">
        <f t="shared" si="0"/>
        <v>21.25</v>
      </c>
      <c r="F63" s="2">
        <f t="shared" si="1"/>
        <v>3.5513132812500001E-2</v>
      </c>
      <c r="G63" s="2">
        <v>12.8</v>
      </c>
      <c r="H63" s="2">
        <v>1</v>
      </c>
      <c r="I63" s="12">
        <f t="shared" si="2"/>
        <v>0.22728405000000002</v>
      </c>
      <c r="J63" s="12">
        <f t="shared" si="3"/>
        <v>0.22349080500000001</v>
      </c>
      <c r="K63" s="2">
        <v>10.3</v>
      </c>
      <c r="L63" s="2">
        <v>12.3</v>
      </c>
      <c r="M63" s="2">
        <f>J63*$S$2</f>
        <v>6.798590288100001E-2</v>
      </c>
      <c r="N63" s="2"/>
    </row>
    <row r="64" spans="1:14" x14ac:dyDescent="0.25">
      <c r="A64" s="2" t="s">
        <v>34</v>
      </c>
      <c r="B64" s="2" t="s">
        <v>15</v>
      </c>
      <c r="C64" s="2">
        <v>25</v>
      </c>
      <c r="D64" s="2">
        <v>24.5</v>
      </c>
      <c r="E64" s="2">
        <f t="shared" si="0"/>
        <v>24.75</v>
      </c>
      <c r="F64" s="2">
        <f t="shared" si="1"/>
        <v>4.8174977812499999E-2</v>
      </c>
      <c r="G64" s="2">
        <v>15.2</v>
      </c>
      <c r="H64" s="2">
        <v>2</v>
      </c>
      <c r="I64" s="12">
        <f t="shared" si="2"/>
        <v>0.36612983137499999</v>
      </c>
      <c r="J64" s="12">
        <f t="shared" si="3"/>
        <v>0.35172245769999999</v>
      </c>
      <c r="K64" s="2">
        <v>11</v>
      </c>
      <c r="L64" s="2">
        <v>11.9</v>
      </c>
      <c r="M64" s="2">
        <f>J64*S3</f>
        <v>0.10143675680068</v>
      </c>
      <c r="N64" s="2"/>
    </row>
    <row r="65" spans="1:14" x14ac:dyDescent="0.25">
      <c r="A65" s="2" t="s">
        <v>34</v>
      </c>
      <c r="B65" s="2" t="s">
        <v>14</v>
      </c>
      <c r="C65" s="2">
        <v>13.5</v>
      </c>
      <c r="D65" s="2">
        <v>14</v>
      </c>
      <c r="E65" s="2">
        <f t="shared" si="0"/>
        <v>13.75</v>
      </c>
      <c r="F65" s="2">
        <f t="shared" si="1"/>
        <v>1.4868820312499999E-2</v>
      </c>
      <c r="G65" s="2">
        <v>4.3</v>
      </c>
      <c r="H65" s="2">
        <v>1</v>
      </c>
      <c r="I65" s="12">
        <f t="shared" si="2"/>
        <v>3.1967963671874995E-2</v>
      </c>
      <c r="J65" s="12">
        <f t="shared" si="3"/>
        <v>3.9335543437500002E-2</v>
      </c>
      <c r="K65" s="2">
        <v>11.9</v>
      </c>
      <c r="L65" s="2">
        <v>12.3</v>
      </c>
      <c r="M65" s="2">
        <f>J65*S2</f>
        <v>1.1965872313687502E-2</v>
      </c>
      <c r="N65" s="2"/>
    </row>
    <row r="66" spans="1:14" x14ac:dyDescent="0.25">
      <c r="A66" s="6"/>
      <c r="B66" s="6"/>
      <c r="C66" s="6"/>
      <c r="D66" s="6"/>
      <c r="E66" s="6"/>
      <c r="F66" s="6"/>
      <c r="G66" s="6"/>
      <c r="H66" s="6"/>
      <c r="I66" s="20">
        <f>SUM(I56:I65)</f>
        <v>1.4761317512812502</v>
      </c>
      <c r="J66" s="20">
        <f>SUM(J56:J65)</f>
        <v>1.4813005214250001</v>
      </c>
      <c r="K66" s="6">
        <f>J66*10000/531</f>
        <v>27.896431665254237</v>
      </c>
      <c r="L66" s="6">
        <f>I66*10000/531</f>
        <v>27.799091361228818</v>
      </c>
      <c r="M66" s="6">
        <f>SUM(M56:M65)</f>
        <v>0.44627447220863503</v>
      </c>
      <c r="N66" s="6">
        <f>M66*10000/531</f>
        <v>8.4044156724790025</v>
      </c>
    </row>
    <row r="67" spans="1:14" x14ac:dyDescent="0.25">
      <c r="A67" s="3" t="s">
        <v>35</v>
      </c>
      <c r="B67" s="3" t="s">
        <v>14</v>
      </c>
      <c r="C67" s="3">
        <v>13</v>
      </c>
      <c r="D67" s="3">
        <v>14</v>
      </c>
      <c r="E67" s="3">
        <f t="shared" si="0"/>
        <v>13.5</v>
      </c>
      <c r="F67" s="3">
        <f t="shared" si="1"/>
        <v>1.4333051249999999E-2</v>
      </c>
      <c r="G67" s="3">
        <v>12.3</v>
      </c>
      <c r="H67" s="3">
        <v>1</v>
      </c>
      <c r="I67" s="13">
        <f t="shared" si="2"/>
        <v>8.8148265187500005E-2</v>
      </c>
      <c r="J67" s="13">
        <f t="shared" si="3"/>
        <v>8.8782990549999996E-2</v>
      </c>
      <c r="K67" s="3">
        <v>15.8</v>
      </c>
      <c r="L67" s="3">
        <v>11.1</v>
      </c>
      <c r="M67" s="3">
        <f>J67*S2</f>
        <v>2.7007785725310002E-2</v>
      </c>
      <c r="N67" s="3"/>
    </row>
    <row r="68" spans="1:14" x14ac:dyDescent="0.25">
      <c r="A68" s="3" t="s">
        <v>35</v>
      </c>
      <c r="B68" s="3" t="s">
        <v>15</v>
      </c>
      <c r="C68" s="3">
        <v>43</v>
      </c>
      <c r="D68" s="3">
        <v>44</v>
      </c>
      <c r="E68" s="3">
        <f t="shared" si="0"/>
        <v>43.5</v>
      </c>
      <c r="F68" s="3">
        <f t="shared" si="1"/>
        <v>0.14881600125</v>
      </c>
      <c r="G68" s="3">
        <v>28.1</v>
      </c>
      <c r="H68" s="3">
        <v>2</v>
      </c>
      <c r="I68" s="13">
        <f t="shared" si="2"/>
        <v>2.0908648175625002</v>
      </c>
      <c r="J68" s="13">
        <f t="shared" si="3"/>
        <v>1.9084265468500003</v>
      </c>
      <c r="K68" s="3">
        <v>16.7</v>
      </c>
      <c r="L68" s="3">
        <v>12.1</v>
      </c>
      <c r="M68" s="3">
        <f>J68*S3</f>
        <v>0.55039021611154004</v>
      </c>
      <c r="N68" s="3"/>
    </row>
    <row r="69" spans="1:14" x14ac:dyDescent="0.25">
      <c r="A69" s="3" t="s">
        <v>35</v>
      </c>
      <c r="B69" s="3" t="s">
        <v>14</v>
      </c>
      <c r="C69" s="3">
        <v>8</v>
      </c>
      <c r="D69" s="3">
        <v>8</v>
      </c>
      <c r="E69" s="3">
        <f t="shared" si="0"/>
        <v>8</v>
      </c>
      <c r="F69" s="3">
        <f t="shared" si="1"/>
        <v>5.0332800000000002E-3</v>
      </c>
      <c r="G69" s="3">
        <v>5.8</v>
      </c>
      <c r="H69" s="3">
        <v>2</v>
      </c>
      <c r="I69" s="13">
        <f t="shared" si="2"/>
        <v>1.4596512000000001E-2</v>
      </c>
      <c r="J69" s="13">
        <f t="shared" si="3"/>
        <v>1.5518859200000002E-2</v>
      </c>
      <c r="K69" s="3">
        <v>15.1</v>
      </c>
      <c r="L69" s="3">
        <v>12.2</v>
      </c>
      <c r="M69" s="3">
        <f>J69*S3</f>
        <v>4.4756389932800004E-3</v>
      </c>
      <c r="N69" s="3"/>
    </row>
    <row r="70" spans="1:14" x14ac:dyDescent="0.25">
      <c r="A70" s="3" t="s">
        <v>35</v>
      </c>
      <c r="B70" s="3" t="s">
        <v>15</v>
      </c>
      <c r="C70" s="3">
        <v>39</v>
      </c>
      <c r="D70" s="3">
        <v>39.5</v>
      </c>
      <c r="E70" s="3">
        <f t="shared" si="0"/>
        <v>39.25</v>
      </c>
      <c r="F70" s="3">
        <f t="shared" si="1"/>
        <v>0.12115753781250001</v>
      </c>
      <c r="G70" s="3">
        <v>17.5</v>
      </c>
      <c r="H70" s="3">
        <v>2</v>
      </c>
      <c r="I70" s="13">
        <f t="shared" si="2"/>
        <v>1.0601284558593751</v>
      </c>
      <c r="J70" s="13">
        <f t="shared" si="3"/>
        <v>0.98828663718749998</v>
      </c>
      <c r="K70" s="3">
        <v>20.5</v>
      </c>
      <c r="L70" s="3">
        <v>11.9</v>
      </c>
      <c r="M70" s="3">
        <f>J70*S10</f>
        <v>0.30419462692631249</v>
      </c>
      <c r="N70" s="3"/>
    </row>
    <row r="71" spans="1:14" x14ac:dyDescent="0.25">
      <c r="A71" s="3" t="s">
        <v>35</v>
      </c>
      <c r="B71" s="3" t="s">
        <v>14</v>
      </c>
      <c r="C71" s="3">
        <v>10</v>
      </c>
      <c r="D71" s="3">
        <v>11</v>
      </c>
      <c r="E71" s="3">
        <f t="shared" si="0"/>
        <v>10.5</v>
      </c>
      <c r="F71" s="3">
        <f t="shared" si="1"/>
        <v>8.6706112499999998E-3</v>
      </c>
      <c r="G71" s="3">
        <v>11.2</v>
      </c>
      <c r="H71" s="3">
        <v>1</v>
      </c>
      <c r="I71" s="13">
        <f t="shared" si="2"/>
        <v>4.8555422999999993E-2</v>
      </c>
      <c r="J71" s="13">
        <f t="shared" si="3"/>
        <v>4.9287386799999992E-2</v>
      </c>
      <c r="K71" s="3">
        <v>14.8</v>
      </c>
      <c r="L71" s="3">
        <v>11.9</v>
      </c>
      <c r="M71" s="3">
        <f>J71*S2</f>
        <v>1.499322306456E-2</v>
      </c>
      <c r="N71" s="3"/>
    </row>
    <row r="72" spans="1:14" x14ac:dyDescent="0.25">
      <c r="A72" s="3" t="s">
        <v>35</v>
      </c>
      <c r="B72" s="3" t="s">
        <v>15</v>
      </c>
      <c r="C72" s="3">
        <v>40</v>
      </c>
      <c r="D72" s="3">
        <v>39</v>
      </c>
      <c r="E72" s="3">
        <f t="shared" si="0"/>
        <v>39.5</v>
      </c>
      <c r="F72" s="3">
        <f t="shared" si="1"/>
        <v>0.12270586124999999</v>
      </c>
      <c r="G72" s="3">
        <v>2.8</v>
      </c>
      <c r="H72" s="3">
        <v>3</v>
      </c>
      <c r="I72" s="13">
        <f t="shared" si="2"/>
        <v>0.17178820574999998</v>
      </c>
      <c r="J72" s="13">
        <f t="shared" si="3"/>
        <v>0.20098964420000001</v>
      </c>
      <c r="K72" s="3">
        <v>15.6</v>
      </c>
      <c r="L72" s="3">
        <v>12.4</v>
      </c>
      <c r="M72" s="3">
        <f>J72*S11</f>
        <v>5.028760897884E-2</v>
      </c>
      <c r="N72" s="3"/>
    </row>
    <row r="73" spans="1:14" x14ac:dyDescent="0.25">
      <c r="A73" s="3" t="s">
        <v>35</v>
      </c>
      <c r="B73" s="3" t="s">
        <v>14</v>
      </c>
      <c r="C73" s="3">
        <v>13</v>
      </c>
      <c r="D73" s="3">
        <v>13</v>
      </c>
      <c r="E73" s="3">
        <f t="shared" si="0"/>
        <v>13</v>
      </c>
      <c r="F73" s="3">
        <f t="shared" si="1"/>
        <v>1.3291004999999998E-2</v>
      </c>
      <c r="G73" s="3">
        <v>14.5</v>
      </c>
      <c r="H73" s="3">
        <v>1</v>
      </c>
      <c r="I73" s="13">
        <f t="shared" si="2"/>
        <v>9.6359786249999982E-2</v>
      </c>
      <c r="J73" s="13">
        <f t="shared" si="3"/>
        <v>9.5332233000000002E-2</v>
      </c>
      <c r="K73" s="3">
        <v>15.3</v>
      </c>
      <c r="L73" s="3">
        <v>12.9</v>
      </c>
      <c r="M73" s="3">
        <f>J73*S2</f>
        <v>2.9000065278600003E-2</v>
      </c>
      <c r="N73" s="3"/>
    </row>
    <row r="74" spans="1:14" x14ac:dyDescent="0.25">
      <c r="A74" s="6"/>
      <c r="B74" s="6"/>
      <c r="C74" s="6"/>
      <c r="D74" s="6"/>
      <c r="E74" s="6"/>
      <c r="F74" s="6"/>
      <c r="G74" s="6"/>
      <c r="H74" s="6"/>
      <c r="I74" s="20">
        <f>SUM(I67:I73)</f>
        <v>3.5704414656093744</v>
      </c>
      <c r="J74" s="20">
        <f>SUM(J67:J73)</f>
        <v>3.3466242977875007</v>
      </c>
      <c r="K74" s="6">
        <f>J74*10000/531</f>
        <v>63.024939694679865</v>
      </c>
      <c r="L74" s="6">
        <f>I74*10000/531</f>
        <v>67.239952271362981</v>
      </c>
      <c r="M74" s="6">
        <f>SUM(M64:M73)</f>
        <v>1.540026266401445</v>
      </c>
      <c r="N74" s="6">
        <f>M74*10000/531</f>
        <v>29.002377898332298</v>
      </c>
    </row>
    <row r="75" spans="1:14" x14ac:dyDescent="0.25">
      <c r="A75" s="2" t="s">
        <v>36</v>
      </c>
      <c r="B75" s="2" t="s">
        <v>15</v>
      </c>
      <c r="C75" s="2">
        <v>20</v>
      </c>
      <c r="D75" s="2">
        <v>20</v>
      </c>
      <c r="E75" s="2">
        <f t="shared" ref="E75:E92" si="25">((C75+D75)/2)</f>
        <v>20</v>
      </c>
      <c r="F75" s="2">
        <f t="shared" ref="F75:F92" si="26">(3.1458*(E75/2)^2)/10000</f>
        <v>3.1458E-2</v>
      </c>
      <c r="G75" s="2">
        <v>19.2</v>
      </c>
      <c r="H75" s="2">
        <v>2</v>
      </c>
      <c r="I75" s="12">
        <f t="shared" ref="I75:I92" si="27">0.5*F75*G75</f>
        <v>0.30199680000000001</v>
      </c>
      <c r="J75" s="12">
        <f t="shared" ref="J75:J92" si="28">(-9.1298+(((3.4866*10^-2)*(E75^2)*G75))+(1.4633*E75))/1000</f>
        <v>0.28790707999999998</v>
      </c>
      <c r="K75" s="2">
        <v>19.7</v>
      </c>
      <c r="L75" s="2">
        <v>9.4</v>
      </c>
      <c r="M75" s="2">
        <f>J75*S10</f>
        <v>8.8617799223999996E-2</v>
      </c>
      <c r="N75" s="2"/>
    </row>
    <row r="76" spans="1:14" x14ac:dyDescent="0.25">
      <c r="A76" s="2" t="s">
        <v>36</v>
      </c>
      <c r="B76" s="2" t="s">
        <v>15</v>
      </c>
      <c r="C76" s="2">
        <v>21</v>
      </c>
      <c r="D76" s="2">
        <v>21</v>
      </c>
      <c r="E76" s="2">
        <f t="shared" si="25"/>
        <v>21</v>
      </c>
      <c r="F76" s="2">
        <f t="shared" si="26"/>
        <v>3.4682444999999999E-2</v>
      </c>
      <c r="G76" s="2">
        <v>20.9</v>
      </c>
      <c r="H76" s="2">
        <v>1</v>
      </c>
      <c r="I76" s="12">
        <f t="shared" si="27"/>
        <v>0.36243155024999996</v>
      </c>
      <c r="J76" s="12">
        <f t="shared" si="28"/>
        <v>0.34295593540000002</v>
      </c>
      <c r="K76" s="2">
        <v>13.4</v>
      </c>
      <c r="L76" s="2">
        <v>9</v>
      </c>
      <c r="M76" s="2">
        <f>J76*S9</f>
        <v>0.11465016920422</v>
      </c>
      <c r="N76" s="2"/>
    </row>
    <row r="77" spans="1:14" x14ac:dyDescent="0.25">
      <c r="A77" s="2" t="s">
        <v>36</v>
      </c>
      <c r="B77" s="2" t="s">
        <v>16</v>
      </c>
      <c r="C77" s="2">
        <v>29</v>
      </c>
      <c r="D77" s="2">
        <v>29</v>
      </c>
      <c r="E77" s="2">
        <f t="shared" si="25"/>
        <v>29</v>
      </c>
      <c r="F77" s="2">
        <f t="shared" si="26"/>
        <v>6.6140445000000006E-2</v>
      </c>
      <c r="G77" s="2">
        <v>1.9</v>
      </c>
      <c r="H77" s="2">
        <v>5</v>
      </c>
      <c r="I77" s="12">
        <f t="shared" si="27"/>
        <v>6.2833422750000006E-2</v>
      </c>
      <c r="J77" s="12">
        <f t="shared" si="28"/>
        <v>8.901828140000001E-2</v>
      </c>
      <c r="K77" s="2">
        <v>20.6</v>
      </c>
      <c r="L77" s="2">
        <v>9.1999999999999993</v>
      </c>
      <c r="M77" s="2">
        <f>J77*S21</f>
        <v>1.08157211901E-2</v>
      </c>
      <c r="N77" s="2"/>
    </row>
    <row r="78" spans="1:14" x14ac:dyDescent="0.25">
      <c r="A78" s="2" t="s">
        <v>36</v>
      </c>
      <c r="B78" s="2" t="s">
        <v>15</v>
      </c>
      <c r="C78" s="2">
        <v>25</v>
      </c>
      <c r="D78" s="2">
        <v>26.5</v>
      </c>
      <c r="E78" s="2">
        <f t="shared" si="25"/>
        <v>25.75</v>
      </c>
      <c r="F78" s="2">
        <f t="shared" si="26"/>
        <v>5.2146550312499991E-2</v>
      </c>
      <c r="G78" s="2">
        <v>20.8</v>
      </c>
      <c r="H78" s="2">
        <v>3</v>
      </c>
      <c r="I78" s="12">
        <f t="shared" si="27"/>
        <v>0.5423241232499999</v>
      </c>
      <c r="J78" s="12">
        <f t="shared" si="28"/>
        <v>0.50941158720000002</v>
      </c>
      <c r="K78" s="2">
        <v>14.1</v>
      </c>
      <c r="L78" s="2">
        <v>8.6</v>
      </c>
      <c r="M78" s="2">
        <f>J78*S11</f>
        <v>0.12745477911743999</v>
      </c>
      <c r="N78" s="2"/>
    </row>
    <row r="79" spans="1:14" x14ac:dyDescent="0.25">
      <c r="A79" s="2" t="s">
        <v>36</v>
      </c>
      <c r="B79" s="2" t="s">
        <v>14</v>
      </c>
      <c r="C79" s="2">
        <v>18</v>
      </c>
      <c r="D79" s="2">
        <v>18</v>
      </c>
      <c r="E79" s="2">
        <f t="shared" si="25"/>
        <v>18</v>
      </c>
      <c r="F79" s="2">
        <f t="shared" si="26"/>
        <v>2.548098E-2</v>
      </c>
      <c r="G79" s="2">
        <v>16.8</v>
      </c>
      <c r="H79" s="2">
        <v>1</v>
      </c>
      <c r="I79" s="12">
        <f t="shared" si="27"/>
        <v>0.21404023200000002</v>
      </c>
      <c r="J79" s="12">
        <f t="shared" si="28"/>
        <v>0.20699221120000005</v>
      </c>
      <c r="K79" s="2">
        <v>13.9</v>
      </c>
      <c r="L79" s="2">
        <v>8.6</v>
      </c>
      <c r="M79" s="2">
        <f>J79*$S$2</f>
        <v>6.2967030647040026E-2</v>
      </c>
      <c r="N79" s="2"/>
    </row>
    <row r="80" spans="1:14" x14ac:dyDescent="0.25">
      <c r="A80" s="2" t="s">
        <v>36</v>
      </c>
      <c r="B80" s="2" t="s">
        <v>14</v>
      </c>
      <c r="C80" s="2">
        <v>27</v>
      </c>
      <c r="D80" s="2">
        <v>30</v>
      </c>
      <c r="E80" s="2">
        <f t="shared" si="25"/>
        <v>28.5</v>
      </c>
      <c r="F80" s="2">
        <f t="shared" si="26"/>
        <v>6.3879401249999995E-2</v>
      </c>
      <c r="G80" s="2">
        <v>25</v>
      </c>
      <c r="H80" s="2">
        <v>1</v>
      </c>
      <c r="I80" s="12">
        <f t="shared" si="27"/>
        <v>0.7984925156249999</v>
      </c>
      <c r="J80" s="12">
        <f t="shared" si="28"/>
        <v>0.74057196250000001</v>
      </c>
      <c r="K80" s="2">
        <v>13.9</v>
      </c>
      <c r="L80" s="2">
        <v>8.6999999999999993</v>
      </c>
      <c r="M80" s="2">
        <f>J80*$S$2</f>
        <v>0.22528199099250001</v>
      </c>
      <c r="N80" s="2"/>
    </row>
    <row r="81" spans="1:16" x14ac:dyDescent="0.25">
      <c r="A81" s="2" t="s">
        <v>36</v>
      </c>
      <c r="B81" s="2" t="s">
        <v>14</v>
      </c>
      <c r="C81" s="2">
        <v>17</v>
      </c>
      <c r="D81" s="2">
        <v>17</v>
      </c>
      <c r="E81" s="2">
        <f t="shared" si="25"/>
        <v>17</v>
      </c>
      <c r="F81" s="2">
        <f t="shared" si="26"/>
        <v>2.2728405E-2</v>
      </c>
      <c r="G81" s="2">
        <v>8.9</v>
      </c>
      <c r="H81" s="2">
        <v>2</v>
      </c>
      <c r="I81" s="12">
        <f t="shared" si="27"/>
        <v>0.10114140225</v>
      </c>
      <c r="J81" s="12">
        <f t="shared" si="28"/>
        <v>0.1054251386</v>
      </c>
      <c r="K81" s="2">
        <v>13.9</v>
      </c>
      <c r="L81" s="2">
        <v>8.6</v>
      </c>
      <c r="M81" s="2">
        <f>J81*S3</f>
        <v>3.0404609972239996E-2</v>
      </c>
      <c r="N81" s="2"/>
    </row>
    <row r="82" spans="1:16" x14ac:dyDescent="0.25">
      <c r="A82" s="2" t="s">
        <v>36</v>
      </c>
      <c r="B82" s="2" t="s">
        <v>14</v>
      </c>
      <c r="C82" s="2">
        <v>11</v>
      </c>
      <c r="D82" s="2">
        <v>12</v>
      </c>
      <c r="E82" s="2">
        <f t="shared" si="25"/>
        <v>11.5</v>
      </c>
      <c r="F82" s="2">
        <f t="shared" si="26"/>
        <v>1.0400801249999999E-2</v>
      </c>
      <c r="G82" s="2">
        <v>14.8</v>
      </c>
      <c r="H82" s="2">
        <v>1</v>
      </c>
      <c r="I82" s="12">
        <f t="shared" si="27"/>
        <v>7.6965929249999995E-2</v>
      </c>
      <c r="J82" s="12">
        <f t="shared" si="28"/>
        <v>7.5941371800000004E-2</v>
      </c>
      <c r="K82" s="2">
        <v>13.7</v>
      </c>
      <c r="L82" s="2">
        <v>8.4</v>
      </c>
      <c r="M82" s="2">
        <f>J82*$S$2</f>
        <v>2.3101365301560005E-2</v>
      </c>
      <c r="N82" s="2"/>
    </row>
    <row r="83" spans="1:16" x14ac:dyDescent="0.25">
      <c r="A83" s="2" t="s">
        <v>36</v>
      </c>
      <c r="B83" s="2" t="s">
        <v>15</v>
      </c>
      <c r="C83" s="2">
        <v>15</v>
      </c>
      <c r="D83" s="2">
        <v>15</v>
      </c>
      <c r="E83" s="2">
        <f t="shared" si="25"/>
        <v>15</v>
      </c>
      <c r="F83" s="2">
        <f t="shared" si="26"/>
        <v>1.7695124999999999E-2</v>
      </c>
      <c r="G83" s="2">
        <v>13.9</v>
      </c>
      <c r="H83" s="2">
        <v>2</v>
      </c>
      <c r="I83" s="12">
        <f t="shared" si="27"/>
        <v>0.12298111874999999</v>
      </c>
      <c r="J83" s="12">
        <f t="shared" si="28"/>
        <v>0.12186311500000001</v>
      </c>
      <c r="K83" s="2">
        <v>15.8</v>
      </c>
      <c r="L83" s="2">
        <v>8.6999999999999993</v>
      </c>
      <c r="M83" s="2">
        <f>J83*S10</f>
        <v>3.7509466797000006E-2</v>
      </c>
      <c r="N83" s="2"/>
    </row>
    <row r="84" spans="1:16" x14ac:dyDescent="0.25">
      <c r="A84" s="2" t="s">
        <v>36</v>
      </c>
      <c r="B84" s="2" t="s">
        <v>15</v>
      </c>
      <c r="C84" s="2">
        <v>26</v>
      </c>
      <c r="D84" s="2">
        <v>27</v>
      </c>
      <c r="E84" s="2">
        <f t="shared" si="25"/>
        <v>26.5</v>
      </c>
      <c r="F84" s="2">
        <f t="shared" si="26"/>
        <v>5.5228451249999998E-2</v>
      </c>
      <c r="G84" s="2">
        <v>22.3</v>
      </c>
      <c r="H84" s="2">
        <v>1</v>
      </c>
      <c r="I84" s="12">
        <f t="shared" si="27"/>
        <v>0.61579723143749998</v>
      </c>
      <c r="J84" s="12">
        <f t="shared" si="28"/>
        <v>0.57565531155000005</v>
      </c>
      <c r="K84" s="2">
        <v>14.8</v>
      </c>
      <c r="L84" s="2">
        <v>8.8000000000000007</v>
      </c>
      <c r="M84" s="2">
        <f>J84*S9</f>
        <v>0.19244157065116502</v>
      </c>
      <c r="N84" s="2"/>
    </row>
    <row r="85" spans="1:16" x14ac:dyDescent="0.25">
      <c r="A85" s="2" t="s">
        <v>36</v>
      </c>
      <c r="B85" s="2" t="s">
        <v>16</v>
      </c>
      <c r="C85" s="2">
        <v>28</v>
      </c>
      <c r="D85" s="2">
        <v>29</v>
      </c>
      <c r="E85" s="2">
        <f t="shared" si="25"/>
        <v>28.5</v>
      </c>
      <c r="F85" s="2">
        <f t="shared" si="26"/>
        <v>6.3879401249999995E-2</v>
      </c>
      <c r="G85" s="2">
        <v>8.5</v>
      </c>
      <c r="H85" s="2">
        <v>1</v>
      </c>
      <c r="I85" s="12">
        <f t="shared" si="27"/>
        <v>0.27148745531249996</v>
      </c>
      <c r="J85" s="12">
        <f t="shared" si="28"/>
        <v>0.27329347225000006</v>
      </c>
      <c r="K85" s="2">
        <v>13.3</v>
      </c>
      <c r="L85" s="2">
        <v>8.6999999999999993</v>
      </c>
      <c r="M85" s="2">
        <f>J85*S17</f>
        <v>0.12967775258262501</v>
      </c>
      <c r="N85" s="2"/>
    </row>
    <row r="86" spans="1:16" x14ac:dyDescent="0.25">
      <c r="A86" s="2" t="s">
        <v>36</v>
      </c>
      <c r="B86" s="2" t="s">
        <v>15</v>
      </c>
      <c r="C86" s="2">
        <v>22</v>
      </c>
      <c r="D86" s="2">
        <v>23</v>
      </c>
      <c r="E86" s="2">
        <f t="shared" si="25"/>
        <v>22.5</v>
      </c>
      <c r="F86" s="2">
        <f t="shared" si="26"/>
        <v>3.981403125E-2</v>
      </c>
      <c r="G86" s="2">
        <v>22.4</v>
      </c>
      <c r="H86" s="2">
        <v>1</v>
      </c>
      <c r="I86" s="12">
        <f t="shared" si="27"/>
        <v>0.44591714999999998</v>
      </c>
      <c r="J86" s="12">
        <f t="shared" si="28"/>
        <v>0.41917489000000002</v>
      </c>
      <c r="K86" s="2">
        <v>13.7</v>
      </c>
      <c r="L86" s="2">
        <v>8.8000000000000007</v>
      </c>
      <c r="M86" s="2">
        <f>J86*S9</f>
        <v>0.14013016572699999</v>
      </c>
      <c r="N86" s="2"/>
    </row>
    <row r="87" spans="1:16" x14ac:dyDescent="0.25">
      <c r="A87" s="2" t="s">
        <v>36</v>
      </c>
      <c r="B87" s="2" t="s">
        <v>14</v>
      </c>
      <c r="C87" s="2">
        <v>24</v>
      </c>
      <c r="D87" s="2">
        <v>23</v>
      </c>
      <c r="E87" s="2">
        <f t="shared" si="25"/>
        <v>23.5</v>
      </c>
      <c r="F87" s="2">
        <f t="shared" si="26"/>
        <v>4.3431701249999996E-2</v>
      </c>
      <c r="G87" s="2">
        <v>18.399999999999999</v>
      </c>
      <c r="H87" s="2">
        <v>1</v>
      </c>
      <c r="I87" s="12">
        <f t="shared" si="27"/>
        <v>0.39957165149999996</v>
      </c>
      <c r="J87" s="12">
        <f t="shared" si="28"/>
        <v>0.37954512239999999</v>
      </c>
      <c r="K87" s="2">
        <v>13.4</v>
      </c>
      <c r="L87" s="2">
        <v>9.1999999999999993</v>
      </c>
      <c r="M87" s="2">
        <f>J87*S2</f>
        <v>0.11545762623408001</v>
      </c>
      <c r="N87" s="2"/>
    </row>
    <row r="88" spans="1:16" x14ac:dyDescent="0.25">
      <c r="A88" s="2" t="s">
        <v>36</v>
      </c>
      <c r="B88" s="2" t="s">
        <v>15</v>
      </c>
      <c r="C88" s="2">
        <v>20</v>
      </c>
      <c r="D88" s="2">
        <v>20.5</v>
      </c>
      <c r="E88" s="2">
        <f t="shared" si="25"/>
        <v>20.25</v>
      </c>
      <c r="F88" s="2">
        <f t="shared" si="26"/>
        <v>3.22493653125E-2</v>
      </c>
      <c r="G88" s="2">
        <v>21.9</v>
      </c>
      <c r="H88" s="2">
        <v>2</v>
      </c>
      <c r="I88" s="12">
        <f t="shared" si="27"/>
        <v>0.353130550171875</v>
      </c>
      <c r="J88" s="12">
        <f t="shared" si="28"/>
        <v>0.33361156183750001</v>
      </c>
      <c r="K88" s="2">
        <v>13.9</v>
      </c>
      <c r="L88" s="2">
        <v>9.4</v>
      </c>
      <c r="M88" s="2">
        <f>J88*S10</f>
        <v>0.10268563873358251</v>
      </c>
      <c r="N88" s="2"/>
    </row>
    <row r="89" spans="1:16" x14ac:dyDescent="0.25">
      <c r="A89" s="2" t="s">
        <v>36</v>
      </c>
      <c r="B89" s="2" t="s">
        <v>14</v>
      </c>
      <c r="C89" s="2">
        <v>18</v>
      </c>
      <c r="D89" s="2">
        <v>20</v>
      </c>
      <c r="E89" s="2">
        <f t="shared" si="25"/>
        <v>19</v>
      </c>
      <c r="F89" s="2">
        <f t="shared" si="26"/>
        <v>2.8390845000000001E-2</v>
      </c>
      <c r="G89" s="2">
        <v>7.9</v>
      </c>
      <c r="H89" s="2">
        <v>1</v>
      </c>
      <c r="I89" s="12">
        <f t="shared" si="27"/>
        <v>0.11214383775000002</v>
      </c>
      <c r="J89" s="12">
        <f t="shared" si="28"/>
        <v>0.1181072454</v>
      </c>
      <c r="K89" s="2">
        <v>14.4</v>
      </c>
      <c r="L89" s="2">
        <v>10.6</v>
      </c>
      <c r="M89" s="2">
        <f>J89*S2</f>
        <v>3.5928224050680004E-2</v>
      </c>
      <c r="N89" s="2"/>
    </row>
    <row r="90" spans="1:16" x14ac:dyDescent="0.25">
      <c r="A90" s="2" t="s">
        <v>36</v>
      </c>
      <c r="B90" s="2" t="s">
        <v>15</v>
      </c>
      <c r="C90" s="2">
        <v>18.5</v>
      </c>
      <c r="D90" s="2">
        <v>19.5</v>
      </c>
      <c r="E90" s="2">
        <f t="shared" si="25"/>
        <v>19</v>
      </c>
      <c r="F90" s="2">
        <f t="shared" si="26"/>
        <v>2.8390845000000001E-2</v>
      </c>
      <c r="G90" s="2">
        <v>15</v>
      </c>
      <c r="H90" s="2">
        <v>3</v>
      </c>
      <c r="I90" s="12">
        <f t="shared" si="27"/>
        <v>0.21293133750000001</v>
      </c>
      <c r="J90" s="12">
        <f t="shared" si="28"/>
        <v>0.20747229000000003</v>
      </c>
      <c r="K90" s="2">
        <v>17.2</v>
      </c>
      <c r="L90" s="2">
        <v>10.7</v>
      </c>
      <c r="M90" s="2">
        <f>S11</f>
        <v>0.25019999999999998</v>
      </c>
      <c r="N90" s="2"/>
    </row>
    <row r="91" spans="1:16" x14ac:dyDescent="0.25">
      <c r="A91" s="2" t="s">
        <v>36</v>
      </c>
      <c r="B91" s="2" t="s">
        <v>14</v>
      </c>
      <c r="C91" s="2">
        <v>10</v>
      </c>
      <c r="D91" s="2">
        <v>10</v>
      </c>
      <c r="E91" s="2">
        <f t="shared" si="25"/>
        <v>10</v>
      </c>
      <c r="F91" s="2">
        <f t="shared" si="26"/>
        <v>7.8645E-3</v>
      </c>
      <c r="G91" s="2">
        <v>11</v>
      </c>
      <c r="H91" s="2">
        <v>3</v>
      </c>
      <c r="I91" s="12">
        <f t="shared" si="27"/>
        <v>4.3254750000000002E-2</v>
      </c>
      <c r="J91" s="12">
        <f t="shared" si="28"/>
        <v>4.38558E-2</v>
      </c>
      <c r="K91" s="2">
        <v>14.2</v>
      </c>
      <c r="L91" s="2">
        <v>10.7</v>
      </c>
      <c r="M91" s="2">
        <f>J91*S4</f>
        <v>1.0174545600000001E-2</v>
      </c>
      <c r="N91" s="2"/>
    </row>
    <row r="92" spans="1:16" x14ac:dyDescent="0.25">
      <c r="A92" s="2" t="s">
        <v>36</v>
      </c>
      <c r="B92" s="2" t="s">
        <v>15</v>
      </c>
      <c r="C92" s="2">
        <v>18</v>
      </c>
      <c r="D92" s="2">
        <v>19</v>
      </c>
      <c r="E92" s="2">
        <f t="shared" si="25"/>
        <v>18.5</v>
      </c>
      <c r="F92" s="2">
        <f t="shared" si="26"/>
        <v>2.6916251249999999E-2</v>
      </c>
      <c r="G92" s="2">
        <v>20.7</v>
      </c>
      <c r="H92" s="2">
        <v>1</v>
      </c>
      <c r="I92" s="12">
        <f t="shared" si="27"/>
        <v>0.27858320043749996</v>
      </c>
      <c r="J92" s="12">
        <f t="shared" si="28"/>
        <v>0.26495204195000005</v>
      </c>
      <c r="K92" s="2">
        <v>14.3</v>
      </c>
      <c r="L92" s="2">
        <v>10.199999999999999</v>
      </c>
      <c r="M92" s="2">
        <f>J92*S9</f>
        <v>8.8573467623885016E-2</v>
      </c>
      <c r="N92" s="2"/>
      <c r="P92" s="27"/>
    </row>
    <row r="93" spans="1:16" x14ac:dyDescent="0.25">
      <c r="A93" s="6"/>
      <c r="B93" s="6"/>
      <c r="C93" s="6"/>
      <c r="D93" s="6"/>
      <c r="E93" s="6"/>
      <c r="F93" s="6"/>
      <c r="G93" s="6"/>
      <c r="H93" s="6"/>
      <c r="I93" s="20">
        <f>SUM(I75:I92)</f>
        <v>5.316024258234374</v>
      </c>
      <c r="J93" s="20">
        <f>SUM(J75:J92)</f>
        <v>5.095754418487501</v>
      </c>
      <c r="K93" s="6">
        <f>J93*10000/531</f>
        <v>95.965243286016971</v>
      </c>
      <c r="L93" s="6">
        <f>I93*10000/531</f>
        <v>100.11345119085449</v>
      </c>
      <c r="M93" s="6">
        <f>SUM(M75:M92)</f>
        <v>1.7860719236491176</v>
      </c>
      <c r="N93" s="6">
        <f>M93*10000/531</f>
        <v>33.636006095086962</v>
      </c>
    </row>
    <row r="94" spans="1:16" x14ac:dyDescent="0.25">
      <c r="A94" s="3" t="s">
        <v>37</v>
      </c>
      <c r="B94" s="3" t="s">
        <v>14</v>
      </c>
      <c r="C94" s="3">
        <v>6</v>
      </c>
      <c r="D94" s="3">
        <v>6</v>
      </c>
      <c r="E94" s="3">
        <f t="shared" ref="E94:E131" si="29">((C94+D94)/2)</f>
        <v>6</v>
      </c>
      <c r="F94" s="3">
        <f t="shared" ref="F94:F131" si="30">(3.1458*(E94/2)^2)/10000</f>
        <v>2.8312200000000002E-3</v>
      </c>
      <c r="G94" s="3">
        <v>5.5</v>
      </c>
      <c r="H94" s="3">
        <v>1</v>
      </c>
      <c r="I94" s="13">
        <f t="shared" ref="I94:I131" si="31">0.5*F94*G94</f>
        <v>7.7858550000000004E-3</v>
      </c>
      <c r="J94" s="13">
        <f t="shared" ref="J94:J131" si="32">(-9.1298+(((3.4866*10^-2)*(E94^2)*G94))+(1.4633*E94))/1000</f>
        <v>6.5534680000000007E-3</v>
      </c>
      <c r="K94" s="3">
        <v>13.3</v>
      </c>
      <c r="L94" s="3">
        <v>11.6</v>
      </c>
      <c r="M94" s="3">
        <f>J94*S2</f>
        <v>1.9935649656000003E-3</v>
      </c>
      <c r="N94" s="3"/>
    </row>
    <row r="95" spans="1:16" x14ac:dyDescent="0.25">
      <c r="A95" s="3" t="s">
        <v>37</v>
      </c>
      <c r="B95" s="3" t="s">
        <v>15</v>
      </c>
      <c r="C95" s="3">
        <v>38</v>
      </c>
      <c r="D95" s="3">
        <v>38.5</v>
      </c>
      <c r="E95" s="3">
        <f t="shared" si="29"/>
        <v>38.25</v>
      </c>
      <c r="F95" s="3">
        <f t="shared" si="30"/>
        <v>0.1150625503125</v>
      </c>
      <c r="G95" s="3">
        <v>17.899999999999999</v>
      </c>
      <c r="H95" s="3">
        <v>3</v>
      </c>
      <c r="I95" s="13">
        <f t="shared" si="31"/>
        <v>1.0298098252968748</v>
      </c>
      <c r="J95" s="13">
        <f t="shared" si="32"/>
        <v>0.95994077953750001</v>
      </c>
      <c r="K95" s="3">
        <v>14.5</v>
      </c>
      <c r="L95" s="3">
        <v>12.1</v>
      </c>
      <c r="M95" s="3">
        <f>J95*S11</f>
        <v>0.24017718304028249</v>
      </c>
      <c r="N95" s="3"/>
    </row>
    <row r="96" spans="1:16" x14ac:dyDescent="0.25">
      <c r="A96" s="3" t="s">
        <v>37</v>
      </c>
      <c r="B96" s="3" t="s">
        <v>14</v>
      </c>
      <c r="C96" s="3">
        <v>11</v>
      </c>
      <c r="D96" s="3">
        <v>11</v>
      </c>
      <c r="E96" s="3">
        <f t="shared" si="29"/>
        <v>11</v>
      </c>
      <c r="F96" s="3">
        <f t="shared" si="30"/>
        <v>9.516044999999999E-3</v>
      </c>
      <c r="G96" s="3">
        <v>10.199999999999999</v>
      </c>
      <c r="H96" s="3">
        <v>3</v>
      </c>
      <c r="I96" s="13">
        <f t="shared" si="31"/>
        <v>4.8531829499999991E-2</v>
      </c>
      <c r="J96" s="13">
        <f t="shared" si="32"/>
        <v>4.9998117199999997E-2</v>
      </c>
      <c r="K96" s="3">
        <v>13.3</v>
      </c>
      <c r="L96" s="3">
        <v>12.4</v>
      </c>
      <c r="M96" s="3">
        <f>J96*S4</f>
        <v>1.15995631904E-2</v>
      </c>
      <c r="N96" s="3"/>
    </row>
    <row r="97" spans="1:14" x14ac:dyDescent="0.25">
      <c r="A97" s="3" t="s">
        <v>37</v>
      </c>
      <c r="B97" s="3" t="s">
        <v>14</v>
      </c>
      <c r="C97" s="3">
        <v>23</v>
      </c>
      <c r="D97" s="3">
        <v>22</v>
      </c>
      <c r="E97" s="3">
        <f t="shared" si="29"/>
        <v>22.5</v>
      </c>
      <c r="F97" s="3">
        <f t="shared" si="30"/>
        <v>3.981403125E-2</v>
      </c>
      <c r="G97" s="3">
        <v>13.8</v>
      </c>
      <c r="H97" s="3">
        <v>1</v>
      </c>
      <c r="I97" s="13">
        <f t="shared" si="31"/>
        <v>0.274716815625</v>
      </c>
      <c r="J97" s="13">
        <f t="shared" si="32"/>
        <v>0.2673770425</v>
      </c>
      <c r="K97" s="3">
        <v>10.9</v>
      </c>
      <c r="L97" s="3">
        <v>12.4</v>
      </c>
      <c r="M97" s="3">
        <f>J97*$S$2</f>
        <v>8.1336096328500002E-2</v>
      </c>
      <c r="N97" s="3"/>
    </row>
    <row r="98" spans="1:14" x14ac:dyDescent="0.25">
      <c r="A98" s="3" t="s">
        <v>37</v>
      </c>
      <c r="B98" s="3" t="s">
        <v>14</v>
      </c>
      <c r="C98" s="3">
        <v>12</v>
      </c>
      <c r="D98" s="3">
        <v>12.5</v>
      </c>
      <c r="E98" s="3">
        <f t="shared" si="29"/>
        <v>12.25</v>
      </c>
      <c r="F98" s="3">
        <f t="shared" si="30"/>
        <v>1.1801665312499999E-2</v>
      </c>
      <c r="G98" s="3">
        <v>11.8</v>
      </c>
      <c r="H98" s="3">
        <v>1</v>
      </c>
      <c r="I98" s="13">
        <f t="shared" si="31"/>
        <v>6.9629825343749993E-2</v>
      </c>
      <c r="J98" s="13">
        <f t="shared" si="32"/>
        <v>7.0534158675000014E-2</v>
      </c>
      <c r="K98" s="3">
        <v>13.3</v>
      </c>
      <c r="L98" s="3">
        <v>12.3</v>
      </c>
      <c r="M98" s="3">
        <f>J98*$S$2</f>
        <v>2.1456491068935005E-2</v>
      </c>
      <c r="N98" s="3"/>
    </row>
    <row r="99" spans="1:14" x14ac:dyDescent="0.25">
      <c r="A99" s="3" t="s">
        <v>37</v>
      </c>
      <c r="B99" s="3" t="s">
        <v>15</v>
      </c>
      <c r="C99" s="3">
        <v>45</v>
      </c>
      <c r="D99" s="3">
        <v>46</v>
      </c>
      <c r="E99" s="3">
        <f t="shared" si="29"/>
        <v>45.5</v>
      </c>
      <c r="F99" s="3">
        <f t="shared" si="30"/>
        <v>0.16281481125</v>
      </c>
      <c r="G99" s="3">
        <v>6.2</v>
      </c>
      <c r="H99" s="3">
        <v>3</v>
      </c>
      <c r="I99" s="13">
        <f t="shared" si="31"/>
        <v>0.50472591487499996</v>
      </c>
      <c r="J99" s="13">
        <f t="shared" si="32"/>
        <v>0.50497463630000006</v>
      </c>
      <c r="K99" s="3">
        <v>30.1</v>
      </c>
      <c r="L99" s="3">
        <v>12.3</v>
      </c>
      <c r="M99" s="3">
        <f>J99*S11</f>
        <v>0.12634465400226</v>
      </c>
      <c r="N99" s="3"/>
    </row>
    <row r="100" spans="1:14" x14ac:dyDescent="0.25">
      <c r="A100" s="3" t="s">
        <v>37</v>
      </c>
      <c r="B100" s="3" t="s">
        <v>15</v>
      </c>
      <c r="C100" s="3">
        <v>42</v>
      </c>
      <c r="D100" s="3">
        <v>41</v>
      </c>
      <c r="E100" s="3">
        <f t="shared" si="29"/>
        <v>41.5</v>
      </c>
      <c r="F100" s="3">
        <f t="shared" si="30"/>
        <v>0.13544635124999999</v>
      </c>
      <c r="G100" s="3">
        <v>23.6</v>
      </c>
      <c r="H100" s="3">
        <v>2</v>
      </c>
      <c r="I100" s="13">
        <f t="shared" si="31"/>
        <v>1.59826694475</v>
      </c>
      <c r="J100" s="13">
        <f t="shared" si="32"/>
        <v>1.4687292066000002</v>
      </c>
      <c r="K100" s="3">
        <v>12.4</v>
      </c>
      <c r="L100" s="3">
        <v>12.4</v>
      </c>
      <c r="M100" s="3">
        <f>J100*S10</f>
        <v>0.4520748497914801</v>
      </c>
      <c r="N100" s="3"/>
    </row>
    <row r="101" spans="1:14" x14ac:dyDescent="0.25">
      <c r="A101" s="3" t="s">
        <v>37</v>
      </c>
      <c r="B101" s="3" t="s">
        <v>14</v>
      </c>
      <c r="C101" s="3">
        <v>6</v>
      </c>
      <c r="D101" s="3">
        <v>6</v>
      </c>
      <c r="E101" s="3">
        <f t="shared" si="29"/>
        <v>6</v>
      </c>
      <c r="F101" s="3">
        <f t="shared" si="30"/>
        <v>2.8312200000000002E-3</v>
      </c>
      <c r="G101" s="3">
        <v>5.8</v>
      </c>
      <c r="H101" s="3">
        <v>2</v>
      </c>
      <c r="I101" s="13">
        <f t="shared" si="31"/>
        <v>8.2105379999999999E-3</v>
      </c>
      <c r="J101" s="13">
        <f t="shared" si="32"/>
        <v>6.9300208000000005E-3</v>
      </c>
      <c r="K101" s="3">
        <v>13.3</v>
      </c>
      <c r="L101" s="3">
        <v>12.5</v>
      </c>
      <c r="M101" s="3">
        <f>J101*$S$3</f>
        <v>1.9986179987200002E-3</v>
      </c>
      <c r="N101" s="3"/>
    </row>
    <row r="102" spans="1:14" x14ac:dyDescent="0.25">
      <c r="A102" s="3" t="s">
        <v>37</v>
      </c>
      <c r="B102" s="3" t="s">
        <v>14</v>
      </c>
      <c r="C102" s="3">
        <v>7</v>
      </c>
      <c r="D102" s="3">
        <v>8</v>
      </c>
      <c r="E102" s="3">
        <f t="shared" si="29"/>
        <v>7.5</v>
      </c>
      <c r="F102" s="3">
        <f t="shared" si="30"/>
        <v>4.4237812499999998E-3</v>
      </c>
      <c r="G102" s="3">
        <v>8.1</v>
      </c>
      <c r="H102" s="3">
        <v>2</v>
      </c>
      <c r="I102" s="13">
        <f t="shared" si="31"/>
        <v>1.7916314062499997E-2</v>
      </c>
      <c r="J102" s="13">
        <f t="shared" si="32"/>
        <v>1.7730771249999999E-2</v>
      </c>
      <c r="K102" s="3">
        <v>14.2</v>
      </c>
      <c r="L102" s="3">
        <v>13.4</v>
      </c>
      <c r="M102" s="3">
        <f>J102*$S$3</f>
        <v>5.1135544284999996E-3</v>
      </c>
      <c r="N102" s="3"/>
    </row>
    <row r="103" spans="1:14" x14ac:dyDescent="0.25">
      <c r="A103" s="3" t="s">
        <v>37</v>
      </c>
      <c r="B103" s="3" t="s">
        <v>15</v>
      </c>
      <c r="C103" s="3">
        <v>35</v>
      </c>
      <c r="D103" s="3">
        <v>36</v>
      </c>
      <c r="E103" s="3">
        <f t="shared" si="29"/>
        <v>35.5</v>
      </c>
      <c r="F103" s="3">
        <f t="shared" si="30"/>
        <v>9.9112361249999989E-2</v>
      </c>
      <c r="G103" s="3">
        <v>18.600000000000001</v>
      </c>
      <c r="H103" s="3">
        <v>2</v>
      </c>
      <c r="I103" s="13">
        <f t="shared" si="31"/>
        <v>0.92174495962499992</v>
      </c>
      <c r="J103" s="13">
        <f t="shared" si="32"/>
        <v>0.86009905290000011</v>
      </c>
      <c r="K103" s="3">
        <v>19.899999999999999</v>
      </c>
      <c r="L103" s="3">
        <v>13.3</v>
      </c>
      <c r="M103" s="3">
        <f>J103*S10</f>
        <v>0.26473848848262005</v>
      </c>
      <c r="N103" s="3"/>
    </row>
    <row r="104" spans="1:14" x14ac:dyDescent="0.25">
      <c r="A104" s="3" t="s">
        <v>37</v>
      </c>
      <c r="B104" s="3" t="s">
        <v>14</v>
      </c>
      <c r="C104" s="3">
        <v>18</v>
      </c>
      <c r="D104" s="3">
        <v>18</v>
      </c>
      <c r="E104" s="3">
        <f t="shared" si="29"/>
        <v>18</v>
      </c>
      <c r="F104" s="3">
        <f t="shared" si="30"/>
        <v>2.548098E-2</v>
      </c>
      <c r="G104" s="3">
        <v>11.6</v>
      </c>
      <c r="H104" s="3">
        <v>2</v>
      </c>
      <c r="I104" s="13">
        <f t="shared" si="31"/>
        <v>0.147789684</v>
      </c>
      <c r="J104" s="13">
        <f t="shared" si="32"/>
        <v>0.14824997440000001</v>
      </c>
      <c r="K104" s="3">
        <v>13.4</v>
      </c>
      <c r="L104" s="3">
        <v>13.6</v>
      </c>
      <c r="M104" s="3">
        <f>J104*$S$3</f>
        <v>4.2755292616960004E-2</v>
      </c>
      <c r="N104" s="3"/>
    </row>
    <row r="105" spans="1:14" x14ac:dyDescent="0.25">
      <c r="A105" s="6"/>
      <c r="B105" s="6"/>
      <c r="C105" s="6"/>
      <c r="D105" s="6"/>
      <c r="E105" s="6"/>
      <c r="F105" s="6"/>
      <c r="G105" s="6"/>
      <c r="H105" s="6"/>
      <c r="I105" s="20">
        <f>SUM(I94:I104)</f>
        <v>4.6291285060781249</v>
      </c>
      <c r="J105" s="20">
        <f>SUM(J94:J104)</f>
        <v>4.3611172281625006</v>
      </c>
      <c r="K105" s="6">
        <f>J105*10000/531</f>
        <v>82.130267950329568</v>
      </c>
      <c r="L105" s="6">
        <f>I105*10000/531</f>
        <v>87.1775613197387</v>
      </c>
      <c r="M105" s="6">
        <f>SUM(M94:M104)</f>
        <v>1.2495883559142578</v>
      </c>
      <c r="N105" s="6">
        <f>M105*10000/531</f>
        <v>23.532737399515213</v>
      </c>
    </row>
    <row r="106" spans="1:14" x14ac:dyDescent="0.25">
      <c r="A106" s="2" t="s">
        <v>38</v>
      </c>
      <c r="B106" s="2" t="s">
        <v>14</v>
      </c>
      <c r="C106" s="2">
        <v>23</v>
      </c>
      <c r="D106" s="2">
        <v>23</v>
      </c>
      <c r="E106" s="2">
        <f t="shared" si="29"/>
        <v>23</v>
      </c>
      <c r="F106" s="2">
        <f t="shared" si="30"/>
        <v>4.1603204999999997E-2</v>
      </c>
      <c r="G106" s="2">
        <v>10.7</v>
      </c>
      <c r="H106" s="2">
        <v>1</v>
      </c>
      <c r="I106" s="12">
        <f t="shared" si="31"/>
        <v>0.22257714674999998</v>
      </c>
      <c r="J106" s="12">
        <f t="shared" si="32"/>
        <v>0.22187811979999997</v>
      </c>
      <c r="K106" s="2">
        <v>17.5</v>
      </c>
      <c r="L106" s="2">
        <v>12.7</v>
      </c>
      <c r="M106" s="2">
        <f>J106*$S$2</f>
        <v>6.7495324043159999E-2</v>
      </c>
      <c r="N106" s="2"/>
    </row>
    <row r="107" spans="1:14" x14ac:dyDescent="0.25">
      <c r="A107" s="2" t="s">
        <v>38</v>
      </c>
      <c r="B107" s="2" t="s">
        <v>14</v>
      </c>
      <c r="C107" s="2">
        <v>6</v>
      </c>
      <c r="D107" s="2">
        <v>7</v>
      </c>
      <c r="E107" s="2">
        <f t="shared" si="29"/>
        <v>6.5</v>
      </c>
      <c r="F107" s="2">
        <f t="shared" si="30"/>
        <v>3.3227512499999995E-3</v>
      </c>
      <c r="G107" s="2">
        <v>6.5</v>
      </c>
      <c r="H107" s="2">
        <v>1</v>
      </c>
      <c r="I107" s="12">
        <f t="shared" si="31"/>
        <v>1.0798941562499999E-2</v>
      </c>
      <c r="J107" s="12">
        <f t="shared" si="32"/>
        <v>9.9567252499999995E-3</v>
      </c>
      <c r="K107" s="2">
        <v>13.6</v>
      </c>
      <c r="L107" s="2">
        <v>17</v>
      </c>
      <c r="M107" s="2">
        <f>J107*$S$2</f>
        <v>3.0288358210500002E-3</v>
      </c>
      <c r="N107" s="2"/>
    </row>
    <row r="108" spans="1:14" x14ac:dyDescent="0.25">
      <c r="A108" s="2" t="s">
        <v>38</v>
      </c>
      <c r="B108" s="2" t="s">
        <v>15</v>
      </c>
      <c r="C108" s="2">
        <v>25.5</v>
      </c>
      <c r="D108" s="2">
        <v>25.5</v>
      </c>
      <c r="E108" s="2">
        <f t="shared" si="29"/>
        <v>25.5</v>
      </c>
      <c r="F108" s="2">
        <f t="shared" si="30"/>
        <v>5.1138911250000002E-2</v>
      </c>
      <c r="G108" s="2">
        <v>19.7</v>
      </c>
      <c r="H108" s="2">
        <v>1</v>
      </c>
      <c r="I108" s="12">
        <f t="shared" si="31"/>
        <v>0.50371827581249995</v>
      </c>
      <c r="J108" s="12">
        <f t="shared" si="32"/>
        <v>0.47481519505000003</v>
      </c>
      <c r="K108" s="2">
        <v>13.4</v>
      </c>
      <c r="L108" s="2">
        <v>14.4</v>
      </c>
      <c r="M108" s="2">
        <f>J108*S10</f>
        <v>0.14614811703639002</v>
      </c>
      <c r="N108" s="2"/>
    </row>
    <row r="109" spans="1:14" x14ac:dyDescent="0.25">
      <c r="A109" s="2" t="s">
        <v>38</v>
      </c>
      <c r="B109" s="2" t="s">
        <v>15</v>
      </c>
      <c r="C109" s="2">
        <v>19.5</v>
      </c>
      <c r="D109" s="2">
        <v>20</v>
      </c>
      <c r="E109" s="2">
        <f t="shared" si="29"/>
        <v>19.75</v>
      </c>
      <c r="F109" s="2">
        <f t="shared" si="30"/>
        <v>3.0676465312499998E-2</v>
      </c>
      <c r="G109" s="2">
        <v>21.3</v>
      </c>
      <c r="H109" s="2">
        <v>2</v>
      </c>
      <c r="I109" s="12">
        <f t="shared" si="31"/>
        <v>0.32670435557812499</v>
      </c>
      <c r="J109" s="12">
        <f t="shared" si="32"/>
        <v>0.30944865236250002</v>
      </c>
      <c r="K109" s="2">
        <v>14.7</v>
      </c>
      <c r="L109" s="2">
        <v>15.1</v>
      </c>
      <c r="M109" s="2">
        <f>J109*$S$10</f>
        <v>9.5248295197177507E-2</v>
      </c>
      <c r="N109" s="2"/>
    </row>
    <row r="110" spans="1:14" x14ac:dyDescent="0.25">
      <c r="A110" s="2" t="s">
        <v>38</v>
      </c>
      <c r="B110" s="2" t="s">
        <v>15</v>
      </c>
      <c r="C110" s="2">
        <v>27</v>
      </c>
      <c r="D110" s="2">
        <v>29</v>
      </c>
      <c r="E110" s="2">
        <f t="shared" si="29"/>
        <v>28</v>
      </c>
      <c r="F110" s="2">
        <f t="shared" si="30"/>
        <v>6.1657679999999992E-2</v>
      </c>
      <c r="G110" s="2">
        <v>18.600000000000001</v>
      </c>
      <c r="H110" s="2">
        <v>2</v>
      </c>
      <c r="I110" s="12">
        <f t="shared" si="31"/>
        <v>0.57341642399999992</v>
      </c>
      <c r="J110" s="12">
        <f t="shared" si="32"/>
        <v>0.5402725584000001</v>
      </c>
      <c r="K110" s="2">
        <v>14.7</v>
      </c>
      <c r="L110" s="2">
        <v>15</v>
      </c>
      <c r="M110" s="2">
        <f>J110*$S$10</f>
        <v>0.16629589347552004</v>
      </c>
      <c r="N110" s="2"/>
    </row>
    <row r="111" spans="1:14" x14ac:dyDescent="0.25">
      <c r="A111" s="2" t="s">
        <v>38</v>
      </c>
      <c r="B111" s="2" t="s">
        <v>15</v>
      </c>
      <c r="C111" s="2">
        <v>12</v>
      </c>
      <c r="D111" s="2">
        <v>12</v>
      </c>
      <c r="E111" s="2">
        <f t="shared" si="29"/>
        <v>12</v>
      </c>
      <c r="F111" s="2">
        <f t="shared" si="30"/>
        <v>1.1324880000000001E-2</v>
      </c>
      <c r="G111" s="2">
        <v>1.8</v>
      </c>
      <c r="H111" s="2">
        <v>3</v>
      </c>
      <c r="I111" s="12">
        <f t="shared" si="31"/>
        <v>1.0192392000000002E-2</v>
      </c>
      <c r="J111" s="12">
        <f t="shared" si="32"/>
        <v>1.7467067200000002E-2</v>
      </c>
      <c r="K111" s="2">
        <v>13.2</v>
      </c>
      <c r="L111" s="2">
        <v>16.5</v>
      </c>
      <c r="M111" s="2">
        <f>J111*S11</f>
        <v>4.37026021344E-3</v>
      </c>
      <c r="N111" s="2"/>
    </row>
    <row r="112" spans="1:14" x14ac:dyDescent="0.25">
      <c r="A112" s="2" t="s">
        <v>38</v>
      </c>
      <c r="B112" s="2" t="s">
        <v>14</v>
      </c>
      <c r="C112" s="2">
        <v>17.5</v>
      </c>
      <c r="D112" s="2">
        <v>18.5</v>
      </c>
      <c r="E112" s="2">
        <f t="shared" si="29"/>
        <v>18</v>
      </c>
      <c r="F112" s="2">
        <f t="shared" si="30"/>
        <v>2.548098E-2</v>
      </c>
      <c r="G112" s="2">
        <v>9.6999999999999993</v>
      </c>
      <c r="H112" s="2">
        <v>1</v>
      </c>
      <c r="I112" s="12">
        <f t="shared" si="31"/>
        <v>0.12358275299999999</v>
      </c>
      <c r="J112" s="12">
        <f t="shared" si="32"/>
        <v>0.1267864648</v>
      </c>
      <c r="K112" s="2">
        <v>13.5</v>
      </c>
      <c r="L112" s="2">
        <v>16.899999999999999</v>
      </c>
      <c r="M112" s="2">
        <f>J112*S2</f>
        <v>3.8568442592160003E-2</v>
      </c>
      <c r="N112" s="2"/>
    </row>
    <row r="113" spans="1:14" x14ac:dyDescent="0.25">
      <c r="A113" s="6"/>
      <c r="B113" s="6"/>
      <c r="C113" s="6"/>
      <c r="D113" s="6"/>
      <c r="E113" s="6"/>
      <c r="F113" s="6"/>
      <c r="G113" s="6"/>
      <c r="H113" s="6"/>
      <c r="I113" s="20">
        <f>SUM(I106:I112)</f>
        <v>1.7709902887031248</v>
      </c>
      <c r="J113" s="20">
        <f>SUM(J106:J112)</f>
        <v>1.7006247828625001</v>
      </c>
      <c r="K113" s="6">
        <f>J113*10000/531</f>
        <v>32.026832068973633</v>
      </c>
      <c r="L113" s="6">
        <f>I113*10000/531</f>
        <v>33.351982838100277</v>
      </c>
      <c r="M113" s="6">
        <f>SUM(M106:M112)</f>
        <v>0.52115516837889764</v>
      </c>
      <c r="N113" s="6">
        <f>M113*10000/531</f>
        <v>9.8145982745555109</v>
      </c>
    </row>
    <row r="114" spans="1:14" x14ac:dyDescent="0.25">
      <c r="A114" s="3" t="s">
        <v>39</v>
      </c>
      <c r="B114" s="3" t="s">
        <v>14</v>
      </c>
      <c r="C114" s="3">
        <v>23</v>
      </c>
      <c r="D114" s="3">
        <v>24</v>
      </c>
      <c r="E114" s="3">
        <f t="shared" si="29"/>
        <v>23.5</v>
      </c>
      <c r="F114" s="3">
        <f t="shared" si="30"/>
        <v>4.3431701249999996E-2</v>
      </c>
      <c r="G114" s="3">
        <v>16.8</v>
      </c>
      <c r="H114" s="3">
        <v>1</v>
      </c>
      <c r="I114" s="13">
        <f t="shared" si="31"/>
        <v>0.36482629049999998</v>
      </c>
      <c r="J114" s="13">
        <f t="shared" si="32"/>
        <v>0.34873752480000009</v>
      </c>
      <c r="K114" s="3">
        <v>12.5</v>
      </c>
      <c r="L114" s="3">
        <v>12.5</v>
      </c>
      <c r="M114" s="3">
        <f>J114*S2</f>
        <v>0.10608595504416003</v>
      </c>
      <c r="N114" s="3"/>
    </row>
    <row r="115" spans="1:14" x14ac:dyDescent="0.25">
      <c r="A115" s="3" t="s">
        <v>39</v>
      </c>
      <c r="B115" s="3" t="s">
        <v>15</v>
      </c>
      <c r="C115" s="3">
        <v>35</v>
      </c>
      <c r="D115" s="3">
        <v>37</v>
      </c>
      <c r="E115" s="3">
        <f t="shared" si="29"/>
        <v>36</v>
      </c>
      <c r="F115" s="3">
        <f t="shared" si="30"/>
        <v>0.10192392</v>
      </c>
      <c r="G115" s="3">
        <v>25.2</v>
      </c>
      <c r="H115" s="3">
        <v>3</v>
      </c>
      <c r="I115" s="13">
        <f t="shared" si="31"/>
        <v>1.284241392</v>
      </c>
      <c r="J115" s="13">
        <f t="shared" si="32"/>
        <v>1.1822446672</v>
      </c>
      <c r="K115" s="3">
        <v>13.8</v>
      </c>
      <c r="L115" s="3">
        <v>12.6</v>
      </c>
      <c r="M115" s="3">
        <f>J115*S11</f>
        <v>0.29579761573343999</v>
      </c>
      <c r="N115" s="3"/>
    </row>
    <row r="116" spans="1:14" x14ac:dyDescent="0.25">
      <c r="A116" s="3" t="s">
        <v>39</v>
      </c>
      <c r="B116" s="3" t="s">
        <v>14</v>
      </c>
      <c r="C116" s="3">
        <v>32</v>
      </c>
      <c r="D116" s="3">
        <v>25</v>
      </c>
      <c r="E116" s="3">
        <f t="shared" si="29"/>
        <v>28.5</v>
      </c>
      <c r="F116" s="3">
        <f t="shared" si="30"/>
        <v>6.3879401249999995E-2</v>
      </c>
      <c r="G116" s="3">
        <v>2.2000000000000002</v>
      </c>
      <c r="H116" s="3">
        <v>2</v>
      </c>
      <c r="I116" s="13">
        <f t="shared" si="31"/>
        <v>7.0267341375E-2</v>
      </c>
      <c r="J116" s="13">
        <f t="shared" si="32"/>
        <v>9.4878048700000023E-2</v>
      </c>
      <c r="K116" s="3">
        <v>12.3</v>
      </c>
      <c r="L116" s="3">
        <v>12.9</v>
      </c>
      <c r="M116" s="3">
        <f>J116*S3</f>
        <v>2.7362829245080007E-2</v>
      </c>
      <c r="N116" s="3"/>
    </row>
    <row r="117" spans="1:14" x14ac:dyDescent="0.25">
      <c r="A117" s="3" t="s">
        <v>39</v>
      </c>
      <c r="B117" s="3" t="s">
        <v>16</v>
      </c>
      <c r="C117" s="3">
        <v>25</v>
      </c>
      <c r="D117" s="3">
        <v>25.5</v>
      </c>
      <c r="E117" s="3">
        <f t="shared" si="29"/>
        <v>25.25</v>
      </c>
      <c r="F117" s="3">
        <f t="shared" si="30"/>
        <v>5.0141102812499998E-2</v>
      </c>
      <c r="G117" s="3">
        <v>5.5</v>
      </c>
      <c r="H117" s="3">
        <v>2</v>
      </c>
      <c r="I117" s="13">
        <f t="shared" si="31"/>
        <v>0.137888032734375</v>
      </c>
      <c r="J117" s="13">
        <f t="shared" si="32"/>
        <v>0.15007942268749999</v>
      </c>
      <c r="K117" s="3">
        <v>13.3</v>
      </c>
      <c r="L117" s="3">
        <v>12.7</v>
      </c>
      <c r="M117" s="3">
        <f>J117*S18</f>
        <v>5.4718957511862495E-2</v>
      </c>
      <c r="N117" s="3"/>
    </row>
    <row r="118" spans="1:14" x14ac:dyDescent="0.25">
      <c r="A118" s="3" t="s">
        <v>39</v>
      </c>
      <c r="B118" s="3" t="s">
        <v>14</v>
      </c>
      <c r="C118" s="3">
        <v>12</v>
      </c>
      <c r="D118" s="3">
        <v>12</v>
      </c>
      <c r="E118" s="3">
        <f t="shared" si="29"/>
        <v>12</v>
      </c>
      <c r="F118" s="3">
        <f t="shared" si="30"/>
        <v>1.1324880000000001E-2</v>
      </c>
      <c r="G118" s="3">
        <v>10.1</v>
      </c>
      <c r="H118" s="3">
        <v>1</v>
      </c>
      <c r="I118" s="13">
        <f t="shared" si="31"/>
        <v>5.7190643999999999E-2</v>
      </c>
      <c r="J118" s="13">
        <f t="shared" si="32"/>
        <v>5.9138910400000001E-2</v>
      </c>
      <c r="K118" s="3">
        <v>13.7</v>
      </c>
      <c r="L118" s="3">
        <v>12.6</v>
      </c>
      <c r="M118" s="3">
        <f>J118*S2</f>
        <v>1.7990056543680001E-2</v>
      </c>
      <c r="N118" s="3"/>
    </row>
    <row r="119" spans="1:14" x14ac:dyDescent="0.25">
      <c r="A119" s="3" t="s">
        <v>39</v>
      </c>
      <c r="B119" s="3" t="s">
        <v>15</v>
      </c>
      <c r="C119" s="3">
        <v>34</v>
      </c>
      <c r="D119" s="3">
        <v>34</v>
      </c>
      <c r="E119" s="3">
        <f t="shared" si="29"/>
        <v>34</v>
      </c>
      <c r="F119" s="3">
        <f t="shared" si="30"/>
        <v>9.0913620000000001E-2</v>
      </c>
      <c r="G119" s="3">
        <v>22.3</v>
      </c>
      <c r="H119" s="3">
        <v>1</v>
      </c>
      <c r="I119" s="13">
        <f t="shared" si="31"/>
        <v>1.013686863</v>
      </c>
      <c r="J119" s="13">
        <f t="shared" si="32"/>
        <v>0.93942604080000003</v>
      </c>
      <c r="K119" s="3">
        <v>13.7</v>
      </c>
      <c r="L119" s="3">
        <v>13.2</v>
      </c>
      <c r="M119" s="3">
        <f>J119*S9</f>
        <v>0.31405012543944</v>
      </c>
      <c r="N119" s="3"/>
    </row>
    <row r="120" spans="1:14" x14ac:dyDescent="0.25">
      <c r="A120" s="3" t="s">
        <v>39</v>
      </c>
      <c r="B120" s="3" t="s">
        <v>14</v>
      </c>
      <c r="C120" s="3">
        <v>20</v>
      </c>
      <c r="D120" s="3">
        <v>21</v>
      </c>
      <c r="E120" s="3">
        <f t="shared" si="29"/>
        <v>20.5</v>
      </c>
      <c r="F120" s="3">
        <f t="shared" si="30"/>
        <v>3.3050561249999999E-2</v>
      </c>
      <c r="G120" s="3">
        <v>13</v>
      </c>
      <c r="H120" s="3">
        <v>2</v>
      </c>
      <c r="I120" s="13">
        <f t="shared" si="31"/>
        <v>0.21482864812499999</v>
      </c>
      <c r="J120" s="13">
        <f t="shared" si="32"/>
        <v>0.2113495245</v>
      </c>
      <c r="K120" s="3">
        <v>9.9</v>
      </c>
      <c r="L120" s="3">
        <v>13.4</v>
      </c>
      <c r="M120" s="3">
        <f>J120*S3</f>
        <v>6.0953202865799999E-2</v>
      </c>
      <c r="N120" s="3"/>
    </row>
    <row r="121" spans="1:14" x14ac:dyDescent="0.25">
      <c r="A121" s="3" t="s">
        <v>39</v>
      </c>
      <c r="B121" s="3" t="s">
        <v>14</v>
      </c>
      <c r="C121" s="3">
        <v>30</v>
      </c>
      <c r="D121" s="3">
        <v>32</v>
      </c>
      <c r="E121" s="3">
        <f t="shared" si="29"/>
        <v>31</v>
      </c>
      <c r="F121" s="3">
        <f t="shared" si="30"/>
        <v>7.5577845000000005E-2</v>
      </c>
      <c r="G121" s="3">
        <v>7.1</v>
      </c>
      <c r="H121" s="3">
        <v>1</v>
      </c>
      <c r="I121" s="13">
        <f t="shared" si="31"/>
        <v>0.26830134975000003</v>
      </c>
      <c r="J121" s="13">
        <f t="shared" si="32"/>
        <v>0.27412670459999999</v>
      </c>
      <c r="K121" s="3">
        <v>11.6</v>
      </c>
      <c r="L121" s="3">
        <v>14.2</v>
      </c>
      <c r="M121" s="3">
        <f>J121*$S$2</f>
        <v>8.338934353932001E-2</v>
      </c>
      <c r="N121" s="3"/>
    </row>
    <row r="122" spans="1:14" x14ac:dyDescent="0.25">
      <c r="A122" s="3" t="s">
        <v>39</v>
      </c>
      <c r="B122" s="3" t="s">
        <v>14</v>
      </c>
      <c r="C122" s="3">
        <v>16</v>
      </c>
      <c r="D122" s="3">
        <v>15.5</v>
      </c>
      <c r="E122" s="3">
        <f t="shared" si="29"/>
        <v>15.75</v>
      </c>
      <c r="F122" s="3">
        <f t="shared" si="30"/>
        <v>1.9508875312499997E-2</v>
      </c>
      <c r="G122" s="3">
        <v>12.1</v>
      </c>
      <c r="H122" s="3">
        <v>1</v>
      </c>
      <c r="I122" s="13">
        <f t="shared" si="31"/>
        <v>0.11802869564062497</v>
      </c>
      <c r="J122" s="13">
        <f t="shared" si="32"/>
        <v>0.11856943521249999</v>
      </c>
      <c r="K122" s="3">
        <v>13.9</v>
      </c>
      <c r="L122" s="3">
        <v>12.8</v>
      </c>
      <c r="M122" s="3">
        <f>J122*$S$2</f>
        <v>3.6068822191642501E-2</v>
      </c>
      <c r="N122" s="3"/>
    </row>
    <row r="123" spans="1:14" x14ac:dyDescent="0.25">
      <c r="A123" s="6"/>
      <c r="B123" s="6"/>
      <c r="C123" s="6"/>
      <c r="D123" s="6"/>
      <c r="E123" s="6"/>
      <c r="F123" s="6"/>
      <c r="G123" s="6"/>
      <c r="H123" s="6"/>
      <c r="I123" s="20">
        <f>SUM(I114:I122)</f>
        <v>3.5292592571250001</v>
      </c>
      <c r="J123" s="20">
        <f>SUM(J114:J122)</f>
        <v>3.3785502789000006</v>
      </c>
      <c r="K123" s="6">
        <f>J123*10000/531</f>
        <v>63.626182276836168</v>
      </c>
      <c r="L123" s="6">
        <f>I123*10000/531</f>
        <v>66.464392789548029</v>
      </c>
      <c r="M123" s="6">
        <f>SUM(M114:M122)</f>
        <v>0.99641690811442507</v>
      </c>
      <c r="N123" s="6">
        <f>M123*10000/531</f>
        <v>18.764913523812151</v>
      </c>
    </row>
    <row r="124" spans="1:14" x14ac:dyDescent="0.25">
      <c r="A124" s="2" t="s">
        <v>40</v>
      </c>
      <c r="B124" s="2" t="s">
        <v>14</v>
      </c>
      <c r="C124" s="2">
        <v>6</v>
      </c>
      <c r="D124" s="2">
        <v>7</v>
      </c>
      <c r="E124" s="2">
        <f t="shared" si="29"/>
        <v>6.5</v>
      </c>
      <c r="F124" s="2">
        <f t="shared" si="30"/>
        <v>3.3227512499999995E-3</v>
      </c>
      <c r="G124" s="2">
        <v>5.7</v>
      </c>
      <c r="H124" s="2">
        <v>1</v>
      </c>
      <c r="I124" s="12">
        <f t="shared" si="31"/>
        <v>9.4698410624999996E-3</v>
      </c>
      <c r="J124" s="12">
        <f t="shared" si="32"/>
        <v>8.77825445E-3</v>
      </c>
      <c r="K124" s="2">
        <v>15.3</v>
      </c>
      <c r="L124" s="2">
        <v>13.3</v>
      </c>
      <c r="M124" s="2">
        <f>J124*S2</f>
        <v>2.6703450036900003E-3</v>
      </c>
      <c r="N124" s="2"/>
    </row>
    <row r="125" spans="1:14" x14ac:dyDescent="0.25">
      <c r="A125" s="2" t="s">
        <v>40</v>
      </c>
      <c r="B125" s="2" t="s">
        <v>14</v>
      </c>
      <c r="C125" s="2">
        <v>4.5</v>
      </c>
      <c r="D125" s="2">
        <v>5</v>
      </c>
      <c r="E125" s="2">
        <f t="shared" si="29"/>
        <v>4.75</v>
      </c>
      <c r="F125" s="2">
        <f t="shared" si="30"/>
        <v>1.7744278125000001E-3</v>
      </c>
      <c r="G125" s="2">
        <v>2</v>
      </c>
      <c r="H125" s="2">
        <v>2</v>
      </c>
      <c r="I125" s="12">
        <f t="shared" si="31"/>
        <v>1.7744278125000001E-3</v>
      </c>
      <c r="J125" s="12">
        <f>-(-9.1298+(((3.4866*10^-2)*(E125^2)*G125))+(1.4633*E125))/1000</f>
        <v>6.0579674999999876E-4</v>
      </c>
      <c r="K125" s="2">
        <v>10.6</v>
      </c>
      <c r="L125" s="2">
        <v>13.6</v>
      </c>
      <c r="M125" s="2">
        <f>J125*S3</f>
        <v>1.7471178269999965E-4</v>
      </c>
      <c r="N125" s="2"/>
    </row>
    <row r="126" spans="1:14" x14ac:dyDescent="0.25">
      <c r="A126" s="6"/>
      <c r="B126" s="6"/>
      <c r="C126" s="6"/>
      <c r="D126" s="6"/>
      <c r="E126" s="6"/>
      <c r="F126" s="6"/>
      <c r="G126" s="6"/>
      <c r="H126" s="6"/>
      <c r="I126" s="20">
        <f>SUM(I124:I125)</f>
        <v>1.1244268875E-2</v>
      </c>
      <c r="J126" s="20">
        <f>SUM(J124:J125)</f>
        <v>9.3840511999999984E-3</v>
      </c>
      <c r="K126" s="6">
        <f>J126*10000/531</f>
        <v>0.17672412806026364</v>
      </c>
      <c r="L126" s="6">
        <f>I126*10000/531</f>
        <v>0.21175647598870057</v>
      </c>
      <c r="M126" s="6">
        <f>SUM(M124:M125)</f>
        <v>2.8450567863899999E-3</v>
      </c>
      <c r="N126" s="6">
        <f>M125*10000/531</f>
        <v>3.2902407288135527E-3</v>
      </c>
    </row>
    <row r="127" spans="1:14" x14ac:dyDescent="0.25">
      <c r="A127" s="3" t="s">
        <v>41</v>
      </c>
      <c r="B127" s="3" t="s">
        <v>14</v>
      </c>
      <c r="C127" s="3">
        <v>17</v>
      </c>
      <c r="D127" s="3">
        <v>19.5</v>
      </c>
      <c r="E127" s="3">
        <f t="shared" si="29"/>
        <v>18.25</v>
      </c>
      <c r="F127" s="3">
        <f t="shared" si="30"/>
        <v>2.6193700312499998E-2</v>
      </c>
      <c r="G127" s="3">
        <v>9.1999999999999993</v>
      </c>
      <c r="H127" s="3">
        <v>2</v>
      </c>
      <c r="I127" s="13">
        <f t="shared" si="31"/>
        <v>0.12049102143749998</v>
      </c>
      <c r="J127" s="13">
        <f t="shared" si="32"/>
        <v>0.12441095055</v>
      </c>
      <c r="K127" s="3">
        <v>14.2</v>
      </c>
      <c r="L127" s="3">
        <v>12.8</v>
      </c>
      <c r="M127" s="3">
        <f>J127*S3</f>
        <v>3.588011813862E-2</v>
      </c>
      <c r="N127" s="3"/>
    </row>
    <row r="128" spans="1:14" x14ac:dyDescent="0.25">
      <c r="A128" s="3" t="s">
        <v>41</v>
      </c>
      <c r="B128" s="3" t="s">
        <v>14</v>
      </c>
      <c r="C128" s="3">
        <v>41</v>
      </c>
      <c r="D128" s="3">
        <v>40</v>
      </c>
      <c r="E128" s="3">
        <f t="shared" si="29"/>
        <v>40.5</v>
      </c>
      <c r="F128" s="3">
        <f t="shared" si="30"/>
        <v>0.12899746125</v>
      </c>
      <c r="G128" s="3">
        <v>25.8</v>
      </c>
      <c r="H128" s="3">
        <v>1</v>
      </c>
      <c r="I128" s="13">
        <f t="shared" si="31"/>
        <v>1.664067250125</v>
      </c>
      <c r="J128" s="13">
        <f t="shared" si="32"/>
        <v>1.5256089277000002</v>
      </c>
      <c r="K128" s="3">
        <v>14.5</v>
      </c>
      <c r="L128" s="3">
        <v>13.1</v>
      </c>
      <c r="M128" s="3">
        <f>J128*S2</f>
        <v>0.46409023580634012</v>
      </c>
      <c r="N128" s="3"/>
    </row>
    <row r="129" spans="1:14" x14ac:dyDescent="0.25">
      <c r="A129" s="3" t="s">
        <v>41</v>
      </c>
      <c r="B129" s="3" t="s">
        <v>15</v>
      </c>
      <c r="C129" s="3">
        <v>30</v>
      </c>
      <c r="D129" s="3">
        <v>31</v>
      </c>
      <c r="E129" s="3">
        <f t="shared" si="29"/>
        <v>30.5</v>
      </c>
      <c r="F129" s="3">
        <f t="shared" si="30"/>
        <v>7.3159511250000003E-2</v>
      </c>
      <c r="G129" s="3">
        <v>22.9</v>
      </c>
      <c r="H129" s="3">
        <v>2</v>
      </c>
      <c r="I129" s="13">
        <f t="shared" si="31"/>
        <v>0.83767640381249997</v>
      </c>
      <c r="J129" s="13">
        <f t="shared" si="32"/>
        <v>0.77824165984999993</v>
      </c>
      <c r="K129" s="3">
        <v>15.4</v>
      </c>
      <c r="L129" s="3">
        <v>13</v>
      </c>
      <c r="M129" s="3">
        <f>J129*S10</f>
        <v>0.23954278290182998</v>
      </c>
      <c r="N129" s="3"/>
    </row>
    <row r="130" spans="1:14" x14ac:dyDescent="0.25">
      <c r="A130" s="3" t="s">
        <v>41</v>
      </c>
      <c r="B130" s="3" t="s">
        <v>14</v>
      </c>
      <c r="C130" s="3">
        <v>34</v>
      </c>
      <c r="D130" s="3">
        <v>33</v>
      </c>
      <c r="E130" s="3">
        <f t="shared" si="29"/>
        <v>33.5</v>
      </c>
      <c r="F130" s="3">
        <f t="shared" si="30"/>
        <v>8.8259351249999993E-2</v>
      </c>
      <c r="G130" s="3">
        <v>20.8</v>
      </c>
      <c r="H130" s="3">
        <v>1</v>
      </c>
      <c r="I130" s="13">
        <f t="shared" si="31"/>
        <v>0.91789725299999991</v>
      </c>
      <c r="J130" s="13">
        <f t="shared" si="32"/>
        <v>0.85376081479999999</v>
      </c>
      <c r="K130" s="3">
        <v>13.6</v>
      </c>
      <c r="L130" s="3">
        <v>13.2</v>
      </c>
      <c r="M130" s="3">
        <f>J130*S2</f>
        <v>0.25971403986216002</v>
      </c>
      <c r="N130" s="3"/>
    </row>
    <row r="131" spans="1:14" x14ac:dyDescent="0.25">
      <c r="A131" s="3" t="s">
        <v>41</v>
      </c>
      <c r="B131" s="3" t="s">
        <v>15</v>
      </c>
      <c r="C131" s="3">
        <v>39</v>
      </c>
      <c r="D131" s="3">
        <v>40</v>
      </c>
      <c r="E131" s="3">
        <f t="shared" si="29"/>
        <v>39.5</v>
      </c>
      <c r="F131" s="3">
        <f t="shared" si="30"/>
        <v>0.12270586124999999</v>
      </c>
      <c r="G131" s="3">
        <v>23.1</v>
      </c>
      <c r="H131" s="3">
        <v>2</v>
      </c>
      <c r="I131" s="13">
        <f t="shared" si="31"/>
        <v>1.4172526974374999</v>
      </c>
      <c r="J131" s="13">
        <f t="shared" si="32"/>
        <v>1.3053030771500003</v>
      </c>
      <c r="K131" s="3">
        <v>15.4</v>
      </c>
      <c r="L131" s="3">
        <v>13.8</v>
      </c>
      <c r="M131" s="3">
        <f>J131*S10</f>
        <v>0.4017722871467701</v>
      </c>
      <c r="N131" s="3"/>
    </row>
    <row r="132" spans="1:14" x14ac:dyDescent="0.25">
      <c r="A132" s="6"/>
      <c r="B132" s="6"/>
      <c r="C132" s="6"/>
      <c r="D132" s="6"/>
      <c r="E132" s="6"/>
      <c r="F132" s="6"/>
      <c r="G132" s="6"/>
      <c r="H132" s="6"/>
      <c r="I132" s="20">
        <f>SUM(I127:I131)</f>
        <v>4.9573846258124998</v>
      </c>
      <c r="J132" s="20">
        <f>SUM(J127:J131)</f>
        <v>4.5873254300500008</v>
      </c>
      <c r="K132" s="6">
        <f>J132*10000/531</f>
        <v>86.390309417137502</v>
      </c>
      <c r="L132" s="6">
        <f>I132*10000/531</f>
        <v>93.359409149011299</v>
      </c>
      <c r="M132" s="6">
        <f>SUM(M127:M131)</f>
        <v>1.4009994638557202</v>
      </c>
      <c r="N132" s="6">
        <f>M131*10000/531</f>
        <v>7.5663330912762738</v>
      </c>
    </row>
    <row r="133" spans="1:14" x14ac:dyDescent="0.25">
      <c r="A133" s="2" t="s">
        <v>43</v>
      </c>
      <c r="B133" s="2" t="s">
        <v>14</v>
      </c>
      <c r="C133" s="2">
        <v>12</v>
      </c>
      <c r="D133" s="2">
        <v>12.5</v>
      </c>
      <c r="E133" s="2">
        <f t="shared" ref="E133:E151" si="33">((C133+D133)/2)</f>
        <v>12.25</v>
      </c>
      <c r="F133" s="2">
        <f t="shared" ref="F133:F151" si="34">(3.1458*(E133/2)^2)/10000</f>
        <v>1.1801665312499999E-2</v>
      </c>
      <c r="G133" s="2">
        <v>7.4</v>
      </c>
      <c r="H133" s="2">
        <v>1</v>
      </c>
      <c r="I133" s="12">
        <f t="shared" ref="I133:I151" si="35">0.5*F133*G133</f>
        <v>4.3666161656250001E-2</v>
      </c>
      <c r="J133" s="12">
        <f t="shared" ref="J133:J151" si="36">(-9.1298+(((3.4866*10^-2)*(E133^2)*G133))+(1.4633*E133))/1000</f>
        <v>4.7513010525000003E-2</v>
      </c>
      <c r="K133" s="2">
        <v>13.7</v>
      </c>
      <c r="L133" s="2">
        <v>8.8000000000000007</v>
      </c>
      <c r="M133" s="2">
        <f>J133*$S$2</f>
        <v>1.4453457801705002E-2</v>
      </c>
      <c r="N133" s="2"/>
    </row>
    <row r="134" spans="1:14" x14ac:dyDescent="0.25">
      <c r="A134" s="2" t="s">
        <v>43</v>
      </c>
      <c r="B134" s="2" t="s">
        <v>14</v>
      </c>
      <c r="C134" s="2">
        <v>15</v>
      </c>
      <c r="D134" s="2">
        <v>16</v>
      </c>
      <c r="E134" s="2">
        <f t="shared" si="33"/>
        <v>15.5</v>
      </c>
      <c r="F134" s="2">
        <f t="shared" si="34"/>
        <v>1.8894461250000001E-2</v>
      </c>
      <c r="G134" s="2">
        <v>8</v>
      </c>
      <c r="H134" s="2">
        <v>1</v>
      </c>
      <c r="I134" s="12">
        <f t="shared" si="35"/>
        <v>7.5577845000000005E-2</v>
      </c>
      <c r="J134" s="12">
        <f t="shared" si="36"/>
        <v>8.056380199999999E-2</v>
      </c>
      <c r="K134" s="2">
        <v>15.8</v>
      </c>
      <c r="L134" s="2">
        <v>8.6999999999999993</v>
      </c>
      <c r="M134" s="2">
        <f t="shared" ref="M134:M135" si="37">J134*$S$2</f>
        <v>2.4507508568399998E-2</v>
      </c>
      <c r="N134" s="2"/>
    </row>
    <row r="135" spans="1:14" x14ac:dyDescent="0.25">
      <c r="A135" s="2" t="s">
        <v>43</v>
      </c>
      <c r="B135" s="2" t="s">
        <v>14</v>
      </c>
      <c r="C135" s="2">
        <v>19</v>
      </c>
      <c r="D135" s="2">
        <v>19.5</v>
      </c>
      <c r="E135" s="2">
        <f t="shared" si="33"/>
        <v>19.25</v>
      </c>
      <c r="F135" s="2">
        <f t="shared" si="34"/>
        <v>2.9142887812499997E-2</v>
      </c>
      <c r="G135" s="2">
        <v>9.6999999999999993</v>
      </c>
      <c r="H135" s="2">
        <v>1</v>
      </c>
      <c r="I135" s="12">
        <f t="shared" si="35"/>
        <v>0.14134300589062498</v>
      </c>
      <c r="J135" s="12">
        <f t="shared" si="36"/>
        <v>0.1443630366125</v>
      </c>
      <c r="K135" s="2">
        <v>14</v>
      </c>
      <c r="L135" s="2">
        <v>8.6</v>
      </c>
      <c r="M135" s="2">
        <f t="shared" si="37"/>
        <v>4.3915235737522505E-2</v>
      </c>
      <c r="N135" s="2"/>
    </row>
    <row r="136" spans="1:14" x14ac:dyDescent="0.25">
      <c r="A136" s="2" t="s">
        <v>43</v>
      </c>
      <c r="B136" s="2" t="s">
        <v>15</v>
      </c>
      <c r="C136" s="2">
        <v>30</v>
      </c>
      <c r="D136" s="2">
        <v>31.5</v>
      </c>
      <c r="E136" s="2">
        <f t="shared" si="33"/>
        <v>30.75</v>
      </c>
      <c r="F136" s="2">
        <f t="shared" si="34"/>
        <v>7.4363762812499998E-2</v>
      </c>
      <c r="G136" s="2">
        <v>18.399999999999999</v>
      </c>
      <c r="H136" s="2">
        <v>2</v>
      </c>
      <c r="I136" s="12">
        <f t="shared" si="35"/>
        <v>0.68414661787499997</v>
      </c>
      <c r="J136" s="12">
        <f t="shared" si="36"/>
        <v>0.64247754609999996</v>
      </c>
      <c r="K136" s="2">
        <v>14</v>
      </c>
      <c r="L136" s="2">
        <v>8.1999999999999993</v>
      </c>
      <c r="M136" s="2">
        <f>J136*S10</f>
        <v>0.19775458868958001</v>
      </c>
      <c r="N136" s="2"/>
    </row>
    <row r="137" spans="1:14" x14ac:dyDescent="0.25">
      <c r="A137" s="2" t="s">
        <v>43</v>
      </c>
      <c r="B137" s="2" t="s">
        <v>14</v>
      </c>
      <c r="C137" s="2">
        <v>11.5</v>
      </c>
      <c r="D137" s="2">
        <v>11.5</v>
      </c>
      <c r="E137" s="2">
        <f t="shared" si="33"/>
        <v>11.5</v>
      </c>
      <c r="F137" s="2">
        <f t="shared" si="34"/>
        <v>1.0400801249999999E-2</v>
      </c>
      <c r="G137" s="2">
        <v>8.5</v>
      </c>
      <c r="H137" s="2">
        <v>1</v>
      </c>
      <c r="I137" s="12">
        <f t="shared" si="35"/>
        <v>4.4203405312499999E-2</v>
      </c>
      <c r="J137" s="12">
        <f t="shared" si="36"/>
        <v>4.6891892249999997E-2</v>
      </c>
      <c r="K137" s="2">
        <v>13.7</v>
      </c>
      <c r="L137" s="2">
        <v>8.9</v>
      </c>
      <c r="M137" s="2">
        <f>J137*S2</f>
        <v>1.4264513622450001E-2</v>
      </c>
      <c r="N137" s="2"/>
    </row>
    <row r="138" spans="1:14" x14ac:dyDescent="0.25">
      <c r="A138" s="2" t="s">
        <v>43</v>
      </c>
      <c r="B138" s="2" t="s">
        <v>15</v>
      </c>
      <c r="C138" s="2">
        <v>32</v>
      </c>
      <c r="D138" s="2">
        <v>32</v>
      </c>
      <c r="E138" s="2">
        <f t="shared" si="33"/>
        <v>32</v>
      </c>
      <c r="F138" s="2">
        <f t="shared" si="34"/>
        <v>8.0532480000000004E-2</v>
      </c>
      <c r="G138" s="2">
        <v>20</v>
      </c>
      <c r="H138" s="2">
        <v>2</v>
      </c>
      <c r="I138" s="12">
        <f t="shared" si="35"/>
        <v>0.80532480000000006</v>
      </c>
      <c r="J138" s="12">
        <f t="shared" si="36"/>
        <v>0.75175148000000003</v>
      </c>
      <c r="K138" s="2">
        <v>14.5</v>
      </c>
      <c r="L138" s="2">
        <v>8.4</v>
      </c>
      <c r="M138" s="2">
        <f>J138*S10</f>
        <v>0.23138910554400002</v>
      </c>
      <c r="N138" s="2"/>
    </row>
    <row r="139" spans="1:14" x14ac:dyDescent="0.25">
      <c r="A139" s="2" t="s">
        <v>43</v>
      </c>
      <c r="B139" s="2" t="s">
        <v>14</v>
      </c>
      <c r="C139" s="2">
        <v>11</v>
      </c>
      <c r="D139" s="2">
        <v>11</v>
      </c>
      <c r="E139" s="2">
        <f t="shared" si="33"/>
        <v>11</v>
      </c>
      <c r="F139" s="2">
        <f t="shared" si="34"/>
        <v>9.516044999999999E-3</v>
      </c>
      <c r="G139" s="2">
        <v>6.5</v>
      </c>
      <c r="H139" s="2">
        <v>1</v>
      </c>
      <c r="I139" s="12">
        <f t="shared" si="35"/>
        <v>3.0927146249999996E-2</v>
      </c>
      <c r="J139" s="12">
        <f t="shared" si="36"/>
        <v>3.4388609000000001E-2</v>
      </c>
      <c r="K139" s="2">
        <v>15.1</v>
      </c>
      <c r="L139" s="2">
        <v>8.5</v>
      </c>
      <c r="M139" s="2">
        <f>J139*S2</f>
        <v>1.0461014857800001E-2</v>
      </c>
      <c r="N139" s="2"/>
    </row>
    <row r="140" spans="1:14" x14ac:dyDescent="0.25">
      <c r="A140" s="2" t="s">
        <v>43</v>
      </c>
      <c r="B140" s="2" t="s">
        <v>15</v>
      </c>
      <c r="C140" s="2">
        <v>39</v>
      </c>
      <c r="D140" s="2">
        <v>35</v>
      </c>
      <c r="E140" s="2">
        <f t="shared" si="33"/>
        <v>37</v>
      </c>
      <c r="F140" s="2">
        <f t="shared" si="34"/>
        <v>0.10766500499999999</v>
      </c>
      <c r="G140" s="2">
        <v>21.5</v>
      </c>
      <c r="H140" s="2">
        <v>2</v>
      </c>
      <c r="I140" s="12">
        <f t="shared" si="35"/>
        <v>1.15739880375</v>
      </c>
      <c r="J140" s="12">
        <f t="shared" si="36"/>
        <v>1.071240711</v>
      </c>
      <c r="K140" s="2">
        <v>14.4</v>
      </c>
      <c r="L140" s="2">
        <v>8.5</v>
      </c>
      <c r="M140" s="2">
        <f>J140*S10</f>
        <v>0.32972789084580001</v>
      </c>
      <c r="N140" s="2"/>
    </row>
    <row r="141" spans="1:14" x14ac:dyDescent="0.25">
      <c r="A141" s="2" t="s">
        <v>43</v>
      </c>
      <c r="B141" s="2" t="s">
        <v>14</v>
      </c>
      <c r="C141" s="2">
        <v>12</v>
      </c>
      <c r="D141" s="2">
        <v>12</v>
      </c>
      <c r="E141" s="2">
        <f t="shared" si="33"/>
        <v>12</v>
      </c>
      <c r="F141" s="2">
        <f t="shared" si="34"/>
        <v>1.1324880000000001E-2</v>
      </c>
      <c r="G141" s="2">
        <v>9.1999999999999993</v>
      </c>
      <c r="H141" s="2">
        <v>3</v>
      </c>
      <c r="I141" s="12">
        <f t="shared" si="35"/>
        <v>5.2094448000000002E-2</v>
      </c>
      <c r="J141" s="12">
        <f t="shared" si="36"/>
        <v>5.4620276799999999E-2</v>
      </c>
      <c r="K141" s="2">
        <v>13.3</v>
      </c>
      <c r="L141" s="2">
        <v>8.1999999999999993</v>
      </c>
      <c r="M141" s="2">
        <f>J141*S4</f>
        <v>1.26719042176E-2</v>
      </c>
      <c r="N141" s="2"/>
    </row>
    <row r="142" spans="1:14" x14ac:dyDescent="0.25">
      <c r="A142" s="2" t="s">
        <v>43</v>
      </c>
      <c r="B142" s="2" t="s">
        <v>14</v>
      </c>
      <c r="C142" s="2">
        <v>13</v>
      </c>
      <c r="D142" s="2">
        <v>12.4</v>
      </c>
      <c r="E142" s="2">
        <f t="shared" si="33"/>
        <v>12.7</v>
      </c>
      <c r="F142" s="2">
        <f t="shared" si="34"/>
        <v>1.268465205E-2</v>
      </c>
      <c r="G142" s="2">
        <v>10.9</v>
      </c>
      <c r="H142" s="2">
        <v>1</v>
      </c>
      <c r="I142" s="12">
        <f t="shared" si="35"/>
        <v>6.9131353672500007E-2</v>
      </c>
      <c r="J142" s="12">
        <f t="shared" si="36"/>
        <v>7.0750664826000009E-2</v>
      </c>
      <c r="K142" s="2">
        <v>13.5</v>
      </c>
      <c r="L142" s="2">
        <v>8.1</v>
      </c>
      <c r="M142" s="2">
        <f>J142*$S$2</f>
        <v>2.1522352240069206E-2</v>
      </c>
      <c r="N142" s="2"/>
    </row>
    <row r="143" spans="1:14" x14ac:dyDescent="0.25">
      <c r="A143" s="2" t="s">
        <v>43</v>
      </c>
      <c r="B143" s="2" t="s">
        <v>14</v>
      </c>
      <c r="C143" s="2">
        <v>14</v>
      </c>
      <c r="D143" s="2">
        <v>14.5</v>
      </c>
      <c r="E143" s="2">
        <f t="shared" si="33"/>
        <v>14.25</v>
      </c>
      <c r="F143" s="2">
        <f t="shared" si="34"/>
        <v>1.5969850312499999E-2</v>
      </c>
      <c r="G143" s="2">
        <v>11.4</v>
      </c>
      <c r="H143" s="2">
        <v>1</v>
      </c>
      <c r="I143" s="12">
        <f t="shared" si="35"/>
        <v>9.1028146781249999E-2</v>
      </c>
      <c r="J143" s="12">
        <f t="shared" si="36"/>
        <v>9.2433964224999998E-2</v>
      </c>
      <c r="K143" s="2">
        <v>15.6</v>
      </c>
      <c r="L143" s="2">
        <v>8.1</v>
      </c>
      <c r="M143" s="2">
        <f t="shared" ref="M143:M145" si="38">J143*$S$2</f>
        <v>2.8118411917245002E-2</v>
      </c>
      <c r="N143" s="2"/>
    </row>
    <row r="144" spans="1:14" x14ac:dyDescent="0.25">
      <c r="A144" s="2" t="s">
        <v>43</v>
      </c>
      <c r="B144" s="2" t="s">
        <v>14</v>
      </c>
      <c r="C144" s="2">
        <v>9</v>
      </c>
      <c r="D144" s="2">
        <v>9</v>
      </c>
      <c r="E144" s="2">
        <f t="shared" si="33"/>
        <v>9</v>
      </c>
      <c r="F144" s="2">
        <f t="shared" si="34"/>
        <v>6.3702450000000001E-3</v>
      </c>
      <c r="G144" s="2">
        <v>7.9</v>
      </c>
      <c r="H144" s="2">
        <v>1</v>
      </c>
      <c r="I144" s="12">
        <f t="shared" si="35"/>
        <v>2.516246775E-2</v>
      </c>
      <c r="J144" s="12">
        <f t="shared" si="36"/>
        <v>2.6350653400000007E-2</v>
      </c>
      <c r="K144" s="2">
        <v>13.3</v>
      </c>
      <c r="L144" s="2">
        <v>8.6</v>
      </c>
      <c r="M144" s="2">
        <f t="shared" si="38"/>
        <v>8.0158687642800028E-3</v>
      </c>
      <c r="N144" s="2"/>
    </row>
    <row r="145" spans="1:14" x14ac:dyDescent="0.25">
      <c r="A145" s="2" t="s">
        <v>43</v>
      </c>
      <c r="B145" s="2" t="s">
        <v>14</v>
      </c>
      <c r="C145" s="2">
        <v>16.5</v>
      </c>
      <c r="D145" s="2">
        <v>16</v>
      </c>
      <c r="E145" s="2">
        <f t="shared" si="33"/>
        <v>16.25</v>
      </c>
      <c r="F145" s="2">
        <f t="shared" si="34"/>
        <v>2.07671953125E-2</v>
      </c>
      <c r="G145" s="2">
        <v>10.9</v>
      </c>
      <c r="H145" s="2">
        <v>1</v>
      </c>
      <c r="I145" s="12">
        <f t="shared" si="35"/>
        <v>0.11318121445312501</v>
      </c>
      <c r="J145" s="12">
        <f t="shared" si="36"/>
        <v>0.1150029790625</v>
      </c>
      <c r="K145" s="2">
        <v>15.8</v>
      </c>
      <c r="L145" s="2">
        <v>8.5</v>
      </c>
      <c r="M145" s="2">
        <f t="shared" si="38"/>
        <v>3.4983906230812503E-2</v>
      </c>
      <c r="N145" s="2"/>
    </row>
    <row r="146" spans="1:14" x14ac:dyDescent="0.25">
      <c r="A146" s="2" t="s">
        <v>43</v>
      </c>
      <c r="B146" s="2" t="s">
        <v>14</v>
      </c>
      <c r="C146" s="2">
        <v>9</v>
      </c>
      <c r="D146" s="2">
        <v>9.5</v>
      </c>
      <c r="E146" s="2">
        <f t="shared" si="33"/>
        <v>9.25</v>
      </c>
      <c r="F146" s="2">
        <f t="shared" si="34"/>
        <v>6.7290628124999996E-3</v>
      </c>
      <c r="G146" s="2">
        <v>4.5</v>
      </c>
      <c r="H146" s="2">
        <v>2</v>
      </c>
      <c r="I146" s="12">
        <f t="shared" si="35"/>
        <v>1.5140391328124999E-2</v>
      </c>
      <c r="J146" s="12">
        <f t="shared" si="36"/>
        <v>1.78302245625E-2</v>
      </c>
      <c r="K146" s="2">
        <v>15</v>
      </c>
      <c r="L146" s="2">
        <v>8.5</v>
      </c>
      <c r="M146" s="2">
        <f>J146*$S$3</f>
        <v>5.1422367638249995E-3</v>
      </c>
      <c r="N146" s="2"/>
    </row>
    <row r="147" spans="1:14" x14ac:dyDescent="0.25">
      <c r="A147" s="2" t="s">
        <v>43</v>
      </c>
      <c r="B147" s="2" t="s">
        <v>14</v>
      </c>
      <c r="C147" s="2">
        <v>14</v>
      </c>
      <c r="D147" s="2">
        <v>14</v>
      </c>
      <c r="E147" s="2">
        <f t="shared" si="33"/>
        <v>14</v>
      </c>
      <c r="F147" s="2">
        <f t="shared" si="34"/>
        <v>1.5414419999999998E-2</v>
      </c>
      <c r="G147" s="2">
        <v>8.8000000000000007</v>
      </c>
      <c r="H147" s="2">
        <v>2</v>
      </c>
      <c r="I147" s="12">
        <f t="shared" si="35"/>
        <v>6.7823447999999995E-2</v>
      </c>
      <c r="J147" s="12">
        <f t="shared" si="36"/>
        <v>7.1493276800000005E-2</v>
      </c>
      <c r="K147" s="2">
        <v>14.2</v>
      </c>
      <c r="L147" s="2">
        <v>8.5</v>
      </c>
      <c r="M147" s="2">
        <f>J147*$S$3</f>
        <v>2.0618661029120001E-2</v>
      </c>
      <c r="N147" s="2"/>
    </row>
    <row r="148" spans="1:14" x14ac:dyDescent="0.25">
      <c r="A148" s="2" t="s">
        <v>43</v>
      </c>
      <c r="B148" s="2" t="s">
        <v>14</v>
      </c>
      <c r="C148" s="2">
        <v>11</v>
      </c>
      <c r="D148" s="2">
        <v>11.5</v>
      </c>
      <c r="E148" s="2">
        <f t="shared" si="33"/>
        <v>11.25</v>
      </c>
      <c r="F148" s="2">
        <f t="shared" si="34"/>
        <v>9.9535078124999999E-3</v>
      </c>
      <c r="G148" s="2">
        <v>8.6999999999999993</v>
      </c>
      <c r="H148" s="2">
        <v>2</v>
      </c>
      <c r="I148" s="12">
        <f t="shared" si="35"/>
        <v>4.3297758984374997E-2</v>
      </c>
      <c r="J148" s="12">
        <f t="shared" si="36"/>
        <v>4.5723059687499998E-2</v>
      </c>
      <c r="K148" s="2">
        <v>15.7</v>
      </c>
      <c r="L148" s="2">
        <v>8.6</v>
      </c>
      <c r="M148" s="2">
        <f>J148*$S$3</f>
        <v>1.3186530413874999E-2</v>
      </c>
      <c r="N148" s="2"/>
    </row>
    <row r="149" spans="1:14" x14ac:dyDescent="0.25">
      <c r="A149" s="2" t="s">
        <v>43</v>
      </c>
      <c r="B149" s="2" t="s">
        <v>15</v>
      </c>
      <c r="C149" s="2">
        <v>34</v>
      </c>
      <c r="D149" s="2">
        <v>31.5</v>
      </c>
      <c r="E149" s="2">
        <f t="shared" si="33"/>
        <v>32.75</v>
      </c>
      <c r="F149" s="2">
        <f t="shared" si="34"/>
        <v>8.4351677812499998E-2</v>
      </c>
      <c r="G149" s="2">
        <v>21.7</v>
      </c>
      <c r="H149" s="2">
        <v>2</v>
      </c>
      <c r="I149" s="12">
        <f t="shared" si="35"/>
        <v>0.91521570426562493</v>
      </c>
      <c r="J149" s="12">
        <f t="shared" si="36"/>
        <v>0.85028569651249997</v>
      </c>
      <c r="K149" s="2">
        <v>16.600000000000001</v>
      </c>
      <c r="L149" s="2">
        <v>8.6</v>
      </c>
      <c r="M149" s="2">
        <f>J149*S10</f>
        <v>0.26171793738654753</v>
      </c>
      <c r="N149" s="2"/>
    </row>
    <row r="150" spans="1:14" x14ac:dyDescent="0.25">
      <c r="A150" s="2" t="s">
        <v>43</v>
      </c>
      <c r="B150" s="2" t="s">
        <v>14</v>
      </c>
      <c r="C150" s="2">
        <v>13</v>
      </c>
      <c r="D150" s="2">
        <v>14</v>
      </c>
      <c r="E150" s="2">
        <f t="shared" si="33"/>
        <v>13.5</v>
      </c>
      <c r="F150" s="2">
        <f t="shared" si="34"/>
        <v>1.4333051249999999E-2</v>
      </c>
      <c r="G150" s="2">
        <v>10.7</v>
      </c>
      <c r="H150" s="2">
        <v>2</v>
      </c>
      <c r="I150" s="12">
        <f t="shared" si="35"/>
        <v>7.6681824187499997E-2</v>
      </c>
      <c r="J150" s="12">
        <f t="shared" si="36"/>
        <v>7.8616064950000009E-2</v>
      </c>
      <c r="K150" s="2">
        <v>13.8</v>
      </c>
      <c r="L150" s="2">
        <v>8.6</v>
      </c>
      <c r="M150" s="2">
        <f>J150*$S$3</f>
        <v>2.267287313158E-2</v>
      </c>
      <c r="N150" s="2"/>
    </row>
    <row r="151" spans="1:14" x14ac:dyDescent="0.25">
      <c r="A151" s="2" t="s">
        <v>43</v>
      </c>
      <c r="B151" s="2" t="s">
        <v>14</v>
      </c>
      <c r="C151" s="2">
        <v>9.5</v>
      </c>
      <c r="D151" s="2">
        <v>9.5</v>
      </c>
      <c r="E151" s="2">
        <f t="shared" si="33"/>
        <v>9.5</v>
      </c>
      <c r="F151" s="2">
        <f t="shared" si="34"/>
        <v>7.0977112500000003E-3</v>
      </c>
      <c r="G151" s="2">
        <v>6.5</v>
      </c>
      <c r="H151" s="2">
        <v>1</v>
      </c>
      <c r="I151" s="12">
        <f t="shared" si="35"/>
        <v>2.3067561562500002E-2</v>
      </c>
      <c r="J151" s="12">
        <f t="shared" si="36"/>
        <v>2.522481725E-2</v>
      </c>
      <c r="K151" s="2">
        <v>15.5</v>
      </c>
      <c r="L151" s="2">
        <v>8.6999999999999993</v>
      </c>
      <c r="M151" s="2">
        <f>J151*S2</f>
        <v>7.6733894074500009E-3</v>
      </c>
      <c r="N151" s="2"/>
    </row>
    <row r="152" spans="1:14" x14ac:dyDescent="0.25">
      <c r="A152" s="6"/>
      <c r="B152" s="6"/>
      <c r="C152" s="6"/>
      <c r="D152" s="6"/>
      <c r="E152" s="6"/>
      <c r="F152" s="6"/>
      <c r="G152" s="6"/>
      <c r="H152" s="6"/>
      <c r="I152" s="20">
        <f>SUM(I133:I151)</f>
        <v>4.4744121047193746</v>
      </c>
      <c r="J152" s="20">
        <f>SUM(J133:J151)</f>
        <v>4.2675217655635</v>
      </c>
      <c r="K152" s="6">
        <f>J152*10000/531</f>
        <v>80.367641536035791</v>
      </c>
      <c r="L152" s="6">
        <f>I152*10000/531</f>
        <v>84.263881444809314</v>
      </c>
      <c r="M152" s="6">
        <f>SUM(M133:M151)</f>
        <v>1.3027973871696616</v>
      </c>
      <c r="N152" s="6">
        <f>M151*10000/531</f>
        <v>0.14450827509322037</v>
      </c>
    </row>
    <row r="153" spans="1:14" x14ac:dyDescent="0.25">
      <c r="A153" s="3" t="s">
        <v>44</v>
      </c>
      <c r="B153" s="3" t="s">
        <v>14</v>
      </c>
      <c r="C153" s="3">
        <v>14</v>
      </c>
      <c r="D153" s="3">
        <v>15</v>
      </c>
      <c r="E153" s="3">
        <f t="shared" ref="E153:E185" si="39">((C153+D153)/2)</f>
        <v>14.5</v>
      </c>
      <c r="F153" s="3">
        <f t="shared" ref="F153:F185" si="40">(3.1458*(E153/2)^2)/10000</f>
        <v>1.6535111250000002E-2</v>
      </c>
      <c r="G153" s="3">
        <v>13</v>
      </c>
      <c r="H153" s="3">
        <v>1</v>
      </c>
      <c r="I153" s="13">
        <f t="shared" ref="I153:I185" si="41">0.5*F153*G153</f>
        <v>0.10747822312500001</v>
      </c>
      <c r="J153" s="13">
        <f t="shared" ref="J153:J185" si="42">(-9.1298+(((3.4866*10^-2)*(E153^2)*G153))+(1.4633*E153))/1000</f>
        <v>0.1073855445</v>
      </c>
      <c r="K153" s="3">
        <v>14.2</v>
      </c>
      <c r="L153" s="3">
        <v>12.7</v>
      </c>
      <c r="M153" s="3">
        <f>J153*S2</f>
        <v>3.26666826369E-2</v>
      </c>
      <c r="N153" s="3"/>
    </row>
    <row r="154" spans="1:14" x14ac:dyDescent="0.25">
      <c r="A154" s="3" t="s">
        <v>44</v>
      </c>
      <c r="B154" s="3" t="s">
        <v>16</v>
      </c>
      <c r="C154" s="3">
        <v>23.5</v>
      </c>
      <c r="D154" s="3">
        <v>22</v>
      </c>
      <c r="E154" s="3">
        <f t="shared" si="39"/>
        <v>22.75</v>
      </c>
      <c r="F154" s="3">
        <f t="shared" si="40"/>
        <v>4.0703702812499999E-2</v>
      </c>
      <c r="G154" s="3">
        <v>20.5</v>
      </c>
      <c r="H154" s="3">
        <v>1</v>
      </c>
      <c r="I154" s="13">
        <f t="shared" si="41"/>
        <v>0.41721295382812501</v>
      </c>
      <c r="J154" s="13">
        <f t="shared" si="42"/>
        <v>0.39408962456250002</v>
      </c>
      <c r="K154" s="3">
        <v>53.5</v>
      </c>
      <c r="L154" s="3">
        <v>8.6</v>
      </c>
      <c r="M154" s="3">
        <f>J154*S17</f>
        <v>0.18699552685490625</v>
      </c>
      <c r="N154" s="3"/>
    </row>
    <row r="155" spans="1:14" x14ac:dyDescent="0.25">
      <c r="A155" s="3" t="s">
        <v>44</v>
      </c>
      <c r="B155" s="3" t="s">
        <v>16</v>
      </c>
      <c r="C155" s="3">
        <v>36</v>
      </c>
      <c r="D155" s="3">
        <v>32</v>
      </c>
      <c r="E155" s="3">
        <f t="shared" si="39"/>
        <v>34</v>
      </c>
      <c r="F155" s="3">
        <f t="shared" si="40"/>
        <v>9.0913620000000001E-2</v>
      </c>
      <c r="G155" s="3">
        <v>1.68</v>
      </c>
      <c r="H155" s="3">
        <v>4</v>
      </c>
      <c r="I155" s="13">
        <f t="shared" si="41"/>
        <v>7.6367440799999992E-2</v>
      </c>
      <c r="J155" s="13">
        <f t="shared" si="42"/>
        <v>0.10833496128</v>
      </c>
      <c r="K155" s="3">
        <v>48.6</v>
      </c>
      <c r="L155" s="3">
        <v>7.6</v>
      </c>
      <c r="M155" s="3">
        <f>J155*S20</f>
        <v>2.0919481023167999E-2</v>
      </c>
      <c r="N155" s="3"/>
    </row>
    <row r="156" spans="1:14" x14ac:dyDescent="0.25">
      <c r="A156" s="3" t="s">
        <v>44</v>
      </c>
      <c r="B156" s="3" t="s">
        <v>14</v>
      </c>
      <c r="C156" s="3">
        <v>5</v>
      </c>
      <c r="D156" s="3">
        <v>5</v>
      </c>
      <c r="E156" s="3">
        <f t="shared" si="39"/>
        <v>5</v>
      </c>
      <c r="F156" s="3">
        <f t="shared" si="40"/>
        <v>1.966125E-3</v>
      </c>
      <c r="G156" s="3">
        <v>3.6</v>
      </c>
      <c r="H156" s="3">
        <v>2</v>
      </c>
      <c r="I156" s="13">
        <f t="shared" si="41"/>
        <v>3.5390249999999999E-3</v>
      </c>
      <c r="J156" s="13">
        <f t="shared" si="42"/>
        <v>1.3246400000000013E-3</v>
      </c>
      <c r="K156" s="3">
        <v>17.8</v>
      </c>
      <c r="L156" s="3">
        <v>7</v>
      </c>
      <c r="M156" s="3">
        <f>J156*S3</f>
        <v>3.8202617600000037E-4</v>
      </c>
      <c r="N156" s="3"/>
    </row>
    <row r="157" spans="1:14" x14ac:dyDescent="0.25">
      <c r="A157" s="3" t="s">
        <v>44</v>
      </c>
      <c r="B157" s="3" t="s">
        <v>14</v>
      </c>
      <c r="C157" s="3">
        <v>8.5</v>
      </c>
      <c r="D157" s="3">
        <v>8.5</v>
      </c>
      <c r="E157" s="3">
        <f t="shared" si="39"/>
        <v>8.5</v>
      </c>
      <c r="F157" s="3">
        <f t="shared" si="40"/>
        <v>5.68210125E-3</v>
      </c>
      <c r="G157" s="3">
        <v>8.9</v>
      </c>
      <c r="H157" s="3">
        <v>1</v>
      </c>
      <c r="I157" s="13">
        <f t="shared" si="41"/>
        <v>2.52853505625E-2</v>
      </c>
      <c r="J157" s="13">
        <f t="shared" si="42"/>
        <v>2.5727959650000003E-2</v>
      </c>
      <c r="K157" s="3">
        <v>14.6</v>
      </c>
      <c r="L157" s="3">
        <v>7</v>
      </c>
      <c r="M157" s="3">
        <f>J157*S2</f>
        <v>7.8264453255300018E-3</v>
      </c>
      <c r="N157" s="3"/>
    </row>
    <row r="158" spans="1:14" x14ac:dyDescent="0.25">
      <c r="A158" s="3" t="s">
        <v>44</v>
      </c>
      <c r="B158" s="3" t="s">
        <v>15</v>
      </c>
      <c r="C158" s="3">
        <v>37</v>
      </c>
      <c r="D158" s="3">
        <v>36.5</v>
      </c>
      <c r="E158" s="3">
        <f t="shared" si="39"/>
        <v>36.75</v>
      </c>
      <c r="F158" s="3">
        <f t="shared" si="40"/>
        <v>0.10621498781249999</v>
      </c>
      <c r="G158" s="3">
        <v>20.9</v>
      </c>
      <c r="H158" s="3">
        <v>2</v>
      </c>
      <c r="I158" s="13">
        <f t="shared" si="41"/>
        <v>1.1099466226406249</v>
      </c>
      <c r="J158" s="13">
        <f t="shared" si="42"/>
        <v>1.0288005584125</v>
      </c>
      <c r="K158" s="3">
        <v>15.5</v>
      </c>
      <c r="L158" s="3">
        <v>6.6</v>
      </c>
      <c r="M158" s="3">
        <f>J158*S10</f>
        <v>0.31666481187936751</v>
      </c>
      <c r="N158" s="3"/>
    </row>
    <row r="159" spans="1:14" x14ac:dyDescent="0.25">
      <c r="A159" s="3" t="s">
        <v>44</v>
      </c>
      <c r="B159" s="3" t="s">
        <v>14</v>
      </c>
      <c r="C159" s="3">
        <v>12</v>
      </c>
      <c r="D159" s="3">
        <v>12.5</v>
      </c>
      <c r="E159" s="3">
        <f t="shared" si="39"/>
        <v>12.25</v>
      </c>
      <c r="F159" s="3">
        <f t="shared" si="40"/>
        <v>1.1801665312499999E-2</v>
      </c>
      <c r="G159" s="3">
        <v>14.3</v>
      </c>
      <c r="H159" s="3">
        <v>1</v>
      </c>
      <c r="I159" s="13">
        <f t="shared" si="41"/>
        <v>8.4381906984375005E-2</v>
      </c>
      <c r="J159" s="13">
        <f t="shared" si="42"/>
        <v>8.3614356487499999E-2</v>
      </c>
      <c r="K159" s="3">
        <v>14.4</v>
      </c>
      <c r="L159" s="3">
        <v>8.1999999999999993</v>
      </c>
      <c r="M159" s="3">
        <f>J159*S2</f>
        <v>2.5435487243497503E-2</v>
      </c>
      <c r="N159" s="3"/>
    </row>
    <row r="160" spans="1:14" x14ac:dyDescent="0.25">
      <c r="A160" s="3" t="s">
        <v>44</v>
      </c>
      <c r="B160" s="3" t="s">
        <v>14</v>
      </c>
      <c r="C160" s="3">
        <v>15</v>
      </c>
      <c r="D160" s="3">
        <v>16</v>
      </c>
      <c r="E160" s="3">
        <f t="shared" si="39"/>
        <v>15.5</v>
      </c>
      <c r="F160" s="3">
        <f t="shared" si="40"/>
        <v>1.8894461250000001E-2</v>
      </c>
      <c r="G160" s="3">
        <v>18.3</v>
      </c>
      <c r="H160" s="3">
        <v>2</v>
      </c>
      <c r="I160" s="13">
        <f t="shared" si="41"/>
        <v>0.17288432043750002</v>
      </c>
      <c r="J160" s="13">
        <f t="shared" si="42"/>
        <v>0.16684233395</v>
      </c>
      <c r="K160" s="3">
        <v>14</v>
      </c>
      <c r="L160" s="3">
        <v>8.1</v>
      </c>
      <c r="M160" s="3">
        <f>J160*S3</f>
        <v>4.8117329111180003E-2</v>
      </c>
      <c r="N160" s="3"/>
    </row>
    <row r="161" spans="1:14" x14ac:dyDescent="0.25">
      <c r="A161" s="6"/>
      <c r="B161" s="6"/>
      <c r="C161" s="6"/>
      <c r="D161" s="6"/>
      <c r="E161" s="6"/>
      <c r="F161" s="6"/>
      <c r="G161" s="6"/>
      <c r="H161" s="6"/>
      <c r="I161" s="20">
        <f>SUM(I153:I160)</f>
        <v>1.997095843378125</v>
      </c>
      <c r="J161" s="20">
        <f>SUM(J153:J160)</f>
        <v>1.9161199788424998</v>
      </c>
      <c r="K161" s="6">
        <f>J161*10000/531</f>
        <v>36.085122012099809</v>
      </c>
      <c r="L161" s="6">
        <f>I161*10000/531</f>
        <v>37.610091212394067</v>
      </c>
      <c r="M161" s="6">
        <f>SUM(M153:M160)</f>
        <v>0.63900779025054932</v>
      </c>
      <c r="N161" s="6">
        <f>M161*10000/531</f>
        <v>12.034045014134639</v>
      </c>
    </row>
    <row r="162" spans="1:14" x14ac:dyDescent="0.25">
      <c r="A162" s="2" t="s">
        <v>45</v>
      </c>
      <c r="B162" s="2" t="s">
        <v>14</v>
      </c>
      <c r="C162" s="2">
        <v>12</v>
      </c>
      <c r="D162" s="2">
        <v>13</v>
      </c>
      <c r="E162" s="2">
        <f t="shared" si="39"/>
        <v>12.5</v>
      </c>
      <c r="F162" s="2">
        <f t="shared" si="40"/>
        <v>1.228828125E-2</v>
      </c>
      <c r="G162" s="2">
        <v>5.8</v>
      </c>
      <c r="H162" s="2">
        <v>1</v>
      </c>
      <c r="I162" s="12">
        <f t="shared" si="41"/>
        <v>3.5636015624999996E-2</v>
      </c>
      <c r="J162" s="12">
        <f t="shared" si="42"/>
        <v>4.0758762500000004E-2</v>
      </c>
      <c r="K162" s="2">
        <v>13.9</v>
      </c>
      <c r="L162" s="2">
        <v>7.8</v>
      </c>
      <c r="M162" s="2">
        <f t="shared" ref="M162:M167" si="43">J162*$S$2</f>
        <v>1.2398815552500003E-2</v>
      </c>
      <c r="N162" s="2"/>
    </row>
    <row r="163" spans="1:14" x14ac:dyDescent="0.25">
      <c r="A163" s="2" t="s">
        <v>45</v>
      </c>
      <c r="B163" s="2" t="s">
        <v>14</v>
      </c>
      <c r="C163" s="2">
        <v>15.5</v>
      </c>
      <c r="D163" s="2">
        <v>15</v>
      </c>
      <c r="E163" s="2">
        <f t="shared" si="39"/>
        <v>15.25</v>
      </c>
      <c r="F163" s="2">
        <f t="shared" si="40"/>
        <v>1.8289877812500001E-2</v>
      </c>
      <c r="G163" s="2">
        <v>7.5</v>
      </c>
      <c r="H163" s="2">
        <v>1</v>
      </c>
      <c r="I163" s="12">
        <f t="shared" si="41"/>
        <v>6.8587041796874998E-2</v>
      </c>
      <c r="J163" s="12">
        <f t="shared" si="42"/>
        <v>7.39994559375E-2</v>
      </c>
      <c r="K163" s="2">
        <v>13.8</v>
      </c>
      <c r="L163" s="2">
        <v>7.7</v>
      </c>
      <c r="M163" s="2">
        <f t="shared" si="43"/>
        <v>2.2510634496187502E-2</v>
      </c>
      <c r="N163" s="2"/>
    </row>
    <row r="164" spans="1:14" x14ac:dyDescent="0.25">
      <c r="A164" s="2" t="s">
        <v>45</v>
      </c>
      <c r="B164" s="2" t="s">
        <v>14</v>
      </c>
      <c r="C164" s="2">
        <v>14</v>
      </c>
      <c r="D164" s="2">
        <v>13.5</v>
      </c>
      <c r="E164" s="2">
        <f t="shared" si="39"/>
        <v>13.75</v>
      </c>
      <c r="F164" s="2">
        <f t="shared" si="40"/>
        <v>1.4868820312499999E-2</v>
      </c>
      <c r="G164" s="2">
        <v>6.5</v>
      </c>
      <c r="H164" s="2">
        <v>1</v>
      </c>
      <c r="I164" s="12">
        <f t="shared" si="41"/>
        <v>4.8323666015624996E-2</v>
      </c>
      <c r="J164" s="12">
        <f t="shared" si="42"/>
        <v>5.3837620312499994E-2</v>
      </c>
      <c r="K164" s="2">
        <v>17.2</v>
      </c>
      <c r="L164" s="2">
        <v>7.6</v>
      </c>
      <c r="M164" s="2">
        <f t="shared" si="43"/>
        <v>1.6377404099062499E-2</v>
      </c>
      <c r="N164" s="2"/>
    </row>
    <row r="165" spans="1:14" x14ac:dyDescent="0.25">
      <c r="A165" s="2" t="s">
        <v>45</v>
      </c>
      <c r="B165" s="2" t="s">
        <v>14</v>
      </c>
      <c r="C165" s="2">
        <v>11</v>
      </c>
      <c r="D165" s="2">
        <v>11</v>
      </c>
      <c r="E165" s="2">
        <f t="shared" si="39"/>
        <v>11</v>
      </c>
      <c r="F165" s="2">
        <f t="shared" si="40"/>
        <v>9.516044999999999E-3</v>
      </c>
      <c r="G165" s="2">
        <v>9</v>
      </c>
      <c r="H165" s="2">
        <v>1</v>
      </c>
      <c r="I165" s="12">
        <f t="shared" si="41"/>
        <v>4.2822202499999996E-2</v>
      </c>
      <c r="J165" s="12">
        <f t="shared" si="42"/>
        <v>4.4935574000000006E-2</v>
      </c>
      <c r="K165" s="2">
        <v>13.2</v>
      </c>
      <c r="L165" s="2">
        <v>7.5</v>
      </c>
      <c r="M165" s="2">
        <f t="shared" si="43"/>
        <v>1.3669401610800004E-2</v>
      </c>
      <c r="N165" s="2"/>
    </row>
    <row r="166" spans="1:14" x14ac:dyDescent="0.25">
      <c r="A166" s="2" t="s">
        <v>45</v>
      </c>
      <c r="B166" s="2" t="s">
        <v>14</v>
      </c>
      <c r="C166" s="2">
        <v>16</v>
      </c>
      <c r="D166" s="2">
        <v>16.5</v>
      </c>
      <c r="E166" s="2">
        <f t="shared" si="39"/>
        <v>16.25</v>
      </c>
      <c r="F166" s="2">
        <f t="shared" si="40"/>
        <v>2.07671953125E-2</v>
      </c>
      <c r="G166" s="2">
        <v>12.1</v>
      </c>
      <c r="H166" s="2">
        <v>1</v>
      </c>
      <c r="I166" s="12">
        <f t="shared" si="41"/>
        <v>0.125641531640625</v>
      </c>
      <c r="J166" s="12">
        <f t="shared" si="42"/>
        <v>0.12605114281250002</v>
      </c>
      <c r="K166" s="2">
        <v>13.8</v>
      </c>
      <c r="L166" s="2">
        <v>7.5</v>
      </c>
      <c r="M166" s="2">
        <f t="shared" si="43"/>
        <v>3.8344757643562509E-2</v>
      </c>
      <c r="N166" s="2"/>
    </row>
    <row r="167" spans="1:14" x14ac:dyDescent="0.25">
      <c r="A167" s="2" t="s">
        <v>45</v>
      </c>
      <c r="B167" s="2" t="s">
        <v>14</v>
      </c>
      <c r="C167" s="2">
        <v>5</v>
      </c>
      <c r="D167" s="2">
        <v>5</v>
      </c>
      <c r="E167" s="2">
        <f t="shared" si="39"/>
        <v>5</v>
      </c>
      <c r="F167" s="2">
        <f t="shared" si="40"/>
        <v>1.966125E-3</v>
      </c>
      <c r="G167" s="2">
        <v>2.5</v>
      </c>
      <c r="H167" s="2">
        <v>1</v>
      </c>
      <c r="I167" s="12">
        <f t="shared" si="41"/>
        <v>2.4576562499999998E-3</v>
      </c>
      <c r="J167" s="12">
        <f t="shared" si="42"/>
        <v>3.6582500000000094E-4</v>
      </c>
      <c r="K167" s="2">
        <v>16.3</v>
      </c>
      <c r="L167" s="2">
        <v>7</v>
      </c>
      <c r="M167" s="2">
        <f t="shared" si="43"/>
        <v>1.1128396500000029E-4</v>
      </c>
      <c r="N167" s="2"/>
    </row>
    <row r="168" spans="1:14" x14ac:dyDescent="0.25">
      <c r="A168" s="2" t="s">
        <v>45</v>
      </c>
      <c r="B168" s="2" t="s">
        <v>14</v>
      </c>
      <c r="C168" s="2">
        <v>7.5</v>
      </c>
      <c r="D168" s="2">
        <v>8</v>
      </c>
      <c r="E168" s="2">
        <f t="shared" si="39"/>
        <v>7.75</v>
      </c>
      <c r="F168" s="2">
        <f t="shared" si="40"/>
        <v>4.7236153125000003E-3</v>
      </c>
      <c r="G168" s="2">
        <v>7</v>
      </c>
      <c r="H168" s="2">
        <v>3</v>
      </c>
      <c r="I168" s="12">
        <f t="shared" si="41"/>
        <v>1.6532653593750002E-2</v>
      </c>
      <c r="J168" s="12">
        <f t="shared" si="42"/>
        <v>1.6869748875E-2</v>
      </c>
      <c r="K168" s="2">
        <v>19.399999999999999</v>
      </c>
      <c r="L168" s="2">
        <v>7.4</v>
      </c>
      <c r="M168" s="2">
        <f>J168*S4</f>
        <v>3.9137817389999999E-3</v>
      </c>
      <c r="N168" s="2"/>
    </row>
    <row r="169" spans="1:14" x14ac:dyDescent="0.25">
      <c r="A169" s="2" t="s">
        <v>45</v>
      </c>
      <c r="B169" s="2" t="s">
        <v>14</v>
      </c>
      <c r="C169" s="2">
        <v>17</v>
      </c>
      <c r="D169" s="2">
        <v>17</v>
      </c>
      <c r="E169" s="2">
        <f t="shared" si="39"/>
        <v>17</v>
      </c>
      <c r="F169" s="2">
        <f t="shared" si="40"/>
        <v>2.2728405E-2</v>
      </c>
      <c r="G169" s="2">
        <v>8.4</v>
      </c>
      <c r="H169" s="2">
        <v>2</v>
      </c>
      <c r="I169" s="12">
        <f t="shared" si="41"/>
        <v>9.545930100000001E-2</v>
      </c>
      <c r="J169" s="12">
        <f t="shared" si="42"/>
        <v>0.1003870016</v>
      </c>
      <c r="K169" s="2">
        <v>13.3</v>
      </c>
      <c r="L169" s="2">
        <v>7</v>
      </c>
      <c r="M169" s="2">
        <f>J169*S3</f>
        <v>2.8951611261439997E-2</v>
      </c>
      <c r="N169" s="2"/>
    </row>
    <row r="170" spans="1:14" x14ac:dyDescent="0.25">
      <c r="A170" s="2" t="s">
        <v>45</v>
      </c>
      <c r="B170" s="2" t="s">
        <v>14</v>
      </c>
      <c r="C170" s="2">
        <v>9</v>
      </c>
      <c r="D170" s="2">
        <v>9.5</v>
      </c>
      <c r="E170" s="2">
        <f t="shared" si="39"/>
        <v>9.25</v>
      </c>
      <c r="F170" s="2">
        <f t="shared" si="40"/>
        <v>6.7290628124999996E-3</v>
      </c>
      <c r="G170" s="2">
        <v>7.8</v>
      </c>
      <c r="H170" s="2">
        <v>1</v>
      </c>
      <c r="I170" s="12">
        <f t="shared" si="41"/>
        <v>2.6243344968749999E-2</v>
      </c>
      <c r="J170" s="12">
        <f t="shared" si="42"/>
        <v>2.7674857575E-2</v>
      </c>
      <c r="K170" s="2">
        <v>13.7</v>
      </c>
      <c r="L170" s="2">
        <v>7.1</v>
      </c>
      <c r="M170" s="2">
        <f>J170*$S$2</f>
        <v>8.4186916743150004E-3</v>
      </c>
      <c r="N170" s="2"/>
    </row>
    <row r="171" spans="1:14" x14ac:dyDescent="0.25">
      <c r="A171" s="2" t="s">
        <v>45</v>
      </c>
      <c r="B171" s="2" t="s">
        <v>14</v>
      </c>
      <c r="C171" s="2">
        <v>8.5</v>
      </c>
      <c r="D171" s="2">
        <v>8.5</v>
      </c>
      <c r="E171" s="2">
        <f t="shared" si="39"/>
        <v>8.5</v>
      </c>
      <c r="F171" s="2">
        <f t="shared" si="40"/>
        <v>5.68210125E-3</v>
      </c>
      <c r="G171" s="2">
        <v>5.9</v>
      </c>
      <c r="H171" s="2">
        <v>1</v>
      </c>
      <c r="I171" s="12">
        <f t="shared" si="41"/>
        <v>1.67621986875E-2</v>
      </c>
      <c r="J171" s="12">
        <f t="shared" si="42"/>
        <v>1.8170754149999999E-2</v>
      </c>
      <c r="K171" s="2">
        <v>18.600000000000001</v>
      </c>
      <c r="L171" s="2">
        <v>7</v>
      </c>
      <c r="M171" s="2">
        <f>J171*$S$2</f>
        <v>5.5275434124300001E-3</v>
      </c>
      <c r="N171" s="2"/>
    </row>
    <row r="172" spans="1:14" x14ac:dyDescent="0.25">
      <c r="A172" s="2" t="s">
        <v>45</v>
      </c>
      <c r="B172" s="2" t="s">
        <v>14</v>
      </c>
      <c r="C172" s="2">
        <v>11</v>
      </c>
      <c r="D172" s="2">
        <v>11</v>
      </c>
      <c r="E172" s="2">
        <f t="shared" si="39"/>
        <v>11</v>
      </c>
      <c r="F172" s="2">
        <f t="shared" si="40"/>
        <v>9.516044999999999E-3</v>
      </c>
      <c r="G172" s="2">
        <v>3.5</v>
      </c>
      <c r="H172" s="2">
        <v>1</v>
      </c>
      <c r="I172" s="12">
        <f t="shared" si="41"/>
        <v>1.6653078749999998E-2</v>
      </c>
      <c r="J172" s="12">
        <f t="shared" si="42"/>
        <v>2.1732250999999998E-2</v>
      </c>
      <c r="K172" s="2">
        <v>18.7</v>
      </c>
      <c r="L172" s="2">
        <v>7.2</v>
      </c>
      <c r="M172" s="2">
        <f>J172*$S$2</f>
        <v>6.6109507542000002E-3</v>
      </c>
      <c r="N172" s="2"/>
    </row>
    <row r="173" spans="1:14" x14ac:dyDescent="0.25">
      <c r="A173" s="6"/>
      <c r="B173" s="6"/>
      <c r="C173" s="6"/>
      <c r="D173" s="6"/>
      <c r="E173" s="6"/>
      <c r="F173" s="6"/>
      <c r="G173" s="6"/>
      <c r="H173" s="6"/>
      <c r="I173" s="20">
        <f>SUM(I162:I172)</f>
        <v>0.49511869082812493</v>
      </c>
      <c r="J173" s="20">
        <f>SUM(J162:J172)</f>
        <v>0.52478299376250004</v>
      </c>
      <c r="K173" s="6">
        <f>J173*10000/531</f>
        <v>9.8829189032485889</v>
      </c>
      <c r="L173" s="6">
        <f>I173*10000/531</f>
        <v>9.3242691304731622</v>
      </c>
      <c r="M173" s="6">
        <f>SUM(M162:M172)</f>
        <v>0.15683487620849751</v>
      </c>
      <c r="N173" s="6">
        <f>M173*10000/531</f>
        <v>2.9535758231355462</v>
      </c>
    </row>
    <row r="174" spans="1:14" x14ac:dyDescent="0.25">
      <c r="A174" s="3" t="s">
        <v>46</v>
      </c>
      <c r="B174" s="3" t="s">
        <v>14</v>
      </c>
      <c r="C174" s="3">
        <v>18</v>
      </c>
      <c r="D174" s="3">
        <v>18</v>
      </c>
      <c r="E174" s="3">
        <f t="shared" si="39"/>
        <v>18</v>
      </c>
      <c r="F174" s="3">
        <f t="shared" si="40"/>
        <v>2.548098E-2</v>
      </c>
      <c r="G174" s="3">
        <v>15.2</v>
      </c>
      <c r="H174" s="3">
        <v>1</v>
      </c>
      <c r="I174" s="13">
        <f t="shared" si="41"/>
        <v>0.19365544799999998</v>
      </c>
      <c r="J174" s="13">
        <f t="shared" si="42"/>
        <v>0.18891767680000005</v>
      </c>
      <c r="K174" s="3">
        <v>13.8</v>
      </c>
      <c r="L174" s="3">
        <v>8</v>
      </c>
      <c r="M174" s="3">
        <f>J174*S2</f>
        <v>5.7468757282560019E-2</v>
      </c>
      <c r="N174" s="3"/>
    </row>
    <row r="175" spans="1:14" x14ac:dyDescent="0.25">
      <c r="A175" s="3" t="s">
        <v>46</v>
      </c>
      <c r="B175" s="3" t="s">
        <v>14</v>
      </c>
      <c r="C175" s="3">
        <v>7.5</v>
      </c>
      <c r="D175" s="3">
        <v>7.5</v>
      </c>
      <c r="E175" s="3">
        <f t="shared" si="39"/>
        <v>7.5</v>
      </c>
      <c r="F175" s="3">
        <f t="shared" si="40"/>
        <v>4.4237812499999998E-3</v>
      </c>
      <c r="G175" s="3">
        <v>5</v>
      </c>
      <c r="H175" s="3">
        <v>3</v>
      </c>
      <c r="I175" s="13">
        <f t="shared" si="41"/>
        <v>1.1059453125E-2</v>
      </c>
      <c r="J175" s="13">
        <f t="shared" si="42"/>
        <v>1.16510125E-2</v>
      </c>
      <c r="K175" s="3">
        <v>13.6</v>
      </c>
      <c r="L175" s="3">
        <v>8.1999999999999993</v>
      </c>
      <c r="M175" s="3">
        <f>J175*S4</f>
        <v>2.7030349000000003E-3</v>
      </c>
      <c r="N175" s="3"/>
    </row>
    <row r="176" spans="1:14" x14ac:dyDescent="0.25">
      <c r="A176" s="3" t="s">
        <v>46</v>
      </c>
      <c r="B176" s="3" t="s">
        <v>15</v>
      </c>
      <c r="C176" s="3">
        <v>23.5</v>
      </c>
      <c r="D176" s="3">
        <v>23</v>
      </c>
      <c r="E176" s="3">
        <f t="shared" si="39"/>
        <v>23.25</v>
      </c>
      <c r="F176" s="3">
        <f t="shared" si="40"/>
        <v>4.2512537812500001E-2</v>
      </c>
      <c r="G176" s="3">
        <v>15.4</v>
      </c>
      <c r="H176" s="3">
        <v>2</v>
      </c>
      <c r="I176" s="13">
        <f t="shared" si="41"/>
        <v>0.32734654115625</v>
      </c>
      <c r="J176" s="13">
        <f t="shared" si="42"/>
        <v>0.31513960772499999</v>
      </c>
      <c r="K176" s="3">
        <v>13.9</v>
      </c>
      <c r="L176" s="3">
        <v>7.7</v>
      </c>
      <c r="M176" s="3">
        <f>J176*S10</f>
        <v>9.6999971257755002E-2</v>
      </c>
      <c r="N176" s="3"/>
    </row>
    <row r="177" spans="1:14" x14ac:dyDescent="0.25">
      <c r="A177" s="3" t="s">
        <v>46</v>
      </c>
      <c r="B177" s="3" t="s">
        <v>14</v>
      </c>
      <c r="C177" s="3">
        <v>8.5</v>
      </c>
      <c r="D177" s="3">
        <v>9</v>
      </c>
      <c r="E177" s="3">
        <f t="shared" si="39"/>
        <v>8.75</v>
      </c>
      <c r="F177" s="3">
        <f t="shared" si="40"/>
        <v>6.0212578124999999E-3</v>
      </c>
      <c r="G177" s="3">
        <v>9.6</v>
      </c>
      <c r="H177" s="3">
        <v>2</v>
      </c>
      <c r="I177" s="13">
        <f t="shared" si="41"/>
        <v>2.8902037499999998E-2</v>
      </c>
      <c r="J177" s="13">
        <f t="shared" si="42"/>
        <v>2.9300584999999997E-2</v>
      </c>
      <c r="K177" s="3">
        <v>13.5</v>
      </c>
      <c r="L177" s="3">
        <v>7.8</v>
      </c>
      <c r="M177" s="3">
        <f>J177*S3</f>
        <v>8.4502887139999983E-3</v>
      </c>
      <c r="N177" s="3"/>
    </row>
    <row r="178" spans="1:14" x14ac:dyDescent="0.25">
      <c r="A178" s="3" t="s">
        <v>46</v>
      </c>
      <c r="B178" s="3" t="s">
        <v>16</v>
      </c>
      <c r="C178" s="3">
        <v>5</v>
      </c>
      <c r="D178" s="3">
        <v>5</v>
      </c>
      <c r="E178" s="3">
        <f t="shared" si="39"/>
        <v>5</v>
      </c>
      <c r="F178" s="3">
        <f t="shared" si="40"/>
        <v>1.966125E-3</v>
      </c>
      <c r="G178" s="3">
        <v>2</v>
      </c>
      <c r="H178" s="3">
        <v>3</v>
      </c>
      <c r="I178" s="13">
        <f t="shared" si="41"/>
        <v>1.966125E-3</v>
      </c>
      <c r="J178" s="13">
        <f>-(-9.1298+(((3.4866*10^-2)*(E178^2)*G178))+(1.4633*E178))/1000</f>
        <v>6.9999999999999398E-5</v>
      </c>
      <c r="K178" s="3">
        <v>13.3</v>
      </c>
      <c r="L178" s="3">
        <v>7.7</v>
      </c>
      <c r="M178" s="3">
        <f>J178*S19</f>
        <v>1.8892999999999834E-5</v>
      </c>
      <c r="N178" s="3"/>
    </row>
    <row r="179" spans="1:14" x14ac:dyDescent="0.25">
      <c r="A179" s="3" t="s">
        <v>46</v>
      </c>
      <c r="B179" s="3" t="s">
        <v>16</v>
      </c>
      <c r="C179" s="3">
        <v>9.5</v>
      </c>
      <c r="D179" s="3">
        <v>9</v>
      </c>
      <c r="E179" s="3">
        <f t="shared" si="39"/>
        <v>9.25</v>
      </c>
      <c r="F179" s="3">
        <f t="shared" si="40"/>
        <v>6.7290628124999996E-3</v>
      </c>
      <c r="G179" s="3">
        <v>2.1</v>
      </c>
      <c r="H179" s="3">
        <v>1</v>
      </c>
      <c r="I179" s="13">
        <f t="shared" si="41"/>
        <v>7.0655159531249996E-3</v>
      </c>
      <c r="J179" s="13">
        <f t="shared" si="42"/>
        <v>1.0670491462500001E-2</v>
      </c>
      <c r="K179" s="3">
        <v>42.4</v>
      </c>
      <c r="L179" s="3">
        <v>7.6</v>
      </c>
      <c r="M179" s="3">
        <f>J179*S17</f>
        <v>5.0631481989562499E-3</v>
      </c>
      <c r="N179" s="3"/>
    </row>
    <row r="180" spans="1:14" x14ac:dyDescent="0.25">
      <c r="A180" s="6"/>
      <c r="B180" s="6"/>
      <c r="C180" s="6"/>
      <c r="D180" s="6"/>
      <c r="E180" s="6"/>
      <c r="F180" s="6"/>
      <c r="G180" s="6"/>
      <c r="H180" s="6"/>
      <c r="I180" s="20">
        <f>SUM(I174:I179)</f>
        <v>0.56999512073437497</v>
      </c>
      <c r="J180" s="20">
        <f>SUM(J174:J179)</f>
        <v>0.55574937348749998</v>
      </c>
      <c r="K180" s="6">
        <f>J180*10000/531</f>
        <v>10.466089896186441</v>
      </c>
      <c r="L180" s="6">
        <f>I180*10000/531</f>
        <v>10.734371388594633</v>
      </c>
      <c r="M180" s="6">
        <f>SUM(M174:M179)</f>
        <v>0.17070409335327127</v>
      </c>
      <c r="N180" s="6">
        <f>M180*10000/531</f>
        <v>3.2147663531689505</v>
      </c>
    </row>
    <row r="181" spans="1:14" x14ac:dyDescent="0.25">
      <c r="A181" s="2" t="s">
        <v>47</v>
      </c>
      <c r="B181" s="2" t="s">
        <v>14</v>
      </c>
      <c r="C181" s="2">
        <v>16</v>
      </c>
      <c r="D181" s="2">
        <v>16.5</v>
      </c>
      <c r="E181" s="2">
        <f t="shared" si="39"/>
        <v>16.25</v>
      </c>
      <c r="F181" s="2">
        <f t="shared" si="40"/>
        <v>2.07671953125E-2</v>
      </c>
      <c r="G181" s="2">
        <v>9.1999999999999993</v>
      </c>
      <c r="H181" s="2">
        <v>2</v>
      </c>
      <c r="I181" s="12">
        <f t="shared" si="41"/>
        <v>9.5529098437499987E-2</v>
      </c>
      <c r="J181" s="12">
        <f t="shared" si="42"/>
        <v>9.9351413750000006E-2</v>
      </c>
      <c r="K181" s="2">
        <v>19.2</v>
      </c>
      <c r="L181" s="2">
        <v>6.7</v>
      </c>
      <c r="M181" s="2">
        <f>J181*S3</f>
        <v>2.8652947725500002E-2</v>
      </c>
      <c r="N181" s="2"/>
    </row>
    <row r="182" spans="1:14" x14ac:dyDescent="0.25">
      <c r="A182" s="2" t="s">
        <v>47</v>
      </c>
      <c r="B182" s="2" t="s">
        <v>14</v>
      </c>
      <c r="C182" s="2">
        <v>9.5</v>
      </c>
      <c r="D182" s="2">
        <v>9.5</v>
      </c>
      <c r="E182" s="2">
        <f t="shared" si="39"/>
        <v>9.5</v>
      </c>
      <c r="F182" s="2">
        <f t="shared" si="40"/>
        <v>7.0977112500000003E-3</v>
      </c>
      <c r="G182" s="2">
        <v>2.2999999999999998</v>
      </c>
      <c r="H182" s="2">
        <v>3</v>
      </c>
      <c r="I182" s="12">
        <f t="shared" si="41"/>
        <v>8.1623679374999997E-3</v>
      </c>
      <c r="J182" s="12">
        <f t="shared" si="42"/>
        <v>1.2008859950000001E-2</v>
      </c>
      <c r="K182" s="2">
        <v>15</v>
      </c>
      <c r="L182" s="2">
        <v>6.6</v>
      </c>
      <c r="M182" s="2">
        <f>J182*S4</f>
        <v>2.7860555084000004E-3</v>
      </c>
      <c r="N182" s="2"/>
    </row>
    <row r="183" spans="1:14" x14ac:dyDescent="0.25">
      <c r="A183" s="2" t="s">
        <v>47</v>
      </c>
      <c r="B183" s="2" t="s">
        <v>14</v>
      </c>
      <c r="C183" s="2">
        <v>11</v>
      </c>
      <c r="D183" s="2">
        <v>11.5</v>
      </c>
      <c r="E183" s="2">
        <f t="shared" si="39"/>
        <v>11.25</v>
      </c>
      <c r="F183" s="2">
        <f t="shared" si="40"/>
        <v>9.9535078124999999E-3</v>
      </c>
      <c r="G183" s="2">
        <v>10.8</v>
      </c>
      <c r="H183" s="2">
        <v>2</v>
      </c>
      <c r="I183" s="12">
        <f t="shared" si="41"/>
        <v>5.3748942187500003E-2</v>
      </c>
      <c r="J183" s="12">
        <f t="shared" si="42"/>
        <v>5.4989788750000004E-2</v>
      </c>
      <c r="K183" s="2">
        <v>16</v>
      </c>
      <c r="L183" s="2">
        <v>6.9</v>
      </c>
      <c r="M183" s="2">
        <f>J183*S5</f>
        <v>9.4912375382500015E-3</v>
      </c>
      <c r="N183" s="2"/>
    </row>
    <row r="184" spans="1:14" x14ac:dyDescent="0.25">
      <c r="A184" s="2" t="s">
        <v>47</v>
      </c>
      <c r="B184" s="2" t="s">
        <v>14</v>
      </c>
      <c r="C184" s="2">
        <v>10</v>
      </c>
      <c r="D184" s="2">
        <v>10</v>
      </c>
      <c r="E184" s="2">
        <f t="shared" si="39"/>
        <v>10</v>
      </c>
      <c r="F184" s="2">
        <f t="shared" si="40"/>
        <v>7.8645E-3</v>
      </c>
      <c r="G184" s="2">
        <v>2.6</v>
      </c>
      <c r="H184" s="2">
        <v>3</v>
      </c>
      <c r="I184" s="12">
        <f t="shared" si="41"/>
        <v>1.022385E-2</v>
      </c>
      <c r="J184" s="12">
        <f t="shared" si="42"/>
        <v>1.4568360000000002E-2</v>
      </c>
      <c r="K184" s="2">
        <v>14.1</v>
      </c>
      <c r="L184" s="2">
        <v>8.4</v>
      </c>
      <c r="M184" s="2">
        <f>J184*$S$4</f>
        <v>3.3798595200000008E-3</v>
      </c>
      <c r="N184" s="2"/>
    </row>
    <row r="185" spans="1:14" x14ac:dyDescent="0.25">
      <c r="A185" s="2" t="s">
        <v>47</v>
      </c>
      <c r="B185" s="2" t="s">
        <v>14</v>
      </c>
      <c r="C185" s="2">
        <v>8</v>
      </c>
      <c r="D185" s="2">
        <v>8</v>
      </c>
      <c r="E185" s="2">
        <f t="shared" si="39"/>
        <v>8</v>
      </c>
      <c r="F185" s="2">
        <f t="shared" si="40"/>
        <v>5.0332800000000002E-3</v>
      </c>
      <c r="G185" s="2">
        <v>8.1999999999999993</v>
      </c>
      <c r="H185" s="2">
        <v>3</v>
      </c>
      <c r="I185" s="12">
        <f t="shared" si="41"/>
        <v>2.0636447999999998E-2</v>
      </c>
      <c r="J185" s="12">
        <f t="shared" si="42"/>
        <v>2.0874276799999997E-2</v>
      </c>
      <c r="K185" s="2">
        <v>14.6</v>
      </c>
      <c r="L185" s="2">
        <v>6.5</v>
      </c>
      <c r="M185" s="2">
        <f>J185*$S$4</f>
        <v>4.8428322175999997E-3</v>
      </c>
      <c r="N185" s="2"/>
    </row>
    <row r="186" spans="1:14" x14ac:dyDescent="0.25">
      <c r="A186" s="6"/>
      <c r="B186" s="6"/>
      <c r="C186" s="6"/>
      <c r="D186" s="6"/>
      <c r="E186" s="6"/>
      <c r="F186" s="6"/>
      <c r="G186" s="6"/>
      <c r="H186" s="6"/>
      <c r="I186" s="20">
        <f>SUM(I181:I185)</f>
        <v>0.1883007065625</v>
      </c>
      <c r="J186" s="20">
        <f>SUM(J181:J185)</f>
        <v>0.20179269925000001</v>
      </c>
      <c r="K186" s="6">
        <f>J186*10000/531</f>
        <v>3.8002391572504708</v>
      </c>
      <c r="L186" s="6">
        <f>I186*10000/531</f>
        <v>3.5461526659604519</v>
      </c>
      <c r="M186" s="6">
        <f>SUM(M181:M185)</f>
        <v>4.9152932509750002E-2</v>
      </c>
      <c r="N186" s="6">
        <f>M186*10000/531</f>
        <v>0.92566727890301326</v>
      </c>
    </row>
    <row r="187" spans="1:14" x14ac:dyDescent="0.25">
      <c r="A187" s="3" t="s">
        <v>30</v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>
        <v>0</v>
      </c>
      <c r="L188" s="6">
        <v>0</v>
      </c>
      <c r="M188" s="6">
        <v>0</v>
      </c>
      <c r="N188" s="6">
        <v>0</v>
      </c>
    </row>
    <row r="189" spans="1:14" x14ac:dyDescent="0.25">
      <c r="A189" s="2" t="s">
        <v>31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>
        <v>0</v>
      </c>
      <c r="L190" s="6">
        <v>0</v>
      </c>
      <c r="M190" s="6">
        <v>0</v>
      </c>
      <c r="N190" s="6">
        <v>0</v>
      </c>
    </row>
    <row r="191" spans="1:14" x14ac:dyDescent="0.25">
      <c r="A191" s="3" t="s">
        <v>52</v>
      </c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>
        <v>0</v>
      </c>
      <c r="L192" s="6">
        <v>0</v>
      </c>
      <c r="M192" s="6">
        <v>0</v>
      </c>
      <c r="N192" s="6">
        <v>0</v>
      </c>
    </row>
  </sheetData>
  <sortState xmlns:xlrd2="http://schemas.microsoft.com/office/spreadsheetml/2017/richdata2" ref="A75:O92">
    <sortCondition ref="H17:H24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XLSTAT_20210929_140857_1_HID">
    <tabColor rgb="FF007800"/>
  </sheetPr>
  <dimension ref="A1:F78"/>
  <sheetViews>
    <sheetView workbookViewId="0"/>
  </sheetViews>
  <sheetFormatPr defaultRowHeight="15" x14ac:dyDescent="0.25"/>
  <sheetData>
    <row r="1" spans="1:6" x14ac:dyDescent="0.25">
      <c r="A1">
        <v>1.0296296296296297</v>
      </c>
      <c r="B1">
        <v>10.3</v>
      </c>
      <c r="C1">
        <v>2</v>
      </c>
      <c r="D1">
        <v>9.9</v>
      </c>
      <c r="E1">
        <v>3</v>
      </c>
      <c r="F1">
        <v>9.6</v>
      </c>
    </row>
    <row r="2" spans="1:6" x14ac:dyDescent="0.25">
      <c r="A2">
        <v>0.97037037037037033</v>
      </c>
      <c r="B2">
        <v>10.9</v>
      </c>
      <c r="C2">
        <v>2</v>
      </c>
      <c r="D2">
        <v>10.6</v>
      </c>
      <c r="E2">
        <v>3.2</v>
      </c>
      <c r="F2">
        <v>13.2</v>
      </c>
    </row>
    <row r="3" spans="1:6" x14ac:dyDescent="0.25">
      <c r="A3">
        <v>1.0098765432098766</v>
      </c>
      <c r="B3">
        <v>11.6</v>
      </c>
      <c r="C3">
        <v>2</v>
      </c>
      <c r="D3">
        <v>11</v>
      </c>
      <c r="E3">
        <v>2.8</v>
      </c>
      <c r="F3">
        <v>13.3</v>
      </c>
    </row>
    <row r="4" spans="1:6" x14ac:dyDescent="0.25">
      <c r="A4">
        <v>0.99012345679012348</v>
      </c>
      <c r="B4">
        <v>11.9</v>
      </c>
      <c r="C4">
        <v>2.0363636363636362</v>
      </c>
      <c r="D4">
        <v>12.3</v>
      </c>
      <c r="E4">
        <v>3.1636363636363636</v>
      </c>
      <c r="F4">
        <v>13.3</v>
      </c>
    </row>
    <row r="5" spans="1:6" x14ac:dyDescent="0.25">
      <c r="A5">
        <v>1</v>
      </c>
      <c r="B5">
        <v>12.5</v>
      </c>
      <c r="C5">
        <v>1.9636363636363636</v>
      </c>
      <c r="D5">
        <v>12.4</v>
      </c>
      <c r="E5">
        <v>2.8363636363636364</v>
      </c>
      <c r="F5">
        <v>13.3</v>
      </c>
    </row>
    <row r="6" spans="1:6" x14ac:dyDescent="0.25">
      <c r="A6">
        <v>0.8</v>
      </c>
      <c r="B6">
        <v>13.2</v>
      </c>
      <c r="C6">
        <v>2</v>
      </c>
      <c r="D6">
        <v>13.2</v>
      </c>
      <c r="E6">
        <v>3.1272727272727274</v>
      </c>
      <c r="F6">
        <v>13.3</v>
      </c>
    </row>
    <row r="7" spans="1:6" x14ac:dyDescent="0.25">
      <c r="A7">
        <v>1.2</v>
      </c>
      <c r="B7">
        <v>13.3</v>
      </c>
      <c r="C7">
        <v>2.1090909090909089</v>
      </c>
      <c r="D7">
        <v>13.3</v>
      </c>
      <c r="E7">
        <v>2.8727272727272726</v>
      </c>
      <c r="F7">
        <v>13.4</v>
      </c>
    </row>
    <row r="8" spans="1:6" x14ac:dyDescent="0.25">
      <c r="A8">
        <v>0.81538461538461537</v>
      </c>
      <c r="B8">
        <v>13.3</v>
      </c>
      <c r="C8">
        <v>1.8909090909090909</v>
      </c>
      <c r="D8">
        <v>13.3</v>
      </c>
      <c r="E8">
        <v>3.0909090909090908</v>
      </c>
      <c r="F8">
        <v>13.5</v>
      </c>
    </row>
    <row r="9" spans="1:6" x14ac:dyDescent="0.25">
      <c r="A9">
        <v>1.1846153846153846</v>
      </c>
      <c r="B9">
        <v>13.3</v>
      </c>
      <c r="C9">
        <v>2.0654545454545454</v>
      </c>
      <c r="D9">
        <v>13.3</v>
      </c>
      <c r="E9">
        <v>2.9090909090909092</v>
      </c>
      <c r="F9">
        <v>13.6</v>
      </c>
    </row>
    <row r="10" spans="1:6" x14ac:dyDescent="0.25">
      <c r="A10">
        <v>0.8307692307692307</v>
      </c>
      <c r="B10">
        <v>13.3</v>
      </c>
      <c r="C10">
        <v>1.9345454545454546</v>
      </c>
      <c r="D10">
        <v>13.4</v>
      </c>
      <c r="E10">
        <v>3.0545454545454547</v>
      </c>
      <c r="F10">
        <v>13.8</v>
      </c>
    </row>
    <row r="11" spans="1:6" x14ac:dyDescent="0.25">
      <c r="A11">
        <v>1.1692307692307693</v>
      </c>
      <c r="B11">
        <v>13.3</v>
      </c>
      <c r="C11">
        <v>2.021818181818182</v>
      </c>
      <c r="D11">
        <v>13.5</v>
      </c>
      <c r="E11">
        <v>2.9454545454545453</v>
      </c>
      <c r="F11">
        <v>14.1</v>
      </c>
    </row>
    <row r="12" spans="1:6" x14ac:dyDescent="0.25">
      <c r="A12">
        <v>0.84615384615384615</v>
      </c>
      <c r="B12">
        <v>13.3</v>
      </c>
      <c r="C12">
        <v>1.9781818181818183</v>
      </c>
      <c r="D12">
        <v>13.7</v>
      </c>
      <c r="E12">
        <v>3.0181818181818181</v>
      </c>
      <c r="F12">
        <v>14.1</v>
      </c>
    </row>
    <row r="13" spans="1:6" x14ac:dyDescent="0.25">
      <c r="A13">
        <v>1.1538461538461537</v>
      </c>
      <c r="B13">
        <v>13.4</v>
      </c>
      <c r="C13">
        <v>2.1090909090909089</v>
      </c>
      <c r="D13">
        <v>13.8</v>
      </c>
      <c r="E13">
        <v>2.9818181818181819</v>
      </c>
      <c r="F13">
        <v>14.2</v>
      </c>
    </row>
    <row r="14" spans="1:6" x14ac:dyDescent="0.25">
      <c r="A14">
        <v>0.86153846153846159</v>
      </c>
      <c r="B14">
        <v>13.4</v>
      </c>
      <c r="C14">
        <v>1.8909090909090909</v>
      </c>
      <c r="D14">
        <v>13.9</v>
      </c>
      <c r="E14">
        <v>3.0666666666666669</v>
      </c>
      <c r="F14">
        <v>14.5</v>
      </c>
    </row>
    <row r="15" spans="1:6" x14ac:dyDescent="0.25">
      <c r="A15">
        <v>1.1384615384615384</v>
      </c>
      <c r="B15">
        <v>13.4</v>
      </c>
      <c r="C15">
        <v>2.0654545454545454</v>
      </c>
      <c r="D15">
        <v>13.9</v>
      </c>
      <c r="E15">
        <v>2.9333333333333331</v>
      </c>
      <c r="F15">
        <v>14.6</v>
      </c>
    </row>
    <row r="16" spans="1:6" x14ac:dyDescent="0.25">
      <c r="A16">
        <v>0.87692307692307692</v>
      </c>
      <c r="B16">
        <v>13.4</v>
      </c>
      <c r="C16">
        <v>1.9345454545454546</v>
      </c>
      <c r="D16">
        <v>13.9</v>
      </c>
      <c r="E16">
        <v>3.0222222222222221</v>
      </c>
      <c r="F16">
        <v>15</v>
      </c>
    </row>
    <row r="17" spans="1:6" x14ac:dyDescent="0.25">
      <c r="A17">
        <v>1.1230769230769231</v>
      </c>
      <c r="B17">
        <v>13.4</v>
      </c>
      <c r="C17">
        <v>2.021818181818182</v>
      </c>
      <c r="D17">
        <v>14</v>
      </c>
      <c r="E17">
        <v>2.9777777777777779</v>
      </c>
      <c r="F17">
        <v>15.6</v>
      </c>
    </row>
    <row r="18" spans="1:6" x14ac:dyDescent="0.25">
      <c r="A18">
        <v>0.89230769230769225</v>
      </c>
      <c r="B18">
        <v>13.5</v>
      </c>
      <c r="C18">
        <v>1.9781818181818183</v>
      </c>
      <c r="D18">
        <v>14</v>
      </c>
      <c r="E18">
        <v>3.0333333333333332</v>
      </c>
      <c r="F18">
        <v>16.899999999999999</v>
      </c>
    </row>
    <row r="19" spans="1:6" x14ac:dyDescent="0.25">
      <c r="A19">
        <v>1.1076923076923078</v>
      </c>
      <c r="B19">
        <v>13.5</v>
      </c>
      <c r="C19">
        <v>2</v>
      </c>
      <c r="D19">
        <v>14.2</v>
      </c>
      <c r="E19">
        <v>2.9666666666666668</v>
      </c>
      <c r="F19">
        <v>17.2</v>
      </c>
    </row>
    <row r="20" spans="1:6" x14ac:dyDescent="0.25">
      <c r="A20">
        <v>0.90769230769230769</v>
      </c>
      <c r="B20">
        <v>13.5</v>
      </c>
      <c r="C20">
        <v>1.8</v>
      </c>
      <c r="D20">
        <v>14.2</v>
      </c>
      <c r="E20">
        <v>3</v>
      </c>
      <c r="F20">
        <v>18.8</v>
      </c>
    </row>
    <row r="21" spans="1:6" x14ac:dyDescent="0.25">
      <c r="A21">
        <v>1.0923076923076924</v>
      </c>
      <c r="B21">
        <v>13.6</v>
      </c>
      <c r="C21">
        <v>2.2000000000000002</v>
      </c>
      <c r="D21">
        <v>14.2</v>
      </c>
      <c r="E21">
        <v>3</v>
      </c>
      <c r="F21">
        <v>19.399999999999999</v>
      </c>
    </row>
    <row r="22" spans="1:6" x14ac:dyDescent="0.25">
      <c r="A22">
        <v>0.92307692307692313</v>
      </c>
      <c r="B22">
        <v>13.6</v>
      </c>
      <c r="C22">
        <v>1.84</v>
      </c>
      <c r="D22">
        <v>14.4</v>
      </c>
      <c r="E22">
        <v>3</v>
      </c>
      <c r="F22">
        <v>20.6</v>
      </c>
    </row>
    <row r="23" spans="1:6" x14ac:dyDescent="0.25">
      <c r="A23">
        <v>1.0769230769230769</v>
      </c>
      <c r="B23">
        <v>13.6</v>
      </c>
      <c r="C23">
        <v>2.16</v>
      </c>
      <c r="D23">
        <v>14.4</v>
      </c>
      <c r="E23">
        <v>3</v>
      </c>
      <c r="F23">
        <v>30.1</v>
      </c>
    </row>
    <row r="24" spans="1:6" x14ac:dyDescent="0.25">
      <c r="A24">
        <v>0.93846153846153846</v>
      </c>
      <c r="B24">
        <v>13.7</v>
      </c>
      <c r="C24">
        <v>1.88</v>
      </c>
      <c r="D24">
        <v>14.4</v>
      </c>
      <c r="E24">
        <v>3</v>
      </c>
      <c r="F24">
        <v>43.6</v>
      </c>
    </row>
    <row r="25" spans="1:6" x14ac:dyDescent="0.25">
      <c r="A25">
        <v>1.0615384615384615</v>
      </c>
      <c r="B25">
        <v>13.7</v>
      </c>
      <c r="C25">
        <v>2.12</v>
      </c>
      <c r="D25">
        <v>14.4</v>
      </c>
      <c r="E25">
        <v>3</v>
      </c>
      <c r="F25">
        <v>48.6</v>
      </c>
    </row>
    <row r="26" spans="1:6" x14ac:dyDescent="0.25">
      <c r="A26">
        <v>0.95384615384615379</v>
      </c>
      <c r="B26">
        <v>13.7</v>
      </c>
      <c r="C26">
        <v>1.92</v>
      </c>
      <c r="D26">
        <v>14.5</v>
      </c>
    </row>
    <row r="27" spans="1:6" x14ac:dyDescent="0.25">
      <c r="A27">
        <v>1.0461538461538462</v>
      </c>
      <c r="B27">
        <v>13.7</v>
      </c>
      <c r="C27">
        <v>2.08</v>
      </c>
      <c r="D27">
        <v>14.5</v>
      </c>
    </row>
    <row r="28" spans="1:6" x14ac:dyDescent="0.25">
      <c r="A28">
        <v>0.96923076923076923</v>
      </c>
      <c r="B28">
        <v>13.7</v>
      </c>
      <c r="C28">
        <v>1.96</v>
      </c>
      <c r="D28">
        <v>14.5</v>
      </c>
    </row>
    <row r="29" spans="1:6" x14ac:dyDescent="0.25">
      <c r="A29">
        <v>1.0307692307692307</v>
      </c>
      <c r="B29">
        <v>13.7</v>
      </c>
      <c r="C29">
        <v>2.04</v>
      </c>
      <c r="D29">
        <v>14.5</v>
      </c>
    </row>
    <row r="30" spans="1:6" x14ac:dyDescent="0.25">
      <c r="A30">
        <v>0.98461538461538467</v>
      </c>
      <c r="B30">
        <v>13.7</v>
      </c>
      <c r="C30">
        <v>2.0727272727272728</v>
      </c>
      <c r="D30">
        <v>14.6</v>
      </c>
    </row>
    <row r="31" spans="1:6" x14ac:dyDescent="0.25">
      <c r="A31">
        <v>1.0153846153846153</v>
      </c>
      <c r="B31">
        <v>13.7</v>
      </c>
      <c r="C31">
        <v>1.9272727272727272</v>
      </c>
      <c r="D31">
        <v>14.6</v>
      </c>
    </row>
    <row r="32" spans="1:6" x14ac:dyDescent="0.25">
      <c r="A32">
        <v>1</v>
      </c>
      <c r="B32">
        <v>13.8</v>
      </c>
      <c r="C32">
        <v>2.0242424242424244</v>
      </c>
      <c r="D32">
        <v>14.7</v>
      </c>
    </row>
    <row r="33" spans="1:4" x14ac:dyDescent="0.25">
      <c r="A33">
        <v>0.81481481481481477</v>
      </c>
      <c r="B33">
        <v>13.8</v>
      </c>
      <c r="C33">
        <v>1.9757575757575758</v>
      </c>
      <c r="D33">
        <v>14.7</v>
      </c>
    </row>
    <row r="34" spans="1:4" x14ac:dyDescent="0.25">
      <c r="A34">
        <v>1.1851851851851851</v>
      </c>
      <c r="B34">
        <v>13.8</v>
      </c>
      <c r="C34">
        <v>2</v>
      </c>
      <c r="D34">
        <v>15</v>
      </c>
    </row>
    <row r="35" spans="1:4" x14ac:dyDescent="0.25">
      <c r="A35">
        <v>0.83024691358024694</v>
      </c>
      <c r="B35">
        <v>13.8</v>
      </c>
      <c r="C35">
        <v>1.9090909090909092</v>
      </c>
      <c r="D35">
        <v>15</v>
      </c>
    </row>
    <row r="36" spans="1:4" x14ac:dyDescent="0.25">
      <c r="A36">
        <v>1.1697530864197532</v>
      </c>
      <c r="B36">
        <v>13.9</v>
      </c>
      <c r="C36">
        <v>2.0909090909090908</v>
      </c>
      <c r="D36">
        <v>15.1</v>
      </c>
    </row>
    <row r="37" spans="1:4" x14ac:dyDescent="0.25">
      <c r="A37">
        <v>0.84567901234567899</v>
      </c>
      <c r="B37">
        <v>13.9</v>
      </c>
      <c r="C37">
        <v>1.9545454545454546</v>
      </c>
      <c r="D37">
        <v>15.4</v>
      </c>
    </row>
    <row r="38" spans="1:4" x14ac:dyDescent="0.25">
      <c r="A38">
        <v>1.154320987654321</v>
      </c>
      <c r="B38">
        <v>13.9</v>
      </c>
      <c r="C38">
        <v>2.0454545454545454</v>
      </c>
      <c r="D38">
        <v>15.4</v>
      </c>
    </row>
    <row r="39" spans="1:4" x14ac:dyDescent="0.25">
      <c r="A39">
        <v>0.86111111111111105</v>
      </c>
      <c r="B39">
        <v>13.9</v>
      </c>
      <c r="C39">
        <v>2</v>
      </c>
      <c r="D39">
        <v>15.5</v>
      </c>
    </row>
    <row r="40" spans="1:4" x14ac:dyDescent="0.25">
      <c r="A40">
        <v>1.1388888888888888</v>
      </c>
      <c r="B40">
        <v>14</v>
      </c>
      <c r="C40">
        <v>1.9454545454545455</v>
      </c>
      <c r="D40">
        <v>15.7</v>
      </c>
    </row>
    <row r="41" spans="1:4" x14ac:dyDescent="0.25">
      <c r="A41">
        <v>0.87654320987654322</v>
      </c>
      <c r="B41">
        <v>14</v>
      </c>
      <c r="C41">
        <v>2.0545454545454547</v>
      </c>
      <c r="D41">
        <v>15.8</v>
      </c>
    </row>
    <row r="42" spans="1:4" x14ac:dyDescent="0.25">
      <c r="A42">
        <v>1.1234567901234569</v>
      </c>
      <c r="B42">
        <v>14.2</v>
      </c>
      <c r="C42">
        <v>2</v>
      </c>
      <c r="D42">
        <v>16</v>
      </c>
    </row>
    <row r="43" spans="1:4" x14ac:dyDescent="0.25">
      <c r="A43">
        <v>0.89197530864197527</v>
      </c>
      <c r="B43">
        <v>14.3</v>
      </c>
      <c r="C43">
        <v>1.9454545454545455</v>
      </c>
      <c r="D43">
        <v>16.2</v>
      </c>
    </row>
    <row r="44" spans="1:4" x14ac:dyDescent="0.25">
      <c r="A44">
        <v>1.1080246913580247</v>
      </c>
      <c r="B44">
        <v>14.3</v>
      </c>
      <c r="C44">
        <v>2.0545454545454547</v>
      </c>
      <c r="D44">
        <v>16.2</v>
      </c>
    </row>
    <row r="45" spans="1:4" x14ac:dyDescent="0.25">
      <c r="A45">
        <v>0.90740740740740744</v>
      </c>
      <c r="B45">
        <v>14.4</v>
      </c>
      <c r="C45">
        <v>2.0363636363636362</v>
      </c>
      <c r="D45">
        <v>16.5</v>
      </c>
    </row>
    <row r="46" spans="1:4" x14ac:dyDescent="0.25">
      <c r="A46">
        <v>1.0925925925925926</v>
      </c>
      <c r="B46">
        <v>14.4</v>
      </c>
      <c r="C46">
        <v>1.9636363636363636</v>
      </c>
      <c r="D46">
        <v>16.600000000000001</v>
      </c>
    </row>
    <row r="47" spans="1:4" x14ac:dyDescent="0.25">
      <c r="A47">
        <v>0.9228395061728395</v>
      </c>
      <c r="B47">
        <v>14.4</v>
      </c>
      <c r="C47">
        <v>2</v>
      </c>
      <c r="D47">
        <v>16.7</v>
      </c>
    </row>
    <row r="48" spans="1:4" x14ac:dyDescent="0.25">
      <c r="A48">
        <v>1.0771604938271604</v>
      </c>
      <c r="B48">
        <v>14.5</v>
      </c>
      <c r="C48">
        <v>2</v>
      </c>
      <c r="D48">
        <v>17.8</v>
      </c>
    </row>
    <row r="49" spans="1:4" x14ac:dyDescent="0.25">
      <c r="A49">
        <v>0.93827160493827155</v>
      </c>
      <c r="B49">
        <v>14.6</v>
      </c>
      <c r="C49">
        <v>2</v>
      </c>
      <c r="D49">
        <v>18.100000000000001</v>
      </c>
    </row>
    <row r="50" spans="1:4" x14ac:dyDescent="0.25">
      <c r="A50">
        <v>1.0617283950617284</v>
      </c>
      <c r="B50">
        <v>14.8</v>
      </c>
      <c r="C50">
        <v>2</v>
      </c>
      <c r="D50">
        <v>19.2</v>
      </c>
    </row>
    <row r="51" spans="1:4" x14ac:dyDescent="0.25">
      <c r="A51">
        <v>0.95370370370370372</v>
      </c>
      <c r="B51">
        <v>14.8</v>
      </c>
      <c r="C51">
        <v>2.0363636363636362</v>
      </c>
      <c r="D51">
        <v>19.7</v>
      </c>
    </row>
    <row r="52" spans="1:4" x14ac:dyDescent="0.25">
      <c r="A52">
        <v>1.0462962962962963</v>
      </c>
      <c r="B52">
        <v>15</v>
      </c>
      <c r="C52">
        <v>1.9636363636363636</v>
      </c>
      <c r="D52">
        <v>19.899999999999999</v>
      </c>
    </row>
    <row r="53" spans="1:4" x14ac:dyDescent="0.25">
      <c r="A53">
        <v>0.96913580246913578</v>
      </c>
      <c r="B53">
        <v>15.1</v>
      </c>
      <c r="C53">
        <v>2</v>
      </c>
      <c r="D53">
        <v>20.5</v>
      </c>
    </row>
    <row r="54" spans="1:4" x14ac:dyDescent="0.25">
      <c r="A54">
        <v>1.0308641975308641</v>
      </c>
      <c r="B54">
        <v>15.3</v>
      </c>
    </row>
    <row r="55" spans="1:4" x14ac:dyDescent="0.25">
      <c r="A55">
        <v>0.98456790123456794</v>
      </c>
      <c r="B55">
        <v>15.3</v>
      </c>
    </row>
    <row r="56" spans="1:4" x14ac:dyDescent="0.25">
      <c r="A56">
        <v>1.0154320987654322</v>
      </c>
      <c r="B56">
        <v>15.3</v>
      </c>
    </row>
    <row r="57" spans="1:4" x14ac:dyDescent="0.25">
      <c r="A57">
        <v>1</v>
      </c>
      <c r="B57">
        <v>15.5</v>
      </c>
    </row>
    <row r="58" spans="1:4" x14ac:dyDescent="0.25">
      <c r="A58">
        <v>0.91851851851851851</v>
      </c>
      <c r="B58">
        <v>15.5</v>
      </c>
    </row>
    <row r="59" spans="1:4" x14ac:dyDescent="0.25">
      <c r="A59">
        <v>1.0814814814814815</v>
      </c>
      <c r="B59">
        <v>15.6</v>
      </c>
    </row>
    <row r="60" spans="1:4" x14ac:dyDescent="0.25">
      <c r="A60">
        <v>0.93481481481481477</v>
      </c>
      <c r="B60">
        <v>15.8</v>
      </c>
    </row>
    <row r="61" spans="1:4" x14ac:dyDescent="0.25">
      <c r="A61">
        <v>1.0651851851851852</v>
      </c>
      <c r="B61">
        <v>15.8</v>
      </c>
    </row>
    <row r="62" spans="1:4" x14ac:dyDescent="0.25">
      <c r="A62">
        <v>0.95111111111111113</v>
      </c>
      <c r="B62">
        <v>15.8</v>
      </c>
    </row>
    <row r="63" spans="1:4" x14ac:dyDescent="0.25">
      <c r="A63">
        <v>1.048888888888889</v>
      </c>
      <c r="B63">
        <v>16.100000000000001</v>
      </c>
    </row>
    <row r="64" spans="1:4" x14ac:dyDescent="0.25">
      <c r="A64">
        <v>0.96740740740740738</v>
      </c>
      <c r="B64">
        <v>16.2</v>
      </c>
    </row>
    <row r="65" spans="1:2" x14ac:dyDescent="0.25">
      <c r="A65">
        <v>1.0325925925925925</v>
      </c>
      <c r="B65">
        <v>16.3</v>
      </c>
    </row>
    <row r="66" spans="1:2" x14ac:dyDescent="0.25">
      <c r="A66">
        <v>0.98370370370370375</v>
      </c>
      <c r="B66">
        <v>16.7</v>
      </c>
    </row>
    <row r="67" spans="1:2" x14ac:dyDescent="0.25">
      <c r="A67">
        <v>1.0162962962962963</v>
      </c>
      <c r="B67">
        <v>17.2</v>
      </c>
    </row>
    <row r="68" spans="1:2" x14ac:dyDescent="0.25">
      <c r="A68">
        <v>1.0444444444444445</v>
      </c>
      <c r="B68">
        <v>17.399999999999999</v>
      </c>
    </row>
    <row r="69" spans="1:2" x14ac:dyDescent="0.25">
      <c r="A69">
        <v>0.9555555555555556</v>
      </c>
      <c r="B69">
        <v>17.5</v>
      </c>
    </row>
    <row r="70" spans="1:2" x14ac:dyDescent="0.25">
      <c r="A70">
        <v>1.0266666666666666</v>
      </c>
      <c r="B70">
        <v>17.8</v>
      </c>
    </row>
    <row r="71" spans="1:2" x14ac:dyDescent="0.25">
      <c r="A71">
        <v>0.97333333333333338</v>
      </c>
      <c r="B71">
        <v>17.8</v>
      </c>
    </row>
    <row r="72" spans="1:2" x14ac:dyDescent="0.25">
      <c r="A72">
        <v>1.0088888888888889</v>
      </c>
      <c r="B72">
        <v>18.600000000000001</v>
      </c>
    </row>
    <row r="73" spans="1:2" x14ac:dyDescent="0.25">
      <c r="A73">
        <v>0.99111111111111116</v>
      </c>
      <c r="B73">
        <v>18.7</v>
      </c>
    </row>
    <row r="74" spans="1:2" x14ac:dyDescent="0.25">
      <c r="A74">
        <v>1</v>
      </c>
      <c r="B74">
        <v>19.3</v>
      </c>
    </row>
    <row r="75" spans="1:2" x14ac:dyDescent="0.25">
      <c r="A75">
        <v>1</v>
      </c>
      <c r="B75">
        <v>22.1</v>
      </c>
    </row>
    <row r="76" spans="1:2" x14ac:dyDescent="0.25">
      <c r="A76">
        <v>1</v>
      </c>
      <c r="B76">
        <v>22.8</v>
      </c>
    </row>
    <row r="77" spans="1:2" x14ac:dyDescent="0.25">
      <c r="A77">
        <v>1</v>
      </c>
      <c r="B77">
        <v>42.4</v>
      </c>
    </row>
    <row r="78" spans="1:2" x14ac:dyDescent="0.25">
      <c r="A78">
        <v>1</v>
      </c>
      <c r="B78">
        <v>53.5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XLSTAT_20210929_140857_1_HID1">
    <tabColor rgb="FF007800"/>
  </sheetPr>
  <dimension ref="A1:F156"/>
  <sheetViews>
    <sheetView workbookViewId="0"/>
  </sheetViews>
  <sheetFormatPr defaultRowHeight="15" x14ac:dyDescent="0.25"/>
  <sheetData>
    <row r="1" spans="1:6" x14ac:dyDescent="0.25">
      <c r="A1">
        <v>0.85</v>
      </c>
      <c r="B1">
        <v>10.3</v>
      </c>
      <c r="C1">
        <v>1.85</v>
      </c>
      <c r="D1">
        <v>9.9</v>
      </c>
      <c r="E1">
        <v>2.85</v>
      </c>
      <c r="F1">
        <v>9.6</v>
      </c>
    </row>
    <row r="2" spans="1:6" x14ac:dyDescent="0.25">
      <c r="A2">
        <v>1.1499999999999999</v>
      </c>
      <c r="B2">
        <v>10.3</v>
      </c>
      <c r="C2">
        <v>2.15</v>
      </c>
      <c r="D2">
        <v>9.9</v>
      </c>
      <c r="E2">
        <v>3.15</v>
      </c>
      <c r="F2">
        <v>9.6</v>
      </c>
    </row>
    <row r="3" spans="1:6" x14ac:dyDescent="0.25">
      <c r="A3">
        <v>0.85</v>
      </c>
      <c r="B3">
        <v>10.9</v>
      </c>
      <c r="C3">
        <v>1.85</v>
      </c>
      <c r="D3">
        <v>10.6</v>
      </c>
      <c r="E3">
        <v>2.85</v>
      </c>
      <c r="F3">
        <v>13.2</v>
      </c>
    </row>
    <row r="4" spans="1:6" x14ac:dyDescent="0.25">
      <c r="A4">
        <v>1.1499999999999999</v>
      </c>
      <c r="B4">
        <v>10.9</v>
      </c>
      <c r="C4">
        <v>2.15</v>
      </c>
      <c r="D4">
        <v>10.6</v>
      </c>
      <c r="E4">
        <v>3.15</v>
      </c>
      <c r="F4">
        <v>13.2</v>
      </c>
    </row>
    <row r="5" spans="1:6" x14ac:dyDescent="0.25">
      <c r="A5">
        <v>0.85</v>
      </c>
      <c r="B5">
        <v>11.6</v>
      </c>
      <c r="C5">
        <v>1.85</v>
      </c>
      <c r="D5">
        <v>11</v>
      </c>
      <c r="E5">
        <v>2.85</v>
      </c>
      <c r="F5">
        <v>13.3</v>
      </c>
    </row>
    <row r="6" spans="1:6" x14ac:dyDescent="0.25">
      <c r="A6">
        <v>1.1499999999999999</v>
      </c>
      <c r="B6">
        <v>11.6</v>
      </c>
      <c r="C6">
        <v>2.15</v>
      </c>
      <c r="D6">
        <v>11</v>
      </c>
      <c r="E6">
        <v>3.15</v>
      </c>
      <c r="F6">
        <v>13.3</v>
      </c>
    </row>
    <row r="7" spans="1:6" x14ac:dyDescent="0.25">
      <c r="A7">
        <v>0.85</v>
      </c>
      <c r="B7">
        <v>11.9</v>
      </c>
      <c r="C7">
        <v>1.85</v>
      </c>
      <c r="D7">
        <v>12.3</v>
      </c>
      <c r="E7">
        <v>2.85</v>
      </c>
      <c r="F7">
        <v>13.3</v>
      </c>
    </row>
    <row r="8" spans="1:6" x14ac:dyDescent="0.25">
      <c r="A8">
        <v>1.1499999999999999</v>
      </c>
      <c r="B8">
        <v>11.9</v>
      </c>
      <c r="C8">
        <v>2.15</v>
      </c>
      <c r="D8">
        <v>12.3</v>
      </c>
      <c r="E8">
        <v>3.15</v>
      </c>
      <c r="F8">
        <v>13.3</v>
      </c>
    </row>
    <row r="9" spans="1:6" x14ac:dyDescent="0.25">
      <c r="A9">
        <v>0.85</v>
      </c>
      <c r="B9">
        <v>12.5</v>
      </c>
      <c r="C9">
        <v>1.85</v>
      </c>
      <c r="D9">
        <v>12.4</v>
      </c>
      <c r="E9">
        <v>2.85</v>
      </c>
      <c r="F9">
        <v>13.3</v>
      </c>
    </row>
    <row r="10" spans="1:6" x14ac:dyDescent="0.25">
      <c r="A10">
        <v>1.1499999999999999</v>
      </c>
      <c r="B10">
        <v>12.5</v>
      </c>
      <c r="C10">
        <v>2.15</v>
      </c>
      <c r="D10">
        <v>12.4</v>
      </c>
      <c r="E10">
        <v>3.15</v>
      </c>
      <c r="F10">
        <v>13.3</v>
      </c>
    </row>
    <row r="11" spans="1:6" x14ac:dyDescent="0.25">
      <c r="A11">
        <v>0.85</v>
      </c>
      <c r="B11">
        <v>13.2</v>
      </c>
      <c r="C11">
        <v>1.85</v>
      </c>
      <c r="D11">
        <v>13.2</v>
      </c>
      <c r="E11">
        <v>2.85</v>
      </c>
      <c r="F11">
        <v>13.3</v>
      </c>
    </row>
    <row r="12" spans="1:6" x14ac:dyDescent="0.25">
      <c r="A12">
        <v>1.1499999999999999</v>
      </c>
      <c r="B12">
        <v>13.2</v>
      </c>
      <c r="C12">
        <v>2.15</v>
      </c>
      <c r="D12">
        <v>13.2</v>
      </c>
      <c r="E12">
        <v>3.15</v>
      </c>
      <c r="F12">
        <v>13.3</v>
      </c>
    </row>
    <row r="13" spans="1:6" x14ac:dyDescent="0.25">
      <c r="A13">
        <v>0.85</v>
      </c>
      <c r="B13">
        <v>13.3</v>
      </c>
      <c r="C13">
        <v>1.85</v>
      </c>
      <c r="D13">
        <v>13.3</v>
      </c>
      <c r="E13">
        <v>2.85</v>
      </c>
      <c r="F13">
        <v>13.4</v>
      </c>
    </row>
    <row r="14" spans="1:6" x14ac:dyDescent="0.25">
      <c r="A14">
        <v>1.1499999999999999</v>
      </c>
      <c r="B14">
        <v>13.3</v>
      </c>
      <c r="C14">
        <v>2.15</v>
      </c>
      <c r="D14">
        <v>13.3</v>
      </c>
      <c r="E14">
        <v>3.15</v>
      </c>
      <c r="F14">
        <v>13.4</v>
      </c>
    </row>
    <row r="15" spans="1:6" x14ac:dyDescent="0.25">
      <c r="A15">
        <v>0.85</v>
      </c>
      <c r="B15">
        <v>13.3</v>
      </c>
      <c r="C15">
        <v>1.85</v>
      </c>
      <c r="D15">
        <v>13.3</v>
      </c>
      <c r="E15">
        <v>2.85</v>
      </c>
      <c r="F15">
        <v>13.5</v>
      </c>
    </row>
    <row r="16" spans="1:6" x14ac:dyDescent="0.25">
      <c r="A16">
        <v>1.1499999999999999</v>
      </c>
      <c r="B16">
        <v>13.3</v>
      </c>
      <c r="C16">
        <v>2.15</v>
      </c>
      <c r="D16">
        <v>13.3</v>
      </c>
      <c r="E16">
        <v>3.15</v>
      </c>
      <c r="F16">
        <v>13.5</v>
      </c>
    </row>
    <row r="17" spans="1:6" x14ac:dyDescent="0.25">
      <c r="A17">
        <v>0.85</v>
      </c>
      <c r="B17">
        <v>13.3</v>
      </c>
      <c r="C17">
        <v>1.85</v>
      </c>
      <c r="D17">
        <v>13.3</v>
      </c>
      <c r="E17">
        <v>2.85</v>
      </c>
      <c r="F17">
        <v>13.6</v>
      </c>
    </row>
    <row r="18" spans="1:6" x14ac:dyDescent="0.25">
      <c r="A18">
        <v>1.1499999999999999</v>
      </c>
      <c r="B18">
        <v>13.3</v>
      </c>
      <c r="C18">
        <v>2.15</v>
      </c>
      <c r="D18">
        <v>13.3</v>
      </c>
      <c r="E18">
        <v>3.15</v>
      </c>
      <c r="F18">
        <v>13.6</v>
      </c>
    </row>
    <row r="19" spans="1:6" x14ac:dyDescent="0.25">
      <c r="A19">
        <v>0.85</v>
      </c>
      <c r="B19">
        <v>13.3</v>
      </c>
      <c r="C19">
        <v>1.85</v>
      </c>
      <c r="D19">
        <v>13.4</v>
      </c>
      <c r="E19">
        <v>2.85</v>
      </c>
      <c r="F19">
        <v>13.8</v>
      </c>
    </row>
    <row r="20" spans="1:6" x14ac:dyDescent="0.25">
      <c r="A20">
        <v>1.1499999999999999</v>
      </c>
      <c r="B20">
        <v>13.3</v>
      </c>
      <c r="C20">
        <v>2.15</v>
      </c>
      <c r="D20">
        <v>13.4</v>
      </c>
      <c r="E20">
        <v>3.15</v>
      </c>
      <c r="F20">
        <v>13.8</v>
      </c>
    </row>
    <row r="21" spans="1:6" x14ac:dyDescent="0.25">
      <c r="A21">
        <v>0.85</v>
      </c>
      <c r="B21">
        <v>13.3</v>
      </c>
      <c r="C21">
        <v>1.85</v>
      </c>
      <c r="D21">
        <v>13.5</v>
      </c>
      <c r="E21">
        <v>2.85</v>
      </c>
      <c r="F21">
        <v>14.1</v>
      </c>
    </row>
    <row r="22" spans="1:6" x14ac:dyDescent="0.25">
      <c r="A22">
        <v>1.1499999999999999</v>
      </c>
      <c r="B22">
        <v>13.3</v>
      </c>
      <c r="C22">
        <v>2.15</v>
      </c>
      <c r="D22">
        <v>13.5</v>
      </c>
      <c r="E22">
        <v>3.15</v>
      </c>
      <c r="F22">
        <v>14.1</v>
      </c>
    </row>
    <row r="23" spans="1:6" x14ac:dyDescent="0.25">
      <c r="A23">
        <v>0.85</v>
      </c>
      <c r="B23">
        <v>13.3</v>
      </c>
      <c r="C23">
        <v>1.85</v>
      </c>
      <c r="D23">
        <v>13.7</v>
      </c>
      <c r="E23">
        <v>2.85</v>
      </c>
      <c r="F23">
        <v>14.1</v>
      </c>
    </row>
    <row r="24" spans="1:6" x14ac:dyDescent="0.25">
      <c r="A24">
        <v>1.1499999999999999</v>
      </c>
      <c r="B24">
        <v>13.3</v>
      </c>
      <c r="C24">
        <v>2.15</v>
      </c>
      <c r="D24">
        <v>13.7</v>
      </c>
      <c r="E24">
        <v>3.15</v>
      </c>
      <c r="F24">
        <v>14.1</v>
      </c>
    </row>
    <row r="25" spans="1:6" x14ac:dyDescent="0.25">
      <c r="A25">
        <v>0.85</v>
      </c>
      <c r="B25">
        <v>13.4</v>
      </c>
      <c r="C25">
        <v>1.85</v>
      </c>
      <c r="D25">
        <v>13.8</v>
      </c>
      <c r="E25">
        <v>2.85</v>
      </c>
      <c r="F25">
        <v>14.2</v>
      </c>
    </row>
    <row r="26" spans="1:6" x14ac:dyDescent="0.25">
      <c r="A26">
        <v>1.1499999999999999</v>
      </c>
      <c r="B26">
        <v>13.4</v>
      </c>
      <c r="C26">
        <v>2.15</v>
      </c>
      <c r="D26">
        <v>13.8</v>
      </c>
      <c r="E26">
        <v>3.15</v>
      </c>
      <c r="F26">
        <v>14.2</v>
      </c>
    </row>
    <row r="27" spans="1:6" x14ac:dyDescent="0.25">
      <c r="A27">
        <v>0.85</v>
      </c>
      <c r="B27">
        <v>13.4</v>
      </c>
      <c r="C27">
        <v>1.85</v>
      </c>
      <c r="D27">
        <v>13.9</v>
      </c>
      <c r="E27">
        <v>2.85</v>
      </c>
      <c r="F27">
        <v>14.5</v>
      </c>
    </row>
    <row r="28" spans="1:6" x14ac:dyDescent="0.25">
      <c r="A28">
        <v>1.1499999999999999</v>
      </c>
      <c r="B28">
        <v>13.4</v>
      </c>
      <c r="C28">
        <v>2.15</v>
      </c>
      <c r="D28">
        <v>13.9</v>
      </c>
      <c r="E28">
        <v>3.15</v>
      </c>
      <c r="F28">
        <v>14.5</v>
      </c>
    </row>
    <row r="29" spans="1:6" x14ac:dyDescent="0.25">
      <c r="A29">
        <v>0.85</v>
      </c>
      <c r="B29">
        <v>13.4</v>
      </c>
      <c r="C29">
        <v>1.85</v>
      </c>
      <c r="D29">
        <v>13.9</v>
      </c>
      <c r="E29">
        <v>2.85</v>
      </c>
      <c r="F29">
        <v>14.6</v>
      </c>
    </row>
    <row r="30" spans="1:6" x14ac:dyDescent="0.25">
      <c r="A30">
        <v>1.1499999999999999</v>
      </c>
      <c r="B30">
        <v>13.4</v>
      </c>
      <c r="C30">
        <v>2.15</v>
      </c>
      <c r="D30">
        <v>13.9</v>
      </c>
      <c r="E30">
        <v>3.15</v>
      </c>
      <c r="F30">
        <v>14.6</v>
      </c>
    </row>
    <row r="31" spans="1:6" x14ac:dyDescent="0.25">
      <c r="A31">
        <v>0.85</v>
      </c>
      <c r="B31">
        <v>13.4</v>
      </c>
      <c r="C31">
        <v>1.85</v>
      </c>
      <c r="D31">
        <v>13.9</v>
      </c>
      <c r="E31">
        <v>2.85</v>
      </c>
      <c r="F31">
        <v>15</v>
      </c>
    </row>
    <row r="32" spans="1:6" x14ac:dyDescent="0.25">
      <c r="A32">
        <v>1.1499999999999999</v>
      </c>
      <c r="B32">
        <v>13.4</v>
      </c>
      <c r="C32">
        <v>2.15</v>
      </c>
      <c r="D32">
        <v>13.9</v>
      </c>
      <c r="E32">
        <v>3.15</v>
      </c>
      <c r="F32">
        <v>15</v>
      </c>
    </row>
    <row r="33" spans="1:6" x14ac:dyDescent="0.25">
      <c r="A33">
        <v>0.85</v>
      </c>
      <c r="B33">
        <v>13.4</v>
      </c>
      <c r="C33">
        <v>1.85</v>
      </c>
      <c r="D33">
        <v>14</v>
      </c>
      <c r="E33">
        <v>2.85</v>
      </c>
      <c r="F33">
        <v>15.6</v>
      </c>
    </row>
    <row r="34" spans="1:6" x14ac:dyDescent="0.25">
      <c r="A34">
        <v>1.1499999999999999</v>
      </c>
      <c r="B34">
        <v>13.4</v>
      </c>
      <c r="C34">
        <v>2.15</v>
      </c>
      <c r="D34">
        <v>14</v>
      </c>
      <c r="E34">
        <v>3.15</v>
      </c>
      <c r="F34">
        <v>15.6</v>
      </c>
    </row>
    <row r="35" spans="1:6" x14ac:dyDescent="0.25">
      <c r="A35">
        <v>0.85</v>
      </c>
      <c r="B35">
        <v>13.5</v>
      </c>
      <c r="C35">
        <v>1.85</v>
      </c>
      <c r="D35">
        <v>14</v>
      </c>
      <c r="E35">
        <v>2.85</v>
      </c>
      <c r="F35">
        <v>16.899999999999999</v>
      </c>
    </row>
    <row r="36" spans="1:6" x14ac:dyDescent="0.25">
      <c r="A36">
        <v>1.1499999999999999</v>
      </c>
      <c r="B36">
        <v>13.5</v>
      </c>
      <c r="C36">
        <v>2.15</v>
      </c>
      <c r="D36">
        <v>14</v>
      </c>
      <c r="E36">
        <v>3.15</v>
      </c>
      <c r="F36">
        <v>16.899999999999999</v>
      </c>
    </row>
    <row r="37" spans="1:6" x14ac:dyDescent="0.25">
      <c r="A37">
        <v>0.85</v>
      </c>
      <c r="B37">
        <v>13.5</v>
      </c>
      <c r="C37">
        <v>1.85</v>
      </c>
      <c r="D37">
        <v>14.2</v>
      </c>
      <c r="E37">
        <v>2.85</v>
      </c>
      <c r="F37">
        <v>17.2</v>
      </c>
    </row>
    <row r="38" spans="1:6" x14ac:dyDescent="0.25">
      <c r="A38">
        <v>1.1499999999999999</v>
      </c>
      <c r="B38">
        <v>13.5</v>
      </c>
      <c r="C38">
        <v>2.15</v>
      </c>
      <c r="D38">
        <v>14.2</v>
      </c>
      <c r="E38">
        <v>3.15</v>
      </c>
      <c r="F38">
        <v>17.2</v>
      </c>
    </row>
    <row r="39" spans="1:6" x14ac:dyDescent="0.25">
      <c r="A39">
        <v>0.85</v>
      </c>
      <c r="B39">
        <v>13.5</v>
      </c>
      <c r="C39">
        <v>1.85</v>
      </c>
      <c r="D39">
        <v>14.2</v>
      </c>
      <c r="E39">
        <v>2.85</v>
      </c>
      <c r="F39">
        <v>18.8</v>
      </c>
    </row>
    <row r="40" spans="1:6" x14ac:dyDescent="0.25">
      <c r="A40">
        <v>1.1499999999999999</v>
      </c>
      <c r="B40">
        <v>13.5</v>
      </c>
      <c r="C40">
        <v>2.15</v>
      </c>
      <c r="D40">
        <v>14.2</v>
      </c>
      <c r="E40">
        <v>3.15</v>
      </c>
      <c r="F40">
        <v>18.8</v>
      </c>
    </row>
    <row r="41" spans="1:6" x14ac:dyDescent="0.25">
      <c r="A41">
        <v>0.85</v>
      </c>
      <c r="B41">
        <v>13.6</v>
      </c>
      <c r="C41">
        <v>1.85</v>
      </c>
      <c r="D41">
        <v>14.2</v>
      </c>
      <c r="E41">
        <v>2.85</v>
      </c>
      <c r="F41">
        <v>19.399999999999999</v>
      </c>
    </row>
    <row r="42" spans="1:6" x14ac:dyDescent="0.25">
      <c r="A42">
        <v>1.1499999999999999</v>
      </c>
      <c r="B42">
        <v>13.6</v>
      </c>
      <c r="C42">
        <v>2.15</v>
      </c>
      <c r="D42">
        <v>14.2</v>
      </c>
      <c r="E42">
        <v>3.15</v>
      </c>
      <c r="F42">
        <v>19.399999999999999</v>
      </c>
    </row>
    <row r="43" spans="1:6" x14ac:dyDescent="0.25">
      <c r="A43">
        <v>0.85</v>
      </c>
      <c r="B43">
        <v>13.6</v>
      </c>
      <c r="C43">
        <v>1.85</v>
      </c>
      <c r="D43">
        <v>14.4</v>
      </c>
      <c r="E43">
        <v>2.85</v>
      </c>
      <c r="F43">
        <v>20.6</v>
      </c>
    </row>
    <row r="44" spans="1:6" x14ac:dyDescent="0.25">
      <c r="A44">
        <v>1.1499999999999999</v>
      </c>
      <c r="B44">
        <v>13.6</v>
      </c>
      <c r="C44">
        <v>2.15</v>
      </c>
      <c r="D44">
        <v>14.4</v>
      </c>
      <c r="E44">
        <v>3.15</v>
      </c>
      <c r="F44">
        <v>20.6</v>
      </c>
    </row>
    <row r="45" spans="1:6" x14ac:dyDescent="0.25">
      <c r="A45">
        <v>0.85</v>
      </c>
      <c r="B45">
        <v>13.6</v>
      </c>
      <c r="C45">
        <v>1.85</v>
      </c>
      <c r="D45">
        <v>14.4</v>
      </c>
      <c r="E45">
        <v>2.85</v>
      </c>
      <c r="F45">
        <v>30.1</v>
      </c>
    </row>
    <row r="46" spans="1:6" x14ac:dyDescent="0.25">
      <c r="A46">
        <v>1.1499999999999999</v>
      </c>
      <c r="B46">
        <v>13.6</v>
      </c>
      <c r="C46">
        <v>2.15</v>
      </c>
      <c r="D46">
        <v>14.4</v>
      </c>
      <c r="E46">
        <v>3.15</v>
      </c>
      <c r="F46">
        <v>30.1</v>
      </c>
    </row>
    <row r="47" spans="1:6" x14ac:dyDescent="0.25">
      <c r="A47">
        <v>0.85</v>
      </c>
      <c r="B47">
        <v>13.7</v>
      </c>
      <c r="C47">
        <v>1.85</v>
      </c>
      <c r="D47">
        <v>14.4</v>
      </c>
      <c r="E47">
        <v>2.85</v>
      </c>
      <c r="F47">
        <v>43.6</v>
      </c>
    </row>
    <row r="48" spans="1:6" x14ac:dyDescent="0.25">
      <c r="A48">
        <v>1.1499999999999999</v>
      </c>
      <c r="B48">
        <v>13.7</v>
      </c>
      <c r="C48">
        <v>2.15</v>
      </c>
      <c r="D48">
        <v>14.4</v>
      </c>
      <c r="E48">
        <v>3.15</v>
      </c>
      <c r="F48">
        <v>43.6</v>
      </c>
    </row>
    <row r="49" spans="1:6" x14ac:dyDescent="0.25">
      <c r="A49">
        <v>0.85</v>
      </c>
      <c r="B49">
        <v>13.7</v>
      </c>
      <c r="C49">
        <v>1.85</v>
      </c>
      <c r="D49">
        <v>14.4</v>
      </c>
      <c r="E49">
        <v>2.85</v>
      </c>
      <c r="F49">
        <v>48.6</v>
      </c>
    </row>
    <row r="50" spans="1:6" x14ac:dyDescent="0.25">
      <c r="A50">
        <v>1.1499999999999999</v>
      </c>
      <c r="B50">
        <v>13.7</v>
      </c>
      <c r="C50">
        <v>2.15</v>
      </c>
      <c r="D50">
        <v>14.4</v>
      </c>
      <c r="E50">
        <v>3.15</v>
      </c>
      <c r="F50">
        <v>48.6</v>
      </c>
    </row>
    <row r="51" spans="1:6" x14ac:dyDescent="0.25">
      <c r="A51">
        <v>0.85</v>
      </c>
      <c r="B51">
        <v>13.7</v>
      </c>
      <c r="C51">
        <v>1.85</v>
      </c>
      <c r="D51">
        <v>14.5</v>
      </c>
    </row>
    <row r="52" spans="1:6" x14ac:dyDescent="0.25">
      <c r="A52">
        <v>1.1499999999999999</v>
      </c>
      <c r="B52">
        <v>13.7</v>
      </c>
      <c r="C52">
        <v>2.15</v>
      </c>
      <c r="D52">
        <v>14.5</v>
      </c>
    </row>
    <row r="53" spans="1:6" x14ac:dyDescent="0.25">
      <c r="A53">
        <v>0.85</v>
      </c>
      <c r="B53">
        <v>13.7</v>
      </c>
      <c r="C53">
        <v>1.85</v>
      </c>
      <c r="D53">
        <v>14.5</v>
      </c>
    </row>
    <row r="54" spans="1:6" x14ac:dyDescent="0.25">
      <c r="A54">
        <v>1.1499999999999999</v>
      </c>
      <c r="B54">
        <v>13.7</v>
      </c>
      <c r="C54">
        <v>2.15</v>
      </c>
      <c r="D54">
        <v>14.5</v>
      </c>
    </row>
    <row r="55" spans="1:6" x14ac:dyDescent="0.25">
      <c r="A55">
        <v>0.85</v>
      </c>
      <c r="B55">
        <v>13.7</v>
      </c>
      <c r="C55">
        <v>1.85</v>
      </c>
      <c r="D55">
        <v>14.5</v>
      </c>
    </row>
    <row r="56" spans="1:6" x14ac:dyDescent="0.25">
      <c r="A56">
        <v>1.1499999999999999</v>
      </c>
      <c r="B56">
        <v>13.7</v>
      </c>
      <c r="C56">
        <v>2.15</v>
      </c>
      <c r="D56">
        <v>14.5</v>
      </c>
    </row>
    <row r="57" spans="1:6" x14ac:dyDescent="0.25">
      <c r="A57">
        <v>0.85</v>
      </c>
      <c r="B57">
        <v>13.7</v>
      </c>
      <c r="C57">
        <v>1.85</v>
      </c>
      <c r="D57">
        <v>14.5</v>
      </c>
    </row>
    <row r="58" spans="1:6" x14ac:dyDescent="0.25">
      <c r="A58">
        <v>1.1499999999999999</v>
      </c>
      <c r="B58">
        <v>13.7</v>
      </c>
      <c r="C58">
        <v>2.15</v>
      </c>
      <c r="D58">
        <v>14.5</v>
      </c>
    </row>
    <row r="59" spans="1:6" x14ac:dyDescent="0.25">
      <c r="A59">
        <v>0.85</v>
      </c>
      <c r="B59">
        <v>13.7</v>
      </c>
      <c r="C59">
        <v>1.85</v>
      </c>
      <c r="D59">
        <v>14.6</v>
      </c>
    </row>
    <row r="60" spans="1:6" x14ac:dyDescent="0.25">
      <c r="A60">
        <v>1.1499999999999999</v>
      </c>
      <c r="B60">
        <v>13.7</v>
      </c>
      <c r="C60">
        <v>2.15</v>
      </c>
      <c r="D60">
        <v>14.6</v>
      </c>
    </row>
    <row r="61" spans="1:6" x14ac:dyDescent="0.25">
      <c r="A61">
        <v>0.85</v>
      </c>
      <c r="B61">
        <v>13.7</v>
      </c>
      <c r="C61">
        <v>1.85</v>
      </c>
      <c r="D61">
        <v>14.6</v>
      </c>
    </row>
    <row r="62" spans="1:6" x14ac:dyDescent="0.25">
      <c r="A62">
        <v>1.1499999999999999</v>
      </c>
      <c r="B62">
        <v>13.7</v>
      </c>
      <c r="C62">
        <v>2.15</v>
      </c>
      <c r="D62">
        <v>14.6</v>
      </c>
    </row>
    <row r="63" spans="1:6" x14ac:dyDescent="0.25">
      <c r="A63">
        <v>0.85</v>
      </c>
      <c r="B63">
        <v>13.8</v>
      </c>
      <c r="C63">
        <v>1.85</v>
      </c>
      <c r="D63">
        <v>14.7</v>
      </c>
    </row>
    <row r="64" spans="1:6" x14ac:dyDescent="0.25">
      <c r="A64">
        <v>1.1499999999999999</v>
      </c>
      <c r="B64">
        <v>13.8</v>
      </c>
      <c r="C64">
        <v>2.15</v>
      </c>
      <c r="D64">
        <v>14.7</v>
      </c>
    </row>
    <row r="65" spans="1:4" x14ac:dyDescent="0.25">
      <c r="A65">
        <v>0.85</v>
      </c>
      <c r="B65">
        <v>13.8</v>
      </c>
      <c r="C65">
        <v>1.85</v>
      </c>
      <c r="D65">
        <v>14.7</v>
      </c>
    </row>
    <row r="66" spans="1:4" x14ac:dyDescent="0.25">
      <c r="A66">
        <v>1.1499999999999999</v>
      </c>
      <c r="B66">
        <v>13.8</v>
      </c>
      <c r="C66">
        <v>2.15</v>
      </c>
      <c r="D66">
        <v>14.7</v>
      </c>
    </row>
    <row r="67" spans="1:4" x14ac:dyDescent="0.25">
      <c r="A67">
        <v>0.85</v>
      </c>
      <c r="B67">
        <v>13.8</v>
      </c>
      <c r="C67">
        <v>1.85</v>
      </c>
      <c r="D67">
        <v>15</v>
      </c>
    </row>
    <row r="68" spans="1:4" x14ac:dyDescent="0.25">
      <c r="A68">
        <v>1.1499999999999999</v>
      </c>
      <c r="B68">
        <v>13.8</v>
      </c>
      <c r="C68">
        <v>2.15</v>
      </c>
      <c r="D68">
        <v>15</v>
      </c>
    </row>
    <row r="69" spans="1:4" x14ac:dyDescent="0.25">
      <c r="A69">
        <v>0.85</v>
      </c>
      <c r="B69">
        <v>13.8</v>
      </c>
      <c r="C69">
        <v>1.85</v>
      </c>
      <c r="D69">
        <v>15</v>
      </c>
    </row>
    <row r="70" spans="1:4" x14ac:dyDescent="0.25">
      <c r="A70">
        <v>1.1499999999999999</v>
      </c>
      <c r="B70">
        <v>13.8</v>
      </c>
      <c r="C70">
        <v>2.15</v>
      </c>
      <c r="D70">
        <v>15</v>
      </c>
    </row>
    <row r="71" spans="1:4" x14ac:dyDescent="0.25">
      <c r="A71">
        <v>0.85</v>
      </c>
      <c r="B71">
        <v>13.9</v>
      </c>
      <c r="C71">
        <v>1.85</v>
      </c>
      <c r="D71">
        <v>15.1</v>
      </c>
    </row>
    <row r="72" spans="1:4" x14ac:dyDescent="0.25">
      <c r="A72">
        <v>1.1499999999999999</v>
      </c>
      <c r="B72">
        <v>13.9</v>
      </c>
      <c r="C72">
        <v>2.15</v>
      </c>
      <c r="D72">
        <v>15.1</v>
      </c>
    </row>
    <row r="73" spans="1:4" x14ac:dyDescent="0.25">
      <c r="A73">
        <v>0.85</v>
      </c>
      <c r="B73">
        <v>13.9</v>
      </c>
      <c r="C73">
        <v>1.85</v>
      </c>
      <c r="D73">
        <v>15.4</v>
      </c>
    </row>
    <row r="74" spans="1:4" x14ac:dyDescent="0.25">
      <c r="A74">
        <v>1.1499999999999999</v>
      </c>
      <c r="B74">
        <v>13.9</v>
      </c>
      <c r="C74">
        <v>2.15</v>
      </c>
      <c r="D74">
        <v>15.4</v>
      </c>
    </row>
    <row r="75" spans="1:4" x14ac:dyDescent="0.25">
      <c r="A75">
        <v>0.85</v>
      </c>
      <c r="B75">
        <v>13.9</v>
      </c>
      <c r="C75">
        <v>1.85</v>
      </c>
      <c r="D75">
        <v>15.4</v>
      </c>
    </row>
    <row r="76" spans="1:4" x14ac:dyDescent="0.25">
      <c r="A76">
        <v>1.1499999999999999</v>
      </c>
      <c r="B76">
        <v>13.9</v>
      </c>
      <c r="C76">
        <v>2.15</v>
      </c>
      <c r="D76">
        <v>15.4</v>
      </c>
    </row>
    <row r="77" spans="1:4" x14ac:dyDescent="0.25">
      <c r="A77">
        <v>0.85</v>
      </c>
      <c r="B77">
        <v>13.9</v>
      </c>
      <c r="C77">
        <v>1.85</v>
      </c>
      <c r="D77">
        <v>15.5</v>
      </c>
    </row>
    <row r="78" spans="1:4" x14ac:dyDescent="0.25">
      <c r="A78">
        <v>1.1499999999999999</v>
      </c>
      <c r="B78">
        <v>13.9</v>
      </c>
      <c r="C78">
        <v>2.15</v>
      </c>
      <c r="D78">
        <v>15.5</v>
      </c>
    </row>
    <row r="79" spans="1:4" x14ac:dyDescent="0.25">
      <c r="A79">
        <v>0.85</v>
      </c>
      <c r="B79">
        <v>14</v>
      </c>
      <c r="C79">
        <v>1.85</v>
      </c>
      <c r="D79">
        <v>15.7</v>
      </c>
    </row>
    <row r="80" spans="1:4" x14ac:dyDescent="0.25">
      <c r="A80">
        <v>1.1499999999999999</v>
      </c>
      <c r="B80">
        <v>14</v>
      </c>
      <c r="C80">
        <v>2.15</v>
      </c>
      <c r="D80">
        <v>15.7</v>
      </c>
    </row>
    <row r="81" spans="1:4" x14ac:dyDescent="0.25">
      <c r="A81">
        <v>0.85</v>
      </c>
      <c r="B81">
        <v>14</v>
      </c>
      <c r="C81">
        <v>1.85</v>
      </c>
      <c r="D81">
        <v>15.8</v>
      </c>
    </row>
    <row r="82" spans="1:4" x14ac:dyDescent="0.25">
      <c r="A82">
        <v>1.1499999999999999</v>
      </c>
      <c r="B82">
        <v>14</v>
      </c>
      <c r="C82">
        <v>2.15</v>
      </c>
      <c r="D82">
        <v>15.8</v>
      </c>
    </row>
    <row r="83" spans="1:4" x14ac:dyDescent="0.25">
      <c r="A83">
        <v>0.85</v>
      </c>
      <c r="B83">
        <v>14.2</v>
      </c>
      <c r="C83">
        <v>1.85</v>
      </c>
      <c r="D83">
        <v>16</v>
      </c>
    </row>
    <row r="84" spans="1:4" x14ac:dyDescent="0.25">
      <c r="A84">
        <v>1.1499999999999999</v>
      </c>
      <c r="B84">
        <v>14.2</v>
      </c>
      <c r="C84">
        <v>2.15</v>
      </c>
      <c r="D84">
        <v>16</v>
      </c>
    </row>
    <row r="85" spans="1:4" x14ac:dyDescent="0.25">
      <c r="A85">
        <v>0.85</v>
      </c>
      <c r="B85">
        <v>14.3</v>
      </c>
      <c r="C85">
        <v>1.85</v>
      </c>
      <c r="D85">
        <v>16.2</v>
      </c>
    </row>
    <row r="86" spans="1:4" x14ac:dyDescent="0.25">
      <c r="A86">
        <v>1.1499999999999999</v>
      </c>
      <c r="B86">
        <v>14.3</v>
      </c>
      <c r="C86">
        <v>2.15</v>
      </c>
      <c r="D86">
        <v>16.2</v>
      </c>
    </row>
    <row r="87" spans="1:4" x14ac:dyDescent="0.25">
      <c r="A87">
        <v>0.85</v>
      </c>
      <c r="B87">
        <v>14.3</v>
      </c>
      <c r="C87">
        <v>1.85</v>
      </c>
      <c r="D87">
        <v>16.2</v>
      </c>
    </row>
    <row r="88" spans="1:4" x14ac:dyDescent="0.25">
      <c r="A88">
        <v>1.1499999999999999</v>
      </c>
      <c r="B88">
        <v>14.3</v>
      </c>
      <c r="C88">
        <v>2.15</v>
      </c>
      <c r="D88">
        <v>16.2</v>
      </c>
    </row>
    <row r="89" spans="1:4" x14ac:dyDescent="0.25">
      <c r="A89">
        <v>0.85</v>
      </c>
      <c r="B89">
        <v>14.4</v>
      </c>
      <c r="C89">
        <v>1.85</v>
      </c>
      <c r="D89">
        <v>16.5</v>
      </c>
    </row>
    <row r="90" spans="1:4" x14ac:dyDescent="0.25">
      <c r="A90">
        <v>1.1499999999999999</v>
      </c>
      <c r="B90">
        <v>14.4</v>
      </c>
      <c r="C90">
        <v>2.15</v>
      </c>
      <c r="D90">
        <v>16.5</v>
      </c>
    </row>
    <row r="91" spans="1:4" x14ac:dyDescent="0.25">
      <c r="A91">
        <v>0.85</v>
      </c>
      <c r="B91">
        <v>14.4</v>
      </c>
      <c r="C91">
        <v>1.85</v>
      </c>
      <c r="D91">
        <v>16.600000000000001</v>
      </c>
    </row>
    <row r="92" spans="1:4" x14ac:dyDescent="0.25">
      <c r="A92">
        <v>1.1499999999999999</v>
      </c>
      <c r="B92">
        <v>14.4</v>
      </c>
      <c r="C92">
        <v>2.15</v>
      </c>
      <c r="D92">
        <v>16.600000000000001</v>
      </c>
    </row>
    <row r="93" spans="1:4" x14ac:dyDescent="0.25">
      <c r="A93">
        <v>0.85</v>
      </c>
      <c r="B93">
        <v>14.4</v>
      </c>
      <c r="C93">
        <v>1.85</v>
      </c>
      <c r="D93">
        <v>16.7</v>
      </c>
    </row>
    <row r="94" spans="1:4" x14ac:dyDescent="0.25">
      <c r="A94">
        <v>1.1499999999999999</v>
      </c>
      <c r="B94">
        <v>14.4</v>
      </c>
      <c r="C94">
        <v>2.15</v>
      </c>
      <c r="D94">
        <v>16.7</v>
      </c>
    </row>
    <row r="95" spans="1:4" x14ac:dyDescent="0.25">
      <c r="A95">
        <v>0.85</v>
      </c>
      <c r="B95">
        <v>14.5</v>
      </c>
      <c r="C95">
        <v>1.85</v>
      </c>
      <c r="D95">
        <v>17.8</v>
      </c>
    </row>
    <row r="96" spans="1:4" x14ac:dyDescent="0.25">
      <c r="A96">
        <v>1.1499999999999999</v>
      </c>
      <c r="B96">
        <v>14.5</v>
      </c>
      <c r="C96">
        <v>2.15</v>
      </c>
      <c r="D96">
        <v>17.8</v>
      </c>
    </row>
    <row r="97" spans="1:4" x14ac:dyDescent="0.25">
      <c r="A97">
        <v>0.85</v>
      </c>
      <c r="B97">
        <v>14.6</v>
      </c>
      <c r="C97">
        <v>1.85</v>
      </c>
      <c r="D97">
        <v>18.100000000000001</v>
      </c>
    </row>
    <row r="98" spans="1:4" x14ac:dyDescent="0.25">
      <c r="A98">
        <v>1.1499999999999999</v>
      </c>
      <c r="B98">
        <v>14.6</v>
      </c>
      <c r="C98">
        <v>2.15</v>
      </c>
      <c r="D98">
        <v>18.100000000000001</v>
      </c>
    </row>
    <row r="99" spans="1:4" x14ac:dyDescent="0.25">
      <c r="A99">
        <v>0.85</v>
      </c>
      <c r="B99">
        <v>14.8</v>
      </c>
      <c r="C99">
        <v>1.85</v>
      </c>
      <c r="D99">
        <v>19.2</v>
      </c>
    </row>
    <row r="100" spans="1:4" x14ac:dyDescent="0.25">
      <c r="A100">
        <v>1.1499999999999999</v>
      </c>
      <c r="B100">
        <v>14.8</v>
      </c>
      <c r="C100">
        <v>2.15</v>
      </c>
      <c r="D100">
        <v>19.2</v>
      </c>
    </row>
    <row r="101" spans="1:4" x14ac:dyDescent="0.25">
      <c r="A101">
        <v>0.85</v>
      </c>
      <c r="B101">
        <v>14.8</v>
      </c>
      <c r="C101">
        <v>1.85</v>
      </c>
      <c r="D101">
        <v>19.7</v>
      </c>
    </row>
    <row r="102" spans="1:4" x14ac:dyDescent="0.25">
      <c r="A102">
        <v>1.1499999999999999</v>
      </c>
      <c r="B102">
        <v>14.8</v>
      </c>
      <c r="C102">
        <v>2.15</v>
      </c>
      <c r="D102">
        <v>19.7</v>
      </c>
    </row>
    <row r="103" spans="1:4" x14ac:dyDescent="0.25">
      <c r="A103">
        <v>0.85</v>
      </c>
      <c r="B103">
        <v>15</v>
      </c>
      <c r="C103">
        <v>1.85</v>
      </c>
      <c r="D103">
        <v>19.899999999999999</v>
      </c>
    </row>
    <row r="104" spans="1:4" x14ac:dyDescent="0.25">
      <c r="A104">
        <v>1.1499999999999999</v>
      </c>
      <c r="B104">
        <v>15</v>
      </c>
      <c r="C104">
        <v>2.15</v>
      </c>
      <c r="D104">
        <v>19.899999999999999</v>
      </c>
    </row>
    <row r="105" spans="1:4" x14ac:dyDescent="0.25">
      <c r="A105">
        <v>0.85</v>
      </c>
      <c r="B105">
        <v>15.1</v>
      </c>
      <c r="C105">
        <v>1.85</v>
      </c>
      <c r="D105">
        <v>20.5</v>
      </c>
    </row>
    <row r="106" spans="1:4" x14ac:dyDescent="0.25">
      <c r="A106">
        <v>1.1499999999999999</v>
      </c>
      <c r="B106">
        <v>15.1</v>
      </c>
      <c r="C106">
        <v>2.15</v>
      </c>
      <c r="D106">
        <v>20.5</v>
      </c>
    </row>
    <row r="107" spans="1:4" x14ac:dyDescent="0.25">
      <c r="A107">
        <v>0.85</v>
      </c>
      <c r="B107">
        <v>15.3</v>
      </c>
    </row>
    <row r="108" spans="1:4" x14ac:dyDescent="0.25">
      <c r="A108">
        <v>1.1499999999999999</v>
      </c>
      <c r="B108">
        <v>15.3</v>
      </c>
    </row>
    <row r="109" spans="1:4" x14ac:dyDescent="0.25">
      <c r="A109">
        <v>0.85</v>
      </c>
      <c r="B109">
        <v>15.3</v>
      </c>
    </row>
    <row r="110" spans="1:4" x14ac:dyDescent="0.25">
      <c r="A110">
        <v>1.1499999999999999</v>
      </c>
      <c r="B110">
        <v>15.3</v>
      </c>
    </row>
    <row r="111" spans="1:4" x14ac:dyDescent="0.25">
      <c r="A111">
        <v>0.85</v>
      </c>
      <c r="B111">
        <v>15.3</v>
      </c>
    </row>
    <row r="112" spans="1:4" x14ac:dyDescent="0.25">
      <c r="A112">
        <v>1.1499999999999999</v>
      </c>
      <c r="B112">
        <v>15.3</v>
      </c>
    </row>
    <row r="113" spans="1:2" x14ac:dyDescent="0.25">
      <c r="A113">
        <v>0.85</v>
      </c>
      <c r="B113">
        <v>15.5</v>
      </c>
    </row>
    <row r="114" spans="1:2" x14ac:dyDescent="0.25">
      <c r="A114">
        <v>1.1499999999999999</v>
      </c>
      <c r="B114">
        <v>15.5</v>
      </c>
    </row>
    <row r="115" spans="1:2" x14ac:dyDescent="0.25">
      <c r="A115">
        <v>0.85</v>
      </c>
      <c r="B115">
        <v>15.5</v>
      </c>
    </row>
    <row r="116" spans="1:2" x14ac:dyDescent="0.25">
      <c r="A116">
        <v>1.1499999999999999</v>
      </c>
      <c r="B116">
        <v>15.5</v>
      </c>
    </row>
    <row r="117" spans="1:2" x14ac:dyDescent="0.25">
      <c r="A117">
        <v>0.85</v>
      </c>
      <c r="B117">
        <v>15.6</v>
      </c>
    </row>
    <row r="118" spans="1:2" x14ac:dyDescent="0.25">
      <c r="A118">
        <v>1.1499999999999999</v>
      </c>
      <c r="B118">
        <v>15.6</v>
      </c>
    </row>
    <row r="119" spans="1:2" x14ac:dyDescent="0.25">
      <c r="A119">
        <v>0.85</v>
      </c>
      <c r="B119">
        <v>15.8</v>
      </c>
    </row>
    <row r="120" spans="1:2" x14ac:dyDescent="0.25">
      <c r="A120">
        <v>1.1499999999999999</v>
      </c>
      <c r="B120">
        <v>15.8</v>
      </c>
    </row>
    <row r="121" spans="1:2" x14ac:dyDescent="0.25">
      <c r="A121">
        <v>0.85</v>
      </c>
      <c r="B121">
        <v>15.8</v>
      </c>
    </row>
    <row r="122" spans="1:2" x14ac:dyDescent="0.25">
      <c r="A122">
        <v>1.1499999999999999</v>
      </c>
      <c r="B122">
        <v>15.8</v>
      </c>
    </row>
    <row r="123" spans="1:2" x14ac:dyDescent="0.25">
      <c r="A123">
        <v>0.85</v>
      </c>
      <c r="B123">
        <v>15.8</v>
      </c>
    </row>
    <row r="124" spans="1:2" x14ac:dyDescent="0.25">
      <c r="A124">
        <v>1.1499999999999999</v>
      </c>
      <c r="B124">
        <v>15.8</v>
      </c>
    </row>
    <row r="125" spans="1:2" x14ac:dyDescent="0.25">
      <c r="A125">
        <v>0.85</v>
      </c>
      <c r="B125">
        <v>16.100000000000001</v>
      </c>
    </row>
    <row r="126" spans="1:2" x14ac:dyDescent="0.25">
      <c r="A126">
        <v>1.1499999999999999</v>
      </c>
      <c r="B126">
        <v>16.100000000000001</v>
      </c>
    </row>
    <row r="127" spans="1:2" x14ac:dyDescent="0.25">
      <c r="A127">
        <v>0.85</v>
      </c>
      <c r="B127">
        <v>16.2</v>
      </c>
    </row>
    <row r="128" spans="1:2" x14ac:dyDescent="0.25">
      <c r="A128">
        <v>1.1499999999999999</v>
      </c>
      <c r="B128">
        <v>16.2</v>
      </c>
    </row>
    <row r="129" spans="1:2" x14ac:dyDescent="0.25">
      <c r="A129">
        <v>0.85</v>
      </c>
      <c r="B129">
        <v>16.3</v>
      </c>
    </row>
    <row r="130" spans="1:2" x14ac:dyDescent="0.25">
      <c r="A130">
        <v>1.1499999999999999</v>
      </c>
      <c r="B130">
        <v>16.3</v>
      </c>
    </row>
    <row r="131" spans="1:2" x14ac:dyDescent="0.25">
      <c r="A131">
        <v>0.85</v>
      </c>
      <c r="B131">
        <v>16.7</v>
      </c>
    </row>
    <row r="132" spans="1:2" x14ac:dyDescent="0.25">
      <c r="A132">
        <v>1.1499999999999999</v>
      </c>
      <c r="B132">
        <v>16.7</v>
      </c>
    </row>
    <row r="133" spans="1:2" x14ac:dyDescent="0.25">
      <c r="A133">
        <v>0.85</v>
      </c>
      <c r="B133">
        <v>17.2</v>
      </c>
    </row>
    <row r="134" spans="1:2" x14ac:dyDescent="0.25">
      <c r="A134">
        <v>1.1499999999999999</v>
      </c>
      <c r="B134">
        <v>17.2</v>
      </c>
    </row>
    <row r="135" spans="1:2" x14ac:dyDescent="0.25">
      <c r="A135">
        <v>0.85</v>
      </c>
      <c r="B135">
        <v>17.399999999999999</v>
      </c>
    </row>
    <row r="136" spans="1:2" x14ac:dyDescent="0.25">
      <c r="A136">
        <v>1.1499999999999999</v>
      </c>
      <c r="B136">
        <v>17.399999999999999</v>
      </c>
    </row>
    <row r="137" spans="1:2" x14ac:dyDescent="0.25">
      <c r="A137">
        <v>0.85</v>
      </c>
      <c r="B137">
        <v>17.5</v>
      </c>
    </row>
    <row r="138" spans="1:2" x14ac:dyDescent="0.25">
      <c r="A138">
        <v>1.1499999999999999</v>
      </c>
      <c r="B138">
        <v>17.5</v>
      </c>
    </row>
    <row r="139" spans="1:2" x14ac:dyDescent="0.25">
      <c r="A139">
        <v>0.85</v>
      </c>
      <c r="B139">
        <v>17.8</v>
      </c>
    </row>
    <row r="140" spans="1:2" x14ac:dyDescent="0.25">
      <c r="A140">
        <v>1.1499999999999999</v>
      </c>
      <c r="B140">
        <v>17.8</v>
      </c>
    </row>
    <row r="141" spans="1:2" x14ac:dyDescent="0.25">
      <c r="A141">
        <v>0.85</v>
      </c>
      <c r="B141">
        <v>17.8</v>
      </c>
    </row>
    <row r="142" spans="1:2" x14ac:dyDescent="0.25">
      <c r="A142">
        <v>1.1499999999999999</v>
      </c>
      <c r="B142">
        <v>17.8</v>
      </c>
    </row>
    <row r="143" spans="1:2" x14ac:dyDescent="0.25">
      <c r="A143">
        <v>0.85</v>
      </c>
      <c r="B143">
        <v>18.600000000000001</v>
      </c>
    </row>
    <row r="144" spans="1:2" x14ac:dyDescent="0.25">
      <c r="A144">
        <v>1.1499999999999999</v>
      </c>
      <c r="B144">
        <v>18.600000000000001</v>
      </c>
    </row>
    <row r="145" spans="1:2" x14ac:dyDescent="0.25">
      <c r="A145">
        <v>0.85</v>
      </c>
      <c r="B145">
        <v>18.7</v>
      </c>
    </row>
    <row r="146" spans="1:2" x14ac:dyDescent="0.25">
      <c r="A146">
        <v>1.1499999999999999</v>
      </c>
      <c r="B146">
        <v>18.7</v>
      </c>
    </row>
    <row r="147" spans="1:2" x14ac:dyDescent="0.25">
      <c r="A147">
        <v>0.85</v>
      </c>
      <c r="B147">
        <v>19.3</v>
      </c>
    </row>
    <row r="148" spans="1:2" x14ac:dyDescent="0.25">
      <c r="A148">
        <v>1.1499999999999999</v>
      </c>
      <c r="B148">
        <v>19.3</v>
      </c>
    </row>
    <row r="149" spans="1:2" x14ac:dyDescent="0.25">
      <c r="A149">
        <v>0.85</v>
      </c>
      <c r="B149">
        <v>22.1</v>
      </c>
    </row>
    <row r="150" spans="1:2" x14ac:dyDescent="0.25">
      <c r="A150">
        <v>1.1499999999999999</v>
      </c>
      <c r="B150">
        <v>22.1</v>
      </c>
    </row>
    <row r="151" spans="1:2" x14ac:dyDescent="0.25">
      <c r="A151">
        <v>0.85</v>
      </c>
      <c r="B151">
        <v>22.8</v>
      </c>
    </row>
    <row r="152" spans="1:2" x14ac:dyDescent="0.25">
      <c r="A152">
        <v>1.1499999999999999</v>
      </c>
      <c r="B152">
        <v>22.8</v>
      </c>
    </row>
    <row r="153" spans="1:2" x14ac:dyDescent="0.25">
      <c r="A153">
        <v>0.85</v>
      </c>
      <c r="B153">
        <v>42.4</v>
      </c>
    </row>
    <row r="154" spans="1:2" x14ac:dyDescent="0.25">
      <c r="A154">
        <v>1.1499999999999999</v>
      </c>
      <c r="B154">
        <v>42.4</v>
      </c>
    </row>
    <row r="155" spans="1:2" x14ac:dyDescent="0.25">
      <c r="A155">
        <v>0.85</v>
      </c>
      <c r="B155">
        <v>53.5</v>
      </c>
    </row>
    <row r="156" spans="1:2" x14ac:dyDescent="0.25">
      <c r="A156">
        <v>1.1499999999999999</v>
      </c>
      <c r="B156">
        <v>53.5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3"/>
  <dimension ref="A1:S281"/>
  <sheetViews>
    <sheetView topLeftCell="A220" workbookViewId="0">
      <selection activeCell="Q30" sqref="Q30"/>
    </sheetView>
  </sheetViews>
  <sheetFormatPr defaultRowHeight="15" x14ac:dyDescent="0.25"/>
  <cols>
    <col min="2" max="2" width="16.85546875" customWidth="1"/>
    <col min="4" max="4" width="9.5703125" bestFit="1" customWidth="1"/>
    <col min="8" max="9" width="10.85546875" customWidth="1"/>
    <col min="10" max="10" width="13.140625" customWidth="1"/>
    <col min="11" max="11" width="14.42578125" customWidth="1"/>
    <col min="12" max="14" width="14.7109375" customWidth="1"/>
    <col min="17" max="17" width="16.85546875" customWidth="1"/>
    <col min="18" max="18" width="19.7109375" customWidth="1"/>
    <col min="19" max="19" width="23.710937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75</v>
      </c>
      <c r="F1" s="1" t="s">
        <v>9</v>
      </c>
      <c r="G1" s="1" t="s">
        <v>10</v>
      </c>
      <c r="H1" s="1" t="s">
        <v>51</v>
      </c>
      <c r="I1" s="1" t="s">
        <v>49</v>
      </c>
      <c r="J1" s="1" t="s">
        <v>7</v>
      </c>
      <c r="K1" s="1" t="s">
        <v>11</v>
      </c>
      <c r="L1" s="1" t="s">
        <v>8</v>
      </c>
      <c r="M1" s="1" t="s">
        <v>64</v>
      </c>
      <c r="N1" s="1" t="s">
        <v>68</v>
      </c>
      <c r="Q1" s="21" t="s">
        <v>14</v>
      </c>
      <c r="R1" s="1" t="s">
        <v>7</v>
      </c>
      <c r="S1" s="1" t="s">
        <v>66</v>
      </c>
    </row>
    <row r="2" spans="1:19" x14ac:dyDescent="0.25">
      <c r="A2" s="2" t="s">
        <v>13</v>
      </c>
      <c r="B2" s="2" t="s">
        <v>14</v>
      </c>
      <c r="C2" s="2">
        <v>12</v>
      </c>
      <c r="D2" s="2">
        <v>10</v>
      </c>
      <c r="E2" s="4">
        <f>((C2+D2)/2)/100</f>
        <v>0.11</v>
      </c>
      <c r="F2" s="2">
        <v>0.35</v>
      </c>
      <c r="G2" s="2">
        <v>0.42</v>
      </c>
      <c r="H2" s="2">
        <f>(F2+G2)/2</f>
        <v>0.38500000000000001</v>
      </c>
      <c r="I2" s="14">
        <f>3.1459*(E2)^2*H2</f>
        <v>1.465517515E-2</v>
      </c>
      <c r="J2" s="2">
        <v>4</v>
      </c>
      <c r="K2" s="2">
        <v>26.6</v>
      </c>
      <c r="L2" s="2">
        <v>11.4</v>
      </c>
      <c r="M2" s="2">
        <f>I2*S5</f>
        <v>2.5294832308900002E-3</v>
      </c>
      <c r="N2" s="2"/>
      <c r="R2" s="26" t="s">
        <v>59</v>
      </c>
      <c r="S2" s="16">
        <v>0.30420000000000003</v>
      </c>
    </row>
    <row r="3" spans="1:19" x14ac:dyDescent="0.25">
      <c r="A3" s="2" t="s">
        <v>13</v>
      </c>
      <c r="B3" s="2" t="s">
        <v>14</v>
      </c>
      <c r="C3" s="2">
        <v>32</v>
      </c>
      <c r="D3" s="2">
        <v>31.5</v>
      </c>
      <c r="E3" s="4">
        <f t="shared" ref="E3:E4" si="0">((C3+D3)/2)/100</f>
        <v>0.3175</v>
      </c>
      <c r="F3" s="2">
        <v>0.38</v>
      </c>
      <c r="G3" s="2">
        <v>0.53</v>
      </c>
      <c r="H3" s="2">
        <f t="shared" ref="H3:H4" si="1">(F3+G3)/2</f>
        <v>0.45500000000000002</v>
      </c>
      <c r="I3" s="14">
        <f>3.1459*(E3)^2*H3</f>
        <v>0.14429250375312502</v>
      </c>
      <c r="J3" s="2">
        <v>5</v>
      </c>
      <c r="K3" s="2">
        <v>43.4</v>
      </c>
      <c r="L3" s="2">
        <v>11</v>
      </c>
      <c r="M3" s="2">
        <f>I3*$S$6</f>
        <v>1.9724785263052189E-2</v>
      </c>
      <c r="N3" s="2"/>
      <c r="R3" s="26" t="s">
        <v>60</v>
      </c>
      <c r="S3" s="16">
        <v>0.28839999999999999</v>
      </c>
    </row>
    <row r="4" spans="1:19" x14ac:dyDescent="0.25">
      <c r="A4" s="2" t="s">
        <v>13</v>
      </c>
      <c r="B4" s="2" t="s">
        <v>14</v>
      </c>
      <c r="C4" s="2">
        <v>42</v>
      </c>
      <c r="D4" s="2">
        <v>32</v>
      </c>
      <c r="E4" s="4">
        <f t="shared" si="0"/>
        <v>0.37</v>
      </c>
      <c r="F4" s="2">
        <v>0.46</v>
      </c>
      <c r="G4" s="2">
        <v>0.46</v>
      </c>
      <c r="H4" s="2">
        <f t="shared" si="1"/>
        <v>0.46</v>
      </c>
      <c r="I4" s="14">
        <f>3.1459*(E4)^2*H4</f>
        <v>0.1981099066</v>
      </c>
      <c r="J4" s="2">
        <v>5</v>
      </c>
      <c r="K4" s="2">
        <v>21.3</v>
      </c>
      <c r="L4" s="2">
        <v>10.7</v>
      </c>
      <c r="M4" s="2">
        <f>I4*$S$6</f>
        <v>2.7081624232219999E-2</v>
      </c>
      <c r="N4" s="2"/>
      <c r="R4" s="26" t="s">
        <v>61</v>
      </c>
      <c r="S4" s="16">
        <v>0.23200000000000001</v>
      </c>
    </row>
    <row r="5" spans="1:19" x14ac:dyDescent="0.25">
      <c r="A5" s="6">
        <v>3</v>
      </c>
      <c r="B5" s="6"/>
      <c r="C5" s="6"/>
      <c r="D5" s="6"/>
      <c r="E5" s="7"/>
      <c r="F5" s="6"/>
      <c r="G5" s="6"/>
      <c r="H5" s="6"/>
      <c r="I5" s="9">
        <f>SUM(I2:I4)</f>
        <v>0.35705758550312505</v>
      </c>
      <c r="J5" s="7">
        <f>I5*10000/531</f>
        <v>6.7242483145597944</v>
      </c>
      <c r="K5" s="6"/>
      <c r="L5" s="6"/>
      <c r="M5" s="6">
        <f>SUM(M2:M4)</f>
        <v>4.9335892726162192E-2</v>
      </c>
      <c r="N5" s="6">
        <f>M5*10000/531</f>
        <v>0.92911285736651972</v>
      </c>
      <c r="R5" s="26" t="s">
        <v>62</v>
      </c>
      <c r="S5" s="16">
        <v>0.1726</v>
      </c>
    </row>
    <row r="6" spans="1:19" x14ac:dyDescent="0.25">
      <c r="A6" s="3" t="s">
        <v>19</v>
      </c>
      <c r="B6" s="3" t="s">
        <v>14</v>
      </c>
      <c r="C6" s="3">
        <v>28.5</v>
      </c>
      <c r="D6" s="3">
        <v>23.3</v>
      </c>
      <c r="E6" s="10">
        <f t="shared" ref="E6:E16" si="2">((C6+D6)/2)/100</f>
        <v>0.25900000000000001</v>
      </c>
      <c r="F6" s="3">
        <v>0.12</v>
      </c>
      <c r="G6" s="3">
        <v>0.13</v>
      </c>
      <c r="H6" s="3">
        <f t="shared" ref="H6:H16" si="3">(F6+G6)/2</f>
        <v>0.125</v>
      </c>
      <c r="I6" s="15">
        <f t="shared" ref="I6:I16" si="4">3.1459*(E6)^2*H6</f>
        <v>2.6378764737500001E-2</v>
      </c>
      <c r="J6" s="3">
        <v>4</v>
      </c>
      <c r="K6" s="3">
        <v>39.5</v>
      </c>
      <c r="L6" s="3">
        <v>8.5</v>
      </c>
      <c r="M6" s="3">
        <f>I6*$S$5</f>
        <v>4.5529747936925002E-3</v>
      </c>
      <c r="N6" s="3"/>
      <c r="R6" s="26" t="s">
        <v>63</v>
      </c>
      <c r="S6" s="16">
        <v>0.13669999999999999</v>
      </c>
    </row>
    <row r="7" spans="1:19" x14ac:dyDescent="0.25">
      <c r="A7" s="3" t="s">
        <v>19</v>
      </c>
      <c r="B7" s="3" t="s">
        <v>14</v>
      </c>
      <c r="C7" s="3">
        <v>27</v>
      </c>
      <c r="D7" s="3">
        <v>17</v>
      </c>
      <c r="E7" s="10">
        <f t="shared" si="2"/>
        <v>0.22</v>
      </c>
      <c r="F7" s="3">
        <v>0.21</v>
      </c>
      <c r="G7" s="3">
        <v>0.24</v>
      </c>
      <c r="H7" s="3">
        <f t="shared" si="3"/>
        <v>0.22499999999999998</v>
      </c>
      <c r="I7" s="15">
        <f t="shared" si="4"/>
        <v>3.4258850999999993E-2</v>
      </c>
      <c r="J7" s="3">
        <v>4</v>
      </c>
      <c r="K7" s="3">
        <v>48.3</v>
      </c>
      <c r="L7" s="3">
        <v>8.1999999999999993</v>
      </c>
      <c r="M7" s="3">
        <f>I7*$S$5</f>
        <v>5.9130776825999992E-3</v>
      </c>
      <c r="N7" s="3"/>
    </row>
    <row r="8" spans="1:19" x14ac:dyDescent="0.25">
      <c r="A8" s="3" t="s">
        <v>19</v>
      </c>
      <c r="B8" s="3" t="s">
        <v>14</v>
      </c>
      <c r="C8" s="3">
        <v>19.5</v>
      </c>
      <c r="D8" s="3">
        <v>17</v>
      </c>
      <c r="E8" s="10">
        <f t="shared" si="2"/>
        <v>0.1825</v>
      </c>
      <c r="F8" s="3">
        <v>0.23</v>
      </c>
      <c r="G8" s="3">
        <v>0.1</v>
      </c>
      <c r="H8" s="3">
        <f t="shared" si="3"/>
        <v>0.16500000000000001</v>
      </c>
      <c r="I8" s="15">
        <f t="shared" si="4"/>
        <v>1.7288391759374997E-2</v>
      </c>
      <c r="J8" s="3">
        <v>5</v>
      </c>
      <c r="K8" s="3">
        <v>41</v>
      </c>
      <c r="L8" s="3">
        <v>9</v>
      </c>
      <c r="M8" s="3">
        <f t="shared" ref="M8:M16" si="5">I8*$S$6</f>
        <v>2.3633231535065617E-3</v>
      </c>
      <c r="N8" s="3"/>
      <c r="Q8" s="22" t="s">
        <v>79</v>
      </c>
      <c r="R8" s="23" t="s">
        <v>7</v>
      </c>
      <c r="S8" s="23" t="s">
        <v>67</v>
      </c>
    </row>
    <row r="9" spans="1:19" x14ac:dyDescent="0.25">
      <c r="A9" s="3" t="s">
        <v>19</v>
      </c>
      <c r="B9" s="3" t="s">
        <v>14</v>
      </c>
      <c r="C9" s="3">
        <v>31</v>
      </c>
      <c r="D9" s="3">
        <v>38</v>
      </c>
      <c r="E9" s="10">
        <f t="shared" si="2"/>
        <v>0.34499999999999997</v>
      </c>
      <c r="F9" s="3">
        <v>0.32</v>
      </c>
      <c r="G9" s="3">
        <v>0.28000000000000003</v>
      </c>
      <c r="H9" s="3">
        <f t="shared" si="3"/>
        <v>0.30000000000000004</v>
      </c>
      <c r="I9" s="15">
        <f t="shared" si="4"/>
        <v>0.11233222425</v>
      </c>
      <c r="J9" s="3">
        <v>5</v>
      </c>
      <c r="K9" s="3">
        <v>41.2</v>
      </c>
      <c r="L9" s="3">
        <v>9.1999999999999993</v>
      </c>
      <c r="M9" s="3">
        <f t="shared" si="5"/>
        <v>1.5355815054974999E-2</v>
      </c>
      <c r="N9" s="3"/>
      <c r="R9" s="26" t="s">
        <v>59</v>
      </c>
      <c r="S9" s="16">
        <v>0.33429999999999999</v>
      </c>
    </row>
    <row r="10" spans="1:19" x14ac:dyDescent="0.25">
      <c r="A10" s="3" t="s">
        <v>19</v>
      </c>
      <c r="B10" s="3" t="s">
        <v>14</v>
      </c>
      <c r="C10" s="3">
        <v>28.5</v>
      </c>
      <c r="D10" s="3">
        <v>23</v>
      </c>
      <c r="E10" s="10">
        <f t="shared" si="2"/>
        <v>0.25750000000000001</v>
      </c>
      <c r="F10" s="3">
        <v>0.26</v>
      </c>
      <c r="G10" s="3">
        <v>0.24</v>
      </c>
      <c r="H10" s="3">
        <f t="shared" si="3"/>
        <v>0.25</v>
      </c>
      <c r="I10" s="15">
        <f t="shared" si="4"/>
        <v>5.2148207968749999E-2</v>
      </c>
      <c r="J10" s="3">
        <v>5</v>
      </c>
      <c r="K10" s="3">
        <v>47.2</v>
      </c>
      <c r="L10" s="3">
        <v>8.1999999999999993</v>
      </c>
      <c r="M10" s="3">
        <f t="shared" si="5"/>
        <v>7.1286600293281243E-3</v>
      </c>
      <c r="N10" s="3"/>
      <c r="R10" s="26" t="s">
        <v>60</v>
      </c>
      <c r="S10" s="16">
        <v>0.30780000000000002</v>
      </c>
    </row>
    <row r="11" spans="1:19" x14ac:dyDescent="0.25">
      <c r="A11" s="3" t="s">
        <v>19</v>
      </c>
      <c r="B11" s="3" t="s">
        <v>14</v>
      </c>
      <c r="C11" s="3">
        <v>16</v>
      </c>
      <c r="D11" s="3">
        <v>20</v>
      </c>
      <c r="E11" s="10">
        <f t="shared" si="2"/>
        <v>0.18</v>
      </c>
      <c r="F11" s="3">
        <v>0.25</v>
      </c>
      <c r="G11" s="3">
        <v>0.24</v>
      </c>
      <c r="H11" s="3">
        <f t="shared" si="3"/>
        <v>0.245</v>
      </c>
      <c r="I11" s="15">
        <f t="shared" si="4"/>
        <v>2.4972154199999999E-2</v>
      </c>
      <c r="J11" s="3">
        <v>5</v>
      </c>
      <c r="K11" s="3">
        <v>42.7</v>
      </c>
      <c r="L11" s="3">
        <v>8.4</v>
      </c>
      <c r="M11" s="3">
        <f t="shared" si="5"/>
        <v>3.4136934791399996E-3</v>
      </c>
      <c r="N11" s="3"/>
      <c r="R11" s="26" t="s">
        <v>61</v>
      </c>
      <c r="S11" s="16">
        <v>0.25019999999999998</v>
      </c>
    </row>
    <row r="12" spans="1:19" x14ac:dyDescent="0.25">
      <c r="A12" s="3" t="s">
        <v>19</v>
      </c>
      <c r="B12" s="3" t="s">
        <v>14</v>
      </c>
      <c r="C12" s="3">
        <v>20</v>
      </c>
      <c r="D12" s="3">
        <v>19</v>
      </c>
      <c r="E12" s="10">
        <f t="shared" si="2"/>
        <v>0.19500000000000001</v>
      </c>
      <c r="F12" s="3">
        <v>0.08</v>
      </c>
      <c r="G12" s="3">
        <v>0.1</v>
      </c>
      <c r="H12" s="3">
        <f t="shared" si="3"/>
        <v>0.09</v>
      </c>
      <c r="I12" s="15">
        <f t="shared" si="4"/>
        <v>1.0766056275000001E-2</v>
      </c>
      <c r="J12" s="3">
        <v>5</v>
      </c>
      <c r="K12" s="3">
        <v>54.5</v>
      </c>
      <c r="L12" s="3">
        <v>8.4</v>
      </c>
      <c r="M12" s="3">
        <f t="shared" si="5"/>
        <v>1.4717198927925001E-3</v>
      </c>
      <c r="N12" s="3"/>
      <c r="R12" s="26" t="s">
        <v>62</v>
      </c>
      <c r="S12" s="16">
        <v>0.22869999999999999</v>
      </c>
    </row>
    <row r="13" spans="1:19" x14ac:dyDescent="0.25">
      <c r="A13" s="3" t="s">
        <v>19</v>
      </c>
      <c r="B13" s="3" t="s">
        <v>14</v>
      </c>
      <c r="C13" s="3">
        <v>28</v>
      </c>
      <c r="D13" s="3">
        <v>24</v>
      </c>
      <c r="E13" s="10">
        <f t="shared" si="2"/>
        <v>0.26</v>
      </c>
      <c r="F13" s="3">
        <v>0.3</v>
      </c>
      <c r="G13" s="3">
        <v>0.28999999999999998</v>
      </c>
      <c r="H13" s="3">
        <f t="shared" si="3"/>
        <v>0.29499999999999998</v>
      </c>
      <c r="I13" s="15">
        <f t="shared" si="4"/>
        <v>6.2735537800000005E-2</v>
      </c>
      <c r="J13" s="3">
        <v>5</v>
      </c>
      <c r="K13" s="3">
        <v>49.7</v>
      </c>
      <c r="L13" s="3">
        <v>8.4</v>
      </c>
      <c r="M13" s="3">
        <f t="shared" si="5"/>
        <v>8.5759480172600006E-3</v>
      </c>
      <c r="N13" s="3"/>
      <c r="R13" s="26" t="s">
        <v>63</v>
      </c>
      <c r="S13" s="16">
        <v>0.16869999999999999</v>
      </c>
    </row>
    <row r="14" spans="1:19" x14ac:dyDescent="0.25">
      <c r="A14" s="3" t="s">
        <v>19</v>
      </c>
      <c r="B14" s="3" t="s">
        <v>14</v>
      </c>
      <c r="C14" s="3">
        <v>25</v>
      </c>
      <c r="D14" s="3">
        <v>24</v>
      </c>
      <c r="E14" s="10">
        <f t="shared" si="2"/>
        <v>0.245</v>
      </c>
      <c r="F14" s="3">
        <v>0.33</v>
      </c>
      <c r="G14" s="3">
        <v>0.28000000000000003</v>
      </c>
      <c r="H14" s="3">
        <f t="shared" si="3"/>
        <v>0.30500000000000005</v>
      </c>
      <c r="I14" s="15">
        <f t="shared" si="4"/>
        <v>5.7593957487500014E-2</v>
      </c>
      <c r="J14" s="3">
        <v>5</v>
      </c>
      <c r="K14" s="3">
        <v>29.5</v>
      </c>
      <c r="L14" s="3"/>
      <c r="M14" s="3">
        <f t="shared" si="5"/>
        <v>7.8730939885412517E-3</v>
      </c>
      <c r="N14" s="3"/>
    </row>
    <row r="15" spans="1:19" x14ac:dyDescent="0.25">
      <c r="A15" s="3" t="s">
        <v>19</v>
      </c>
      <c r="B15" s="3" t="s">
        <v>14</v>
      </c>
      <c r="C15" s="3">
        <v>32</v>
      </c>
      <c r="D15" s="3">
        <v>28</v>
      </c>
      <c r="E15" s="10">
        <f t="shared" si="2"/>
        <v>0.3</v>
      </c>
      <c r="F15" s="3">
        <v>0.25</v>
      </c>
      <c r="G15" s="3">
        <v>0.32</v>
      </c>
      <c r="H15" s="3">
        <f t="shared" si="3"/>
        <v>0.28500000000000003</v>
      </c>
      <c r="I15" s="15">
        <f t="shared" si="4"/>
        <v>8.0692335000000018E-2</v>
      </c>
      <c r="J15" s="3">
        <v>5</v>
      </c>
      <c r="K15" s="3">
        <v>33.200000000000003</v>
      </c>
      <c r="L15" s="3"/>
      <c r="M15" s="3">
        <f t="shared" si="5"/>
        <v>1.1030642194500001E-2</v>
      </c>
      <c r="N15" s="3"/>
    </row>
    <row r="16" spans="1:19" x14ac:dyDescent="0.25">
      <c r="A16" s="3" t="s">
        <v>19</v>
      </c>
      <c r="B16" s="3" t="s">
        <v>14</v>
      </c>
      <c r="C16" s="3">
        <v>16</v>
      </c>
      <c r="D16" s="3">
        <v>18</v>
      </c>
      <c r="E16" s="10">
        <f t="shared" si="2"/>
        <v>0.17</v>
      </c>
      <c r="F16" s="3">
        <v>0.24</v>
      </c>
      <c r="G16" s="3">
        <v>0.27</v>
      </c>
      <c r="H16" s="3">
        <f t="shared" si="3"/>
        <v>0.255</v>
      </c>
      <c r="I16" s="15">
        <f t="shared" si="4"/>
        <v>2.3183710050000004E-2</v>
      </c>
      <c r="J16" s="3">
        <v>5</v>
      </c>
      <c r="K16" s="3">
        <v>43.5</v>
      </c>
      <c r="L16" s="3"/>
      <c r="M16" s="3">
        <f t="shared" si="5"/>
        <v>3.1692131638350004E-3</v>
      </c>
      <c r="N16" s="3"/>
      <c r="Q16" s="24" t="s">
        <v>53</v>
      </c>
      <c r="R16" s="25" t="s">
        <v>7</v>
      </c>
      <c r="S16" s="25" t="s">
        <v>67</v>
      </c>
    </row>
    <row r="17" spans="1:19" x14ac:dyDescent="0.25">
      <c r="A17" s="6">
        <v>11</v>
      </c>
      <c r="B17" s="6"/>
      <c r="C17" s="6"/>
      <c r="D17" s="6"/>
      <c r="E17" s="7"/>
      <c r="F17" s="6"/>
      <c r="G17" s="6"/>
      <c r="H17" s="6"/>
      <c r="I17" s="9">
        <f>SUM(I6:I16)</f>
        <v>0.50235019052812502</v>
      </c>
      <c r="J17" s="7">
        <f>I17*10000/531</f>
        <v>9.4604555655014124</v>
      </c>
      <c r="K17" s="6"/>
      <c r="L17" s="6"/>
      <c r="M17" s="6">
        <f>SUM(M6:M16)</f>
        <v>7.0848161450170949E-2</v>
      </c>
      <c r="N17" s="6">
        <f>M17*10000/531</f>
        <v>1.3342403286284548</v>
      </c>
      <c r="R17" s="26" t="s">
        <v>59</v>
      </c>
      <c r="S17" s="16">
        <v>0.47449999999999998</v>
      </c>
    </row>
    <row r="18" spans="1:19" x14ac:dyDescent="0.25">
      <c r="A18" s="2" t="s">
        <v>22</v>
      </c>
      <c r="B18" s="2" t="s">
        <v>14</v>
      </c>
      <c r="C18" s="2">
        <v>22</v>
      </c>
      <c r="D18" s="2">
        <v>22</v>
      </c>
      <c r="E18" s="4">
        <f t="shared" ref="E18:E28" si="6">((C18+D18)/2)/100</f>
        <v>0.22</v>
      </c>
      <c r="F18" s="2">
        <v>0.19</v>
      </c>
      <c r="G18" s="2">
        <v>0.22</v>
      </c>
      <c r="H18" s="2">
        <f t="shared" ref="H18:H28" si="7">(F18+G18)/2</f>
        <v>0.20500000000000002</v>
      </c>
      <c r="I18" s="14">
        <f t="shared" ref="I18:I28" si="8">3.1459*(E18)^2*H18</f>
        <v>3.1213619800000002E-2</v>
      </c>
      <c r="J18" s="2">
        <v>1</v>
      </c>
      <c r="K18" s="2">
        <v>47.7</v>
      </c>
      <c r="L18" s="2">
        <v>9.6999999999999993</v>
      </c>
      <c r="M18" s="2">
        <f>I18*S2</f>
        <v>9.495183143160002E-3</v>
      </c>
      <c r="N18" s="2"/>
      <c r="R18" s="26" t="s">
        <v>60</v>
      </c>
      <c r="S18" s="16">
        <v>0.36459999999999998</v>
      </c>
    </row>
    <row r="19" spans="1:19" x14ac:dyDescent="0.25">
      <c r="A19" s="2" t="s">
        <v>22</v>
      </c>
      <c r="B19" s="2" t="s">
        <v>14</v>
      </c>
      <c r="C19" s="2">
        <v>22.5</v>
      </c>
      <c r="D19" s="2">
        <v>21.5</v>
      </c>
      <c r="E19" s="4">
        <f t="shared" si="6"/>
        <v>0.22</v>
      </c>
      <c r="F19" s="2">
        <v>0.53</v>
      </c>
      <c r="G19" s="2">
        <v>0.61</v>
      </c>
      <c r="H19" s="2">
        <f t="shared" si="7"/>
        <v>0.57000000000000006</v>
      </c>
      <c r="I19" s="14">
        <f t="shared" si="8"/>
        <v>8.6789089200000002E-2</v>
      </c>
      <c r="J19" s="2">
        <v>2</v>
      </c>
      <c r="K19" s="2">
        <v>28.4</v>
      </c>
      <c r="L19" s="2">
        <v>11.1</v>
      </c>
      <c r="M19" s="2">
        <f>I19*$S$3</f>
        <v>2.5029973325280001E-2</v>
      </c>
      <c r="N19" s="2"/>
      <c r="R19" s="26" t="s">
        <v>61</v>
      </c>
      <c r="S19" s="16">
        <v>0.26989999999999997</v>
      </c>
    </row>
    <row r="20" spans="1:19" x14ac:dyDescent="0.25">
      <c r="A20" s="2" t="s">
        <v>22</v>
      </c>
      <c r="B20" s="2" t="s">
        <v>14</v>
      </c>
      <c r="C20" s="2">
        <v>25.5</v>
      </c>
      <c r="D20" s="2">
        <v>25.5</v>
      </c>
      <c r="E20" s="4">
        <f t="shared" si="6"/>
        <v>0.255</v>
      </c>
      <c r="F20" s="2">
        <v>0.5</v>
      </c>
      <c r="G20" s="2">
        <v>0.53</v>
      </c>
      <c r="H20" s="2">
        <f t="shared" si="7"/>
        <v>0.51500000000000001</v>
      </c>
      <c r="I20" s="14">
        <f t="shared" si="8"/>
        <v>0.10534950596250001</v>
      </c>
      <c r="J20" s="2">
        <v>2</v>
      </c>
      <c r="K20" s="2">
        <v>27.5</v>
      </c>
      <c r="L20" s="2">
        <v>10</v>
      </c>
      <c r="M20" s="2">
        <f>I20*$S$3</f>
        <v>3.0382797519585E-2</v>
      </c>
      <c r="N20" s="2"/>
      <c r="R20" s="26" t="s">
        <v>62</v>
      </c>
      <c r="S20" s="16">
        <v>0.19309999999999999</v>
      </c>
    </row>
    <row r="21" spans="1:19" x14ac:dyDescent="0.25">
      <c r="A21" s="2" t="s">
        <v>22</v>
      </c>
      <c r="B21" s="2" t="s">
        <v>14</v>
      </c>
      <c r="C21" s="2">
        <v>15</v>
      </c>
      <c r="D21" s="2">
        <v>12.5</v>
      </c>
      <c r="E21" s="4">
        <f t="shared" si="6"/>
        <v>0.13750000000000001</v>
      </c>
      <c r="F21" s="2">
        <v>0.1</v>
      </c>
      <c r="G21" s="2">
        <v>0.09</v>
      </c>
      <c r="H21" s="2">
        <f t="shared" si="7"/>
        <v>9.5000000000000001E-2</v>
      </c>
      <c r="I21" s="14">
        <f t="shared" si="8"/>
        <v>5.6503313281250009E-3</v>
      </c>
      <c r="J21" s="2">
        <v>3</v>
      </c>
      <c r="K21" s="2">
        <v>41.6</v>
      </c>
      <c r="L21" s="2">
        <v>9.4</v>
      </c>
      <c r="M21" s="2">
        <f>I21*$S$4</f>
        <v>1.3108768681250004E-3</v>
      </c>
      <c r="N21" s="2"/>
      <c r="R21" s="26" t="s">
        <v>63</v>
      </c>
      <c r="S21" s="16">
        <v>0.1215</v>
      </c>
    </row>
    <row r="22" spans="1:19" x14ac:dyDescent="0.25">
      <c r="A22" s="2" t="s">
        <v>22</v>
      </c>
      <c r="B22" s="2" t="s">
        <v>14</v>
      </c>
      <c r="C22" s="2">
        <v>28</v>
      </c>
      <c r="D22" s="2">
        <v>27.5</v>
      </c>
      <c r="E22" s="4">
        <f t="shared" si="6"/>
        <v>0.27750000000000002</v>
      </c>
      <c r="F22" s="2">
        <v>1.1499999999999999</v>
      </c>
      <c r="G22" s="2">
        <v>1</v>
      </c>
      <c r="H22" s="2">
        <f t="shared" si="7"/>
        <v>1.075</v>
      </c>
      <c r="I22" s="14">
        <f t="shared" si="8"/>
        <v>0.26042300901562504</v>
      </c>
      <c r="J22" s="2">
        <v>3</v>
      </c>
      <c r="K22" s="2">
        <v>36.9</v>
      </c>
      <c r="L22" s="2">
        <v>9.8000000000000007</v>
      </c>
      <c r="M22" s="2">
        <f>I22*$S$4</f>
        <v>6.0418138091625009E-2</v>
      </c>
      <c r="N22" s="2"/>
    </row>
    <row r="23" spans="1:19" x14ac:dyDescent="0.25">
      <c r="A23" s="2" t="s">
        <v>22</v>
      </c>
      <c r="B23" s="2" t="s">
        <v>14</v>
      </c>
      <c r="C23" s="2">
        <v>17</v>
      </c>
      <c r="D23" s="2">
        <v>16</v>
      </c>
      <c r="E23" s="4">
        <f t="shared" si="6"/>
        <v>0.16500000000000001</v>
      </c>
      <c r="F23" s="2">
        <v>0.45</v>
      </c>
      <c r="G23" s="2">
        <v>0.48</v>
      </c>
      <c r="H23" s="2">
        <f t="shared" si="7"/>
        <v>0.46499999999999997</v>
      </c>
      <c r="I23" s="14">
        <f t="shared" si="8"/>
        <v>3.9825914287500007E-2</v>
      </c>
      <c r="J23" s="2">
        <v>4</v>
      </c>
      <c r="K23" s="2">
        <v>14.6</v>
      </c>
      <c r="L23" s="2">
        <v>10</v>
      </c>
      <c r="M23" s="2">
        <f>I23*$S$5</f>
        <v>6.8739528060225014E-3</v>
      </c>
      <c r="N23" s="2"/>
    </row>
    <row r="24" spans="1:19" x14ac:dyDescent="0.25">
      <c r="A24" s="2" t="s">
        <v>22</v>
      </c>
      <c r="B24" s="2" t="s">
        <v>14</v>
      </c>
      <c r="C24" s="2">
        <v>24</v>
      </c>
      <c r="D24" s="2">
        <v>23</v>
      </c>
      <c r="E24" s="4">
        <f t="shared" si="6"/>
        <v>0.23499999999999999</v>
      </c>
      <c r="F24" s="2">
        <v>0.79</v>
      </c>
      <c r="G24" s="2">
        <v>0.59</v>
      </c>
      <c r="H24" s="2">
        <f t="shared" si="7"/>
        <v>0.69</v>
      </c>
      <c r="I24" s="14">
        <f t="shared" si="8"/>
        <v>0.119875305975</v>
      </c>
      <c r="J24" s="2">
        <v>4</v>
      </c>
      <c r="K24" s="2">
        <v>26.3</v>
      </c>
      <c r="L24" s="2">
        <v>9.4</v>
      </c>
      <c r="M24" s="2">
        <f>I24*$S$5</f>
        <v>2.0690477811285E-2</v>
      </c>
      <c r="N24" s="2"/>
    </row>
    <row r="25" spans="1:19" x14ac:dyDescent="0.25">
      <c r="A25" s="2" t="s">
        <v>22</v>
      </c>
      <c r="B25" s="2" t="s">
        <v>14</v>
      </c>
      <c r="C25" s="2">
        <v>17</v>
      </c>
      <c r="D25" s="2">
        <v>10</v>
      </c>
      <c r="E25" s="4">
        <f t="shared" si="6"/>
        <v>0.13500000000000001</v>
      </c>
      <c r="F25" s="2">
        <v>0.39</v>
      </c>
      <c r="G25" s="2">
        <v>0.27</v>
      </c>
      <c r="H25" s="2">
        <f t="shared" si="7"/>
        <v>0.33</v>
      </c>
      <c r="I25" s="14">
        <f t="shared" si="8"/>
        <v>1.8920229075000003E-2</v>
      </c>
      <c r="J25" s="2">
        <v>4</v>
      </c>
      <c r="K25" s="2">
        <v>28.6</v>
      </c>
      <c r="L25" s="2">
        <v>9.9</v>
      </c>
      <c r="M25" s="2">
        <f>I25*$S$5</f>
        <v>3.2656315383450007E-3</v>
      </c>
      <c r="N25" s="2"/>
    </row>
    <row r="26" spans="1:19" x14ac:dyDescent="0.25">
      <c r="A26" s="2" t="s">
        <v>22</v>
      </c>
      <c r="B26" s="2" t="s">
        <v>14</v>
      </c>
      <c r="C26" s="2">
        <v>12</v>
      </c>
      <c r="D26" s="2">
        <v>12</v>
      </c>
      <c r="E26" s="4">
        <f t="shared" si="6"/>
        <v>0.12</v>
      </c>
      <c r="F26" s="2">
        <v>0.65</v>
      </c>
      <c r="G26" s="2">
        <v>0.45</v>
      </c>
      <c r="H26" s="2">
        <f t="shared" si="7"/>
        <v>0.55000000000000004</v>
      </c>
      <c r="I26" s="14">
        <f t="shared" si="8"/>
        <v>2.4915528000000003E-2</v>
      </c>
      <c r="J26" s="2">
        <v>5</v>
      </c>
      <c r="K26" s="2">
        <v>24.3</v>
      </c>
      <c r="L26" s="2">
        <v>9.3000000000000007</v>
      </c>
      <c r="M26" s="2">
        <f>I26*$S$6</f>
        <v>3.4059526776000003E-3</v>
      </c>
      <c r="N26" s="2"/>
    </row>
    <row r="27" spans="1:19" x14ac:dyDescent="0.25">
      <c r="A27" s="2" t="s">
        <v>22</v>
      </c>
      <c r="B27" s="2" t="s">
        <v>14</v>
      </c>
      <c r="C27" s="2">
        <v>60</v>
      </c>
      <c r="D27" s="2">
        <v>31</v>
      </c>
      <c r="E27" s="4">
        <f t="shared" si="6"/>
        <v>0.45500000000000002</v>
      </c>
      <c r="F27" s="2">
        <v>0.36</v>
      </c>
      <c r="G27" s="2">
        <v>0.28000000000000003</v>
      </c>
      <c r="H27" s="2">
        <f t="shared" si="7"/>
        <v>0.32</v>
      </c>
      <c r="I27" s="14">
        <f t="shared" si="8"/>
        <v>0.20840958320000003</v>
      </c>
      <c r="J27" s="2">
        <v>5</v>
      </c>
      <c r="K27" s="2">
        <v>29.4</v>
      </c>
      <c r="L27" s="2">
        <v>9.6</v>
      </c>
      <c r="M27" s="2">
        <f>I27*$S$6</f>
        <v>2.8489590023440002E-2</v>
      </c>
      <c r="N27" s="2"/>
    </row>
    <row r="28" spans="1:19" x14ac:dyDescent="0.25">
      <c r="A28" s="2" t="s">
        <v>22</v>
      </c>
      <c r="B28" s="2" t="s">
        <v>14</v>
      </c>
      <c r="C28" s="2">
        <v>11</v>
      </c>
      <c r="D28" s="2">
        <v>11</v>
      </c>
      <c r="E28" s="4">
        <f t="shared" si="6"/>
        <v>0.11</v>
      </c>
      <c r="F28" s="2">
        <v>0.61</v>
      </c>
      <c r="G28" s="2">
        <v>0.5</v>
      </c>
      <c r="H28" s="2">
        <f t="shared" si="7"/>
        <v>0.55499999999999994</v>
      </c>
      <c r="I28" s="14">
        <f t="shared" si="8"/>
        <v>2.1126291449999998E-2</v>
      </c>
      <c r="J28" s="2">
        <v>5</v>
      </c>
      <c r="K28" s="2">
        <v>40.299999999999997</v>
      </c>
      <c r="L28" s="2">
        <v>9.8000000000000007</v>
      </c>
      <c r="M28" s="2">
        <f>I28*$S$6</f>
        <v>2.8879640412149995E-3</v>
      </c>
      <c r="N28" s="2"/>
    </row>
    <row r="29" spans="1:19" x14ac:dyDescent="0.25">
      <c r="A29" s="6">
        <v>11</v>
      </c>
      <c r="B29" s="6"/>
      <c r="C29" s="6"/>
      <c r="D29" s="6"/>
      <c r="E29" s="7"/>
      <c r="F29" s="6"/>
      <c r="G29" s="6"/>
      <c r="H29" s="6"/>
      <c r="I29" s="9">
        <f>SUM(I18:I28)</f>
        <v>0.9224984072937501</v>
      </c>
      <c r="J29" s="7">
        <f>I29*10000/531</f>
        <v>17.372851361464221</v>
      </c>
      <c r="K29" s="6"/>
      <c r="L29" s="6"/>
      <c r="M29" s="6">
        <f>SUM(M18:M28)</f>
        <v>0.19225053784568252</v>
      </c>
      <c r="N29" s="6">
        <f>M29*10000/531</f>
        <v>3.6205374358885596</v>
      </c>
    </row>
    <row r="30" spans="1:19" x14ac:dyDescent="0.25">
      <c r="A30" s="3" t="s">
        <v>24</v>
      </c>
      <c r="B30" s="3" t="s">
        <v>14</v>
      </c>
      <c r="C30" s="3">
        <v>22</v>
      </c>
      <c r="D30" s="3">
        <v>23</v>
      </c>
      <c r="E30" s="10">
        <f>((C30+D30)/2)/100</f>
        <v>0.22500000000000001</v>
      </c>
      <c r="F30" s="3">
        <v>0.21</v>
      </c>
      <c r="G30" s="3">
        <v>0.5</v>
      </c>
      <c r="H30" s="3">
        <f>(F30+G30)/2</f>
        <v>0.35499999999999998</v>
      </c>
      <c r="I30" s="15">
        <f>3.1459*(E30)^2*H30</f>
        <v>5.6537721562500004E-2</v>
      </c>
      <c r="J30" s="3">
        <v>2</v>
      </c>
      <c r="K30" s="3">
        <v>22.2</v>
      </c>
      <c r="L30" s="3">
        <v>13.5</v>
      </c>
      <c r="M30" s="3">
        <f>I30*S6</f>
        <v>7.72870653759375E-3</v>
      </c>
      <c r="N30" s="3"/>
    </row>
    <row r="31" spans="1:19" x14ac:dyDescent="0.25">
      <c r="A31" s="3" t="s">
        <v>24</v>
      </c>
      <c r="B31" s="3" t="s">
        <v>14</v>
      </c>
      <c r="C31" s="3">
        <v>25</v>
      </c>
      <c r="D31" s="3">
        <v>28</v>
      </c>
      <c r="E31" s="10">
        <f>((C31+D31)/2)/100</f>
        <v>0.26500000000000001</v>
      </c>
      <c r="F31" s="3">
        <v>0.72</v>
      </c>
      <c r="G31" s="3">
        <v>0.86</v>
      </c>
      <c r="H31" s="3">
        <f>(F31+G31)/2</f>
        <v>0.79</v>
      </c>
      <c r="I31" s="15">
        <f>3.1459*(E31)^2*H31</f>
        <v>0.17452745372500003</v>
      </c>
      <c r="J31" s="3">
        <v>3</v>
      </c>
      <c r="K31" s="3">
        <v>19.5</v>
      </c>
      <c r="L31" s="3">
        <v>13.9</v>
      </c>
      <c r="M31" s="3">
        <f>I31*S4</f>
        <v>4.0490369264200007E-2</v>
      </c>
      <c r="N31" s="3"/>
    </row>
    <row r="32" spans="1:19" x14ac:dyDescent="0.25">
      <c r="A32" s="3" t="s">
        <v>24</v>
      </c>
      <c r="B32" s="3" t="s">
        <v>25</v>
      </c>
      <c r="C32" s="3">
        <v>19</v>
      </c>
      <c r="D32" s="3">
        <v>21</v>
      </c>
      <c r="E32" s="10">
        <f>((C32+D32)/2)/100</f>
        <v>0.2</v>
      </c>
      <c r="F32" s="3">
        <v>0.12</v>
      </c>
      <c r="G32" s="3">
        <v>0.15</v>
      </c>
      <c r="H32" s="3">
        <f>(F32+G32)/2</f>
        <v>0.13500000000000001</v>
      </c>
      <c r="I32" s="15">
        <f>3.1459*(E32)^2*H32</f>
        <v>1.6987860000000004E-2</v>
      </c>
      <c r="J32" s="3">
        <v>5</v>
      </c>
      <c r="K32" s="3">
        <v>31.9</v>
      </c>
      <c r="L32" s="3">
        <v>14.5</v>
      </c>
      <c r="M32" s="3">
        <f>I32*$S$6</f>
        <v>2.3222404620000005E-3</v>
      </c>
      <c r="N32" s="3"/>
    </row>
    <row r="33" spans="1:14" x14ac:dyDescent="0.25">
      <c r="A33" s="3" t="s">
        <v>24</v>
      </c>
      <c r="B33" s="3" t="s">
        <v>25</v>
      </c>
      <c r="C33" s="3">
        <v>23</v>
      </c>
      <c r="D33" s="3">
        <v>26.5</v>
      </c>
      <c r="E33" s="10">
        <f>((C33+D33)/2)/100</f>
        <v>0.2475</v>
      </c>
      <c r="F33" s="3">
        <v>0.32</v>
      </c>
      <c r="G33" s="3">
        <v>0.35</v>
      </c>
      <c r="H33" s="3">
        <f>(F33+G33)/2</f>
        <v>0.33499999999999996</v>
      </c>
      <c r="I33" s="15">
        <f>3.1459*(E33)^2*H33</f>
        <v>6.4556522353124993E-2</v>
      </c>
      <c r="J33" s="3">
        <v>5</v>
      </c>
      <c r="K33" s="3">
        <v>30.5</v>
      </c>
      <c r="L33" s="3">
        <v>17</v>
      </c>
      <c r="M33" s="3">
        <f>I33*$S$6</f>
        <v>8.8248766056721849E-3</v>
      </c>
      <c r="N33" s="3"/>
    </row>
    <row r="34" spans="1:14" x14ac:dyDescent="0.25">
      <c r="A34" s="3" t="s">
        <v>24</v>
      </c>
      <c r="B34" s="3" t="s">
        <v>25</v>
      </c>
      <c r="C34" s="3">
        <v>15</v>
      </c>
      <c r="D34" s="3">
        <v>16</v>
      </c>
      <c r="E34" s="10">
        <f>((C34+D34)/2)/100</f>
        <v>0.155</v>
      </c>
      <c r="F34" s="3">
        <v>0.14000000000000001</v>
      </c>
      <c r="G34" s="3">
        <v>0.18</v>
      </c>
      <c r="H34" s="3">
        <f>(F34+G34)/2</f>
        <v>0.16</v>
      </c>
      <c r="I34" s="15">
        <f>3.1459*(E34)^2*H34</f>
        <v>1.20928396E-2</v>
      </c>
      <c r="J34" s="3">
        <v>5</v>
      </c>
      <c r="K34" s="3">
        <v>51.4</v>
      </c>
      <c r="L34" s="3">
        <v>16.899999999999999</v>
      </c>
      <c r="M34" s="3">
        <f>I34*$S$6</f>
        <v>1.6530911733199998E-3</v>
      </c>
      <c r="N34" s="3"/>
    </row>
    <row r="35" spans="1:14" x14ac:dyDescent="0.25">
      <c r="A35" s="6">
        <v>5</v>
      </c>
      <c r="B35" s="6"/>
      <c r="C35" s="6"/>
      <c r="D35" s="6"/>
      <c r="E35" s="7"/>
      <c r="F35" s="6"/>
      <c r="G35" s="6"/>
      <c r="H35" s="6"/>
      <c r="I35" s="9">
        <f>SUM(I30:I34)</f>
        <v>0.32470239724062505</v>
      </c>
      <c r="J35" s="7">
        <f>I35*10000/531</f>
        <v>6.1149227352283431</v>
      </c>
      <c r="K35" s="6"/>
      <c r="L35" s="6"/>
      <c r="M35" s="6">
        <f>SUM(M30:M34)</f>
        <v>6.1019284042785941E-2</v>
      </c>
      <c r="N35" s="6">
        <f>M35*10000/531</f>
        <v>1.1491390591861759</v>
      </c>
    </row>
    <row r="36" spans="1:14" x14ac:dyDescent="0.25">
      <c r="A36" s="2" t="s">
        <v>26</v>
      </c>
      <c r="B36" s="2" t="s">
        <v>16</v>
      </c>
      <c r="C36" s="2">
        <v>25</v>
      </c>
      <c r="D36" s="2">
        <v>19</v>
      </c>
      <c r="E36" s="4">
        <f t="shared" ref="E36:E46" si="9">((C36+D36)/2)/100</f>
        <v>0.22</v>
      </c>
      <c r="F36" s="2">
        <v>0.44</v>
      </c>
      <c r="G36" s="2">
        <v>0.46</v>
      </c>
      <c r="H36" s="2">
        <f t="shared" ref="H36:H46" si="10">(F36+G36)/2</f>
        <v>0.45</v>
      </c>
      <c r="I36" s="14">
        <f t="shared" ref="I36:I46" si="11">3.1459*(E36)^2*H36</f>
        <v>6.8517702E-2</v>
      </c>
      <c r="J36" s="2">
        <v>5</v>
      </c>
      <c r="K36" s="2">
        <v>54.5</v>
      </c>
      <c r="L36" s="2">
        <v>13.2</v>
      </c>
      <c r="M36" s="2">
        <f t="shared" ref="M36:M42" si="12">I36*$S$21</f>
        <v>8.3249007930000004E-3</v>
      </c>
      <c r="N36" s="2"/>
    </row>
    <row r="37" spans="1:14" x14ac:dyDescent="0.25">
      <c r="A37" s="2" t="s">
        <v>26</v>
      </c>
      <c r="B37" s="2" t="s">
        <v>16</v>
      </c>
      <c r="C37" s="2">
        <v>23</v>
      </c>
      <c r="D37" s="2">
        <v>21</v>
      </c>
      <c r="E37" s="4">
        <f t="shared" si="9"/>
        <v>0.22</v>
      </c>
      <c r="F37" s="2">
        <v>0.11</v>
      </c>
      <c r="G37" s="2">
        <v>0.2</v>
      </c>
      <c r="H37" s="2">
        <f t="shared" si="10"/>
        <v>0.155</v>
      </c>
      <c r="I37" s="14">
        <f t="shared" si="11"/>
        <v>2.3600541799999999E-2</v>
      </c>
      <c r="J37" s="2">
        <v>5</v>
      </c>
      <c r="K37" s="2">
        <v>42.7</v>
      </c>
      <c r="L37" s="2">
        <v>14.6</v>
      </c>
      <c r="M37" s="2">
        <f t="shared" si="12"/>
        <v>2.8674658286999997E-3</v>
      </c>
      <c r="N37" s="2"/>
    </row>
    <row r="38" spans="1:14" x14ac:dyDescent="0.25">
      <c r="A38" s="2" t="s">
        <v>26</v>
      </c>
      <c r="B38" s="2" t="s">
        <v>16</v>
      </c>
      <c r="C38" s="2">
        <v>12</v>
      </c>
      <c r="D38" s="2">
        <v>18</v>
      </c>
      <c r="E38" s="4">
        <f t="shared" si="9"/>
        <v>0.15</v>
      </c>
      <c r="F38" s="2">
        <v>0.1</v>
      </c>
      <c r="G38" s="2">
        <v>0.13</v>
      </c>
      <c r="H38" s="2">
        <f t="shared" si="10"/>
        <v>0.115</v>
      </c>
      <c r="I38" s="14">
        <f t="shared" si="11"/>
        <v>8.1400162500000015E-3</v>
      </c>
      <c r="J38" s="2">
        <v>5</v>
      </c>
      <c r="K38" s="2">
        <v>42.6</v>
      </c>
      <c r="L38" s="2">
        <v>16.3</v>
      </c>
      <c r="M38" s="2">
        <f t="shared" si="12"/>
        <v>9.890119743750001E-4</v>
      </c>
      <c r="N38" s="2"/>
    </row>
    <row r="39" spans="1:14" x14ac:dyDescent="0.25">
      <c r="A39" s="2" t="s">
        <v>26</v>
      </c>
      <c r="B39" s="2" t="s">
        <v>16</v>
      </c>
      <c r="C39" s="2">
        <v>16</v>
      </c>
      <c r="D39" s="2">
        <v>16</v>
      </c>
      <c r="E39" s="4">
        <f t="shared" si="9"/>
        <v>0.16</v>
      </c>
      <c r="F39" s="2">
        <v>0.41</v>
      </c>
      <c r="G39" s="2">
        <v>0.45</v>
      </c>
      <c r="H39" s="2">
        <f t="shared" si="10"/>
        <v>0.43</v>
      </c>
      <c r="I39" s="14">
        <f t="shared" si="11"/>
        <v>3.4630067200000003E-2</v>
      </c>
      <c r="J39" s="2">
        <v>5</v>
      </c>
      <c r="K39" s="2">
        <v>29.1</v>
      </c>
      <c r="L39" s="2">
        <v>15.7</v>
      </c>
      <c r="M39" s="2">
        <f t="shared" si="12"/>
        <v>4.2075531648000002E-3</v>
      </c>
      <c r="N39" s="2"/>
    </row>
    <row r="40" spans="1:14" x14ac:dyDescent="0.25">
      <c r="A40" s="2" t="s">
        <v>26</v>
      </c>
      <c r="B40" s="2" t="s">
        <v>16</v>
      </c>
      <c r="C40" s="2">
        <v>17</v>
      </c>
      <c r="D40" s="2">
        <v>17</v>
      </c>
      <c r="E40" s="4">
        <f t="shared" si="9"/>
        <v>0.17</v>
      </c>
      <c r="F40" s="2">
        <v>0.32</v>
      </c>
      <c r="G40" s="2">
        <v>0.34</v>
      </c>
      <c r="H40" s="2">
        <f t="shared" si="10"/>
        <v>0.33</v>
      </c>
      <c r="I40" s="14">
        <f t="shared" si="11"/>
        <v>3.0002448300000008E-2</v>
      </c>
      <c r="J40" s="2">
        <v>5</v>
      </c>
      <c r="K40" s="2">
        <v>33.700000000000003</v>
      </c>
      <c r="L40" s="2">
        <v>15.2</v>
      </c>
      <c r="M40" s="2">
        <f t="shared" si="12"/>
        <v>3.645297468450001E-3</v>
      </c>
      <c r="N40" s="2"/>
    </row>
    <row r="41" spans="1:14" x14ac:dyDescent="0.25">
      <c r="A41" s="2" t="s">
        <v>26</v>
      </c>
      <c r="B41" s="2" t="s">
        <v>16</v>
      </c>
      <c r="C41" s="2">
        <v>24</v>
      </c>
      <c r="D41" s="2">
        <v>27</v>
      </c>
      <c r="E41" s="4">
        <f t="shared" si="9"/>
        <v>0.255</v>
      </c>
      <c r="F41" s="2">
        <v>0.17</v>
      </c>
      <c r="G41" s="2">
        <v>0.18</v>
      </c>
      <c r="H41" s="2">
        <f t="shared" si="10"/>
        <v>0.17499999999999999</v>
      </c>
      <c r="I41" s="14">
        <f t="shared" si="11"/>
        <v>3.5798375812499998E-2</v>
      </c>
      <c r="J41" s="2">
        <v>5</v>
      </c>
      <c r="K41" s="2">
        <v>43</v>
      </c>
      <c r="L41" s="2">
        <v>11.2</v>
      </c>
      <c r="M41" s="2">
        <f t="shared" si="12"/>
        <v>4.3495026612187498E-3</v>
      </c>
      <c r="N41" s="2"/>
    </row>
    <row r="42" spans="1:14" x14ac:dyDescent="0.25">
      <c r="A42" s="2" t="s">
        <v>26</v>
      </c>
      <c r="B42" s="2" t="s">
        <v>25</v>
      </c>
      <c r="C42" s="2">
        <v>36</v>
      </c>
      <c r="D42" s="2">
        <v>39</v>
      </c>
      <c r="E42" s="4">
        <f t="shared" si="9"/>
        <v>0.375</v>
      </c>
      <c r="F42" s="2">
        <v>0.3</v>
      </c>
      <c r="G42" s="2">
        <v>0.31</v>
      </c>
      <c r="H42" s="2">
        <f t="shared" si="10"/>
        <v>0.30499999999999999</v>
      </c>
      <c r="I42" s="14">
        <f t="shared" si="11"/>
        <v>0.13492961718750002</v>
      </c>
      <c r="J42" s="2">
        <v>5</v>
      </c>
      <c r="K42" s="2">
        <v>53.7</v>
      </c>
      <c r="L42" s="2">
        <v>16</v>
      </c>
      <c r="M42" s="2">
        <f t="shared" si="12"/>
        <v>1.6393948488281251E-2</v>
      </c>
      <c r="N42" s="2"/>
    </row>
    <row r="43" spans="1:14" x14ac:dyDescent="0.25">
      <c r="A43" s="2" t="s">
        <v>26</v>
      </c>
      <c r="B43" s="2" t="s">
        <v>14</v>
      </c>
      <c r="C43" s="2">
        <v>15</v>
      </c>
      <c r="D43" s="2">
        <v>16</v>
      </c>
      <c r="E43" s="4">
        <f t="shared" si="9"/>
        <v>0.155</v>
      </c>
      <c r="F43" s="2">
        <v>0.35</v>
      </c>
      <c r="G43" s="2">
        <v>0.36</v>
      </c>
      <c r="H43" s="2">
        <f t="shared" si="10"/>
        <v>0.35499999999999998</v>
      </c>
      <c r="I43" s="14">
        <f t="shared" si="11"/>
        <v>2.6830987862499999E-2</v>
      </c>
      <c r="J43" s="2">
        <v>2</v>
      </c>
      <c r="K43" s="2">
        <v>41.1</v>
      </c>
      <c r="L43" s="2">
        <v>13.4</v>
      </c>
      <c r="M43" s="2">
        <f>I43*S3</f>
        <v>7.7380568995449994E-3</v>
      </c>
      <c r="N43" s="2"/>
    </row>
    <row r="44" spans="1:14" x14ac:dyDescent="0.25">
      <c r="A44" s="2" t="s">
        <v>26</v>
      </c>
      <c r="B44" s="2" t="s">
        <v>14</v>
      </c>
      <c r="C44" s="2">
        <v>14</v>
      </c>
      <c r="D44" s="2">
        <v>15</v>
      </c>
      <c r="E44" s="4">
        <f t="shared" si="9"/>
        <v>0.14499999999999999</v>
      </c>
      <c r="F44" s="2">
        <v>0.1</v>
      </c>
      <c r="G44" s="2">
        <v>0.12</v>
      </c>
      <c r="H44" s="2">
        <f t="shared" si="10"/>
        <v>0.11</v>
      </c>
      <c r="I44" s="14">
        <f t="shared" si="11"/>
        <v>7.2756802249999992E-3</v>
      </c>
      <c r="J44" s="2">
        <v>5</v>
      </c>
      <c r="K44" s="2">
        <v>36.9</v>
      </c>
      <c r="L44" s="2">
        <v>12.5</v>
      </c>
      <c r="M44" s="2">
        <f>I44*$S$6</f>
        <v>9.9458548675749985E-4</v>
      </c>
      <c r="N44" s="2"/>
    </row>
    <row r="45" spans="1:14" x14ac:dyDescent="0.25">
      <c r="A45" s="2" t="s">
        <v>26</v>
      </c>
      <c r="B45" s="2" t="s">
        <v>14</v>
      </c>
      <c r="C45" s="2">
        <v>29</v>
      </c>
      <c r="D45" s="2">
        <v>35</v>
      </c>
      <c r="E45" s="4">
        <f t="shared" si="9"/>
        <v>0.32</v>
      </c>
      <c r="F45" s="2">
        <v>0.13</v>
      </c>
      <c r="G45" s="2">
        <v>0.15</v>
      </c>
      <c r="H45" s="2">
        <f t="shared" si="10"/>
        <v>0.14000000000000001</v>
      </c>
      <c r="I45" s="14">
        <f t="shared" si="11"/>
        <v>4.5099622400000004E-2</v>
      </c>
      <c r="J45" s="2">
        <v>5</v>
      </c>
      <c r="K45" s="2">
        <v>44.2</v>
      </c>
      <c r="L45" s="2">
        <v>15.8</v>
      </c>
      <c r="M45" s="2">
        <f>I45*$S$6</f>
        <v>6.1651183820800003E-3</v>
      </c>
      <c r="N45" s="2"/>
    </row>
    <row r="46" spans="1:14" x14ac:dyDescent="0.25">
      <c r="A46" s="2" t="s">
        <v>26</v>
      </c>
      <c r="B46" s="2" t="s">
        <v>15</v>
      </c>
      <c r="C46" s="2">
        <v>21</v>
      </c>
      <c r="D46" s="2">
        <v>22.5</v>
      </c>
      <c r="E46" s="4">
        <f t="shared" si="9"/>
        <v>0.2175</v>
      </c>
      <c r="F46" s="2">
        <v>0.16</v>
      </c>
      <c r="G46" s="2">
        <v>0.25</v>
      </c>
      <c r="H46" s="2">
        <f t="shared" si="10"/>
        <v>0.20500000000000002</v>
      </c>
      <c r="I46" s="14">
        <f t="shared" si="11"/>
        <v>3.0508250034375003E-2</v>
      </c>
      <c r="J46" s="2">
        <v>5</v>
      </c>
      <c r="K46" s="2">
        <v>42.7</v>
      </c>
      <c r="L46" s="2">
        <v>16</v>
      </c>
      <c r="M46" s="2">
        <f>I46*$S$6</f>
        <v>4.1704777796990628E-3</v>
      </c>
      <c r="N46" s="2"/>
    </row>
    <row r="47" spans="1:14" x14ac:dyDescent="0.25">
      <c r="A47" s="6">
        <v>11</v>
      </c>
      <c r="B47" s="6"/>
      <c r="C47" s="6"/>
      <c r="D47" s="6"/>
      <c r="E47" s="7"/>
      <c r="F47" s="6"/>
      <c r="G47" s="6"/>
      <c r="H47" s="6"/>
      <c r="I47" s="9">
        <f>SUM(I36:I46)</f>
        <v>0.44533330907187507</v>
      </c>
      <c r="J47" s="7">
        <f>I47*10000/531</f>
        <v>8.3866913196210007</v>
      </c>
      <c r="K47" s="6"/>
      <c r="L47" s="6"/>
      <c r="M47" s="6">
        <f>SUM(M36:M46)</f>
        <v>5.9845918926906563E-2</v>
      </c>
      <c r="N47" s="6">
        <f>M47*10000/531</f>
        <v>1.1270417877006886</v>
      </c>
    </row>
    <row r="48" spans="1:14" x14ac:dyDescent="0.25">
      <c r="A48" s="3" t="s">
        <v>27</v>
      </c>
      <c r="B48" s="3" t="s">
        <v>14</v>
      </c>
      <c r="C48" s="3">
        <v>30</v>
      </c>
      <c r="D48" s="3">
        <v>31</v>
      </c>
      <c r="E48" s="10">
        <f t="shared" ref="E48:E55" si="13">((C48+D48)/2)/100</f>
        <v>0.30499999999999999</v>
      </c>
      <c r="F48" s="3">
        <v>0.32</v>
      </c>
      <c r="G48" s="3">
        <v>0.36</v>
      </c>
      <c r="H48" s="3">
        <f t="shared" ref="H48:H55" si="14">(F48+G48)/2</f>
        <v>0.33999999999999997</v>
      </c>
      <c r="I48" s="15">
        <f t="shared" ref="I48:I55" si="15">3.1459*(E48)^2*H48</f>
        <v>9.9500098149999994E-2</v>
      </c>
      <c r="J48" s="3">
        <v>3</v>
      </c>
      <c r="K48" s="3">
        <v>43.3</v>
      </c>
      <c r="L48" s="3">
        <v>11.6</v>
      </c>
      <c r="M48" s="3">
        <f>I48*S4</f>
        <v>2.3084022770799999E-2</v>
      </c>
      <c r="N48" s="3"/>
    </row>
    <row r="49" spans="1:14" x14ac:dyDescent="0.25">
      <c r="A49" s="3" t="s">
        <v>27</v>
      </c>
      <c r="B49" s="3" t="s">
        <v>14</v>
      </c>
      <c r="C49" s="3">
        <v>22</v>
      </c>
      <c r="D49" s="3">
        <v>23.5</v>
      </c>
      <c r="E49" s="10">
        <f t="shared" si="13"/>
        <v>0.22750000000000001</v>
      </c>
      <c r="F49" s="3">
        <v>1.1000000000000001</v>
      </c>
      <c r="G49" s="3">
        <v>1.2</v>
      </c>
      <c r="H49" s="3">
        <f t="shared" si="14"/>
        <v>1.1499999999999999</v>
      </c>
      <c r="I49" s="15">
        <f t="shared" si="15"/>
        <v>0.18724298490624999</v>
      </c>
      <c r="J49" s="3">
        <v>4</v>
      </c>
      <c r="K49" s="3">
        <v>23.4</v>
      </c>
      <c r="L49" s="3">
        <v>13</v>
      </c>
      <c r="M49" s="3">
        <f>I49*$S$5</f>
        <v>3.2318139194818747E-2</v>
      </c>
      <c r="N49" s="3"/>
    </row>
    <row r="50" spans="1:14" x14ac:dyDescent="0.25">
      <c r="A50" s="3" t="s">
        <v>27</v>
      </c>
      <c r="B50" s="3" t="s">
        <v>14</v>
      </c>
      <c r="C50" s="3">
        <v>25</v>
      </c>
      <c r="D50" s="3">
        <v>25</v>
      </c>
      <c r="E50" s="10">
        <f t="shared" si="13"/>
        <v>0.25</v>
      </c>
      <c r="F50" s="3">
        <v>0.24</v>
      </c>
      <c r="G50" s="3">
        <v>0.27</v>
      </c>
      <c r="H50" s="3">
        <f t="shared" si="14"/>
        <v>0.255</v>
      </c>
      <c r="I50" s="15">
        <f t="shared" si="15"/>
        <v>5.0137781250000006E-2</v>
      </c>
      <c r="J50" s="3">
        <v>4</v>
      </c>
      <c r="K50" s="3">
        <v>36.5</v>
      </c>
      <c r="L50" s="3">
        <v>12.4</v>
      </c>
      <c r="M50" s="3">
        <f>I50*$S$5</f>
        <v>8.6537810437500012E-3</v>
      </c>
      <c r="N50" s="3"/>
    </row>
    <row r="51" spans="1:14" x14ac:dyDescent="0.25">
      <c r="A51" s="3" t="s">
        <v>27</v>
      </c>
      <c r="B51" s="3" t="s">
        <v>14</v>
      </c>
      <c r="C51" s="3">
        <v>31</v>
      </c>
      <c r="D51" s="3">
        <v>32</v>
      </c>
      <c r="E51" s="10">
        <f t="shared" si="13"/>
        <v>0.315</v>
      </c>
      <c r="F51" s="3">
        <v>0.27</v>
      </c>
      <c r="G51" s="3">
        <v>0.34</v>
      </c>
      <c r="H51" s="3">
        <f t="shared" si="14"/>
        <v>0.30500000000000005</v>
      </c>
      <c r="I51" s="15">
        <f t="shared" si="15"/>
        <v>9.520633788750002E-2</v>
      </c>
      <c r="J51" s="3">
        <v>5</v>
      </c>
      <c r="K51" s="3">
        <v>47.4</v>
      </c>
      <c r="L51" s="3">
        <v>11.6</v>
      </c>
      <c r="M51" s="3">
        <f>I51*$S$6</f>
        <v>1.3014706389221252E-2</v>
      </c>
      <c r="N51" s="3"/>
    </row>
    <row r="52" spans="1:14" x14ac:dyDescent="0.25">
      <c r="A52" s="3" t="s">
        <v>27</v>
      </c>
      <c r="B52" s="3" t="s">
        <v>14</v>
      </c>
      <c r="C52" s="3">
        <v>30</v>
      </c>
      <c r="D52" s="3">
        <v>29</v>
      </c>
      <c r="E52" s="10">
        <f t="shared" si="13"/>
        <v>0.29499999999999998</v>
      </c>
      <c r="F52" s="3">
        <v>0.25</v>
      </c>
      <c r="G52" s="3">
        <v>0.38</v>
      </c>
      <c r="H52" s="3">
        <f t="shared" si="14"/>
        <v>0.315</v>
      </c>
      <c r="I52" s="15">
        <f t="shared" si="15"/>
        <v>8.6238163462500003E-2</v>
      </c>
      <c r="J52" s="3">
        <v>5</v>
      </c>
      <c r="K52" s="3">
        <v>25.8</v>
      </c>
      <c r="L52" s="3">
        <v>10.8</v>
      </c>
      <c r="M52" s="3">
        <f>I52*$S$6</f>
        <v>1.1788756945323749E-2</v>
      </c>
      <c r="N52" s="3"/>
    </row>
    <row r="53" spans="1:14" x14ac:dyDescent="0.25">
      <c r="A53" s="3" t="s">
        <v>27</v>
      </c>
      <c r="B53" s="3" t="s">
        <v>14</v>
      </c>
      <c r="C53" s="3">
        <v>29</v>
      </c>
      <c r="D53" s="3">
        <v>32</v>
      </c>
      <c r="E53" s="10">
        <f t="shared" si="13"/>
        <v>0.30499999999999999</v>
      </c>
      <c r="F53" s="3">
        <v>0.25</v>
      </c>
      <c r="G53" s="3">
        <v>0.42</v>
      </c>
      <c r="H53" s="3">
        <f t="shared" si="14"/>
        <v>0.33499999999999996</v>
      </c>
      <c r="I53" s="15">
        <f t="shared" si="15"/>
        <v>9.8036861412499982E-2</v>
      </c>
      <c r="J53" s="3">
        <v>5</v>
      </c>
      <c r="K53" s="3">
        <v>33.200000000000003</v>
      </c>
      <c r="L53" s="3">
        <v>11.2</v>
      </c>
      <c r="M53" s="3">
        <f>I53*$S$6</f>
        <v>1.3401638955088746E-2</v>
      </c>
      <c r="N53" s="3"/>
    </row>
    <row r="54" spans="1:14" x14ac:dyDescent="0.25">
      <c r="A54" s="3" t="s">
        <v>27</v>
      </c>
      <c r="B54" s="3" t="s">
        <v>14</v>
      </c>
      <c r="C54" s="3">
        <v>21.5</v>
      </c>
      <c r="D54" s="3">
        <v>22</v>
      </c>
      <c r="E54" s="10">
        <f t="shared" si="13"/>
        <v>0.2175</v>
      </c>
      <c r="F54" s="3">
        <v>0.2</v>
      </c>
      <c r="G54" s="3">
        <v>0.22</v>
      </c>
      <c r="H54" s="3">
        <f t="shared" si="14"/>
        <v>0.21000000000000002</v>
      </c>
      <c r="I54" s="15">
        <f t="shared" si="15"/>
        <v>3.1252353693750005E-2</v>
      </c>
      <c r="J54" s="3">
        <v>5</v>
      </c>
      <c r="K54" s="3">
        <v>33.6</v>
      </c>
      <c r="L54" s="3">
        <v>11.5</v>
      </c>
      <c r="M54" s="3">
        <f>I54*$S$6</f>
        <v>4.2721967499356256E-3</v>
      </c>
      <c r="N54" s="3"/>
    </row>
    <row r="55" spans="1:14" x14ac:dyDescent="0.25">
      <c r="A55" s="3" t="s">
        <v>27</v>
      </c>
      <c r="B55" s="3" t="s">
        <v>14</v>
      </c>
      <c r="C55" s="3">
        <v>32</v>
      </c>
      <c r="D55" s="3">
        <v>33</v>
      </c>
      <c r="E55" s="10">
        <f t="shared" si="13"/>
        <v>0.32500000000000001</v>
      </c>
      <c r="F55" s="3">
        <v>0.3</v>
      </c>
      <c r="G55" s="3">
        <v>0.31</v>
      </c>
      <c r="H55" s="3">
        <f t="shared" si="14"/>
        <v>0.30499999999999999</v>
      </c>
      <c r="I55" s="15">
        <f t="shared" si="15"/>
        <v>0.10134713468750001</v>
      </c>
      <c r="J55" s="3">
        <v>5</v>
      </c>
      <c r="K55" s="3">
        <v>51.4</v>
      </c>
      <c r="L55" s="3">
        <v>12.7</v>
      </c>
      <c r="M55" s="3">
        <f>I55*$S$6</f>
        <v>1.3854153311781249E-2</v>
      </c>
      <c r="N55" s="3"/>
    </row>
    <row r="56" spans="1:14" x14ac:dyDescent="0.25">
      <c r="A56" s="6">
        <v>8</v>
      </c>
      <c r="B56" s="6"/>
      <c r="C56" s="6"/>
      <c r="D56" s="6"/>
      <c r="E56" s="7"/>
      <c r="F56" s="6"/>
      <c r="G56" s="6"/>
      <c r="H56" s="6"/>
      <c r="I56" s="9">
        <f>SUM(I48:I55)</f>
        <v>0.74896171545000001</v>
      </c>
      <c r="J56" s="7">
        <f>I56*10000/531</f>
        <v>14.104740403954802</v>
      </c>
      <c r="K56" s="6"/>
      <c r="L56" s="6"/>
      <c r="M56" s="6">
        <f>SUM(M48:M55)</f>
        <v>0.12038739536071937</v>
      </c>
      <c r="N56" s="6">
        <f>M56*10000/531</f>
        <v>2.2671825868308733</v>
      </c>
    </row>
    <row r="57" spans="1:14" x14ac:dyDescent="0.25">
      <c r="A57" s="2" t="s">
        <v>28</v>
      </c>
      <c r="B57" s="2" t="s">
        <v>14</v>
      </c>
      <c r="C57" s="2">
        <v>22</v>
      </c>
      <c r="D57" s="2">
        <v>22</v>
      </c>
      <c r="E57" s="4">
        <f t="shared" ref="E57:E62" si="16">((C57+D57)/2)/100</f>
        <v>0.22</v>
      </c>
      <c r="F57" s="2">
        <v>0.24</v>
      </c>
      <c r="G57" s="2">
        <v>0.28999999999999998</v>
      </c>
      <c r="H57" s="2">
        <f t="shared" ref="H57:H62" si="17">(F57+G57)/2</f>
        <v>0.26500000000000001</v>
      </c>
      <c r="I57" s="14">
        <f t="shared" ref="I57:I62" si="18">3.1459*(E57)^2*H57</f>
        <v>4.0349313399999996E-2</v>
      </c>
      <c r="J57" s="2">
        <v>1</v>
      </c>
      <c r="K57" s="2">
        <v>39.1</v>
      </c>
      <c r="L57" s="2">
        <v>10.7</v>
      </c>
      <c r="M57" s="2">
        <f>I57*S2</f>
        <v>1.2274261136279999E-2</v>
      </c>
      <c r="N57" s="2"/>
    </row>
    <row r="58" spans="1:14" x14ac:dyDescent="0.25">
      <c r="A58" s="2" t="s">
        <v>28</v>
      </c>
      <c r="B58" s="2" t="s">
        <v>14</v>
      </c>
      <c r="C58" s="2">
        <v>26</v>
      </c>
      <c r="D58" s="2">
        <v>26.5</v>
      </c>
      <c r="E58" s="4">
        <f t="shared" si="16"/>
        <v>0.26250000000000001</v>
      </c>
      <c r="F58" s="2">
        <v>0.55000000000000004</v>
      </c>
      <c r="G58" s="2">
        <v>0.51</v>
      </c>
      <c r="H58" s="2">
        <f t="shared" si="17"/>
        <v>0.53</v>
      </c>
      <c r="I58" s="14">
        <f t="shared" si="18"/>
        <v>0.11488925109375002</v>
      </c>
      <c r="J58" s="2">
        <v>2</v>
      </c>
      <c r="K58" s="2">
        <v>28</v>
      </c>
      <c r="L58" s="2">
        <v>11.7</v>
      </c>
      <c r="M58" s="2">
        <f>I58*S3</f>
        <v>3.3134060015437505E-2</v>
      </c>
      <c r="N58" s="2"/>
    </row>
    <row r="59" spans="1:14" x14ac:dyDescent="0.25">
      <c r="A59" s="2" t="s">
        <v>28</v>
      </c>
      <c r="B59" s="2" t="s">
        <v>14</v>
      </c>
      <c r="C59" s="2">
        <v>24</v>
      </c>
      <c r="D59" s="2">
        <v>27</v>
      </c>
      <c r="E59" s="4">
        <f t="shared" si="16"/>
        <v>0.255</v>
      </c>
      <c r="F59" s="2">
        <v>0.71</v>
      </c>
      <c r="G59" s="2">
        <v>0.8</v>
      </c>
      <c r="H59" s="2">
        <f t="shared" si="17"/>
        <v>0.755</v>
      </c>
      <c r="I59" s="14">
        <f t="shared" si="18"/>
        <v>0.1544444213625</v>
      </c>
      <c r="J59" s="2">
        <v>3</v>
      </c>
      <c r="K59" s="2">
        <v>28.4</v>
      </c>
      <c r="L59" s="2">
        <v>11.7</v>
      </c>
      <c r="M59" s="2">
        <f>I59*S4</f>
        <v>3.5831105756100004E-2</v>
      </c>
      <c r="N59" s="2"/>
    </row>
    <row r="60" spans="1:14" x14ac:dyDescent="0.25">
      <c r="A60" s="2" t="s">
        <v>28</v>
      </c>
      <c r="B60" s="2" t="s">
        <v>14</v>
      </c>
      <c r="C60" s="2">
        <v>25</v>
      </c>
      <c r="D60" s="2">
        <v>21.5</v>
      </c>
      <c r="E60" s="4">
        <f t="shared" si="16"/>
        <v>0.23250000000000001</v>
      </c>
      <c r="F60" s="2">
        <v>0.42</v>
      </c>
      <c r="G60" s="2">
        <v>0.57999999999999996</v>
      </c>
      <c r="H60" s="2">
        <f t="shared" si="17"/>
        <v>0.5</v>
      </c>
      <c r="I60" s="14">
        <f t="shared" si="18"/>
        <v>8.5027778437500021E-2</v>
      </c>
      <c r="J60" s="2">
        <v>4</v>
      </c>
      <c r="K60" s="2">
        <v>20.399999999999999</v>
      </c>
      <c r="L60" s="2">
        <v>10.8</v>
      </c>
      <c r="M60" s="2">
        <f>I60*$S$5</f>
        <v>1.4675794558312505E-2</v>
      </c>
      <c r="N60" s="2"/>
    </row>
    <row r="61" spans="1:14" x14ac:dyDescent="0.25">
      <c r="A61" s="2" t="s">
        <v>28</v>
      </c>
      <c r="B61" s="2" t="s">
        <v>14</v>
      </c>
      <c r="C61" s="2">
        <v>22</v>
      </c>
      <c r="D61" s="2">
        <v>27</v>
      </c>
      <c r="E61" s="4">
        <f t="shared" si="16"/>
        <v>0.245</v>
      </c>
      <c r="F61" s="2">
        <v>0.42</v>
      </c>
      <c r="G61" s="2">
        <v>0.5</v>
      </c>
      <c r="H61" s="2">
        <f t="shared" si="17"/>
        <v>0.45999999999999996</v>
      </c>
      <c r="I61" s="14">
        <f t="shared" si="18"/>
        <v>8.6863017850000002E-2</v>
      </c>
      <c r="J61" s="2">
        <v>4</v>
      </c>
      <c r="K61" s="2">
        <v>46.7</v>
      </c>
      <c r="L61" s="2">
        <v>11.2</v>
      </c>
      <c r="M61" s="2">
        <f>I61*$S$5</f>
        <v>1.499255688091E-2</v>
      </c>
      <c r="N61" s="2"/>
    </row>
    <row r="62" spans="1:14" x14ac:dyDescent="0.25">
      <c r="A62" s="2" t="s">
        <v>28</v>
      </c>
      <c r="B62" s="2" t="s">
        <v>25</v>
      </c>
      <c r="C62" s="2">
        <v>78</v>
      </c>
      <c r="D62" s="2">
        <v>59</v>
      </c>
      <c r="E62" s="4">
        <f t="shared" si="16"/>
        <v>0.68500000000000005</v>
      </c>
      <c r="F62" s="2">
        <v>0.26</v>
      </c>
      <c r="G62" s="2">
        <v>0.42</v>
      </c>
      <c r="H62" s="2">
        <f t="shared" si="17"/>
        <v>0.33999999999999997</v>
      </c>
      <c r="I62" s="14">
        <f t="shared" si="18"/>
        <v>0.50188587535000007</v>
      </c>
      <c r="J62" s="2">
        <v>5</v>
      </c>
      <c r="K62" s="2">
        <v>50.4</v>
      </c>
      <c r="L62" s="2">
        <v>11.5</v>
      </c>
      <c r="M62" s="2">
        <f>I62*S6</f>
        <v>6.8607799160344998E-2</v>
      </c>
      <c r="N62" s="2"/>
    </row>
    <row r="63" spans="1:14" x14ac:dyDescent="0.25">
      <c r="A63" s="6">
        <v>6</v>
      </c>
      <c r="B63" s="6"/>
      <c r="C63" s="6"/>
      <c r="D63" s="6"/>
      <c r="E63" s="7"/>
      <c r="F63" s="6"/>
      <c r="G63" s="6"/>
      <c r="H63" s="6"/>
      <c r="I63" s="9">
        <f>SUM(I57:I62)</f>
        <v>0.98345965749375008</v>
      </c>
      <c r="J63" s="7">
        <f>I63*10000/531</f>
        <v>18.520897504590398</v>
      </c>
      <c r="K63" s="6"/>
      <c r="L63" s="6"/>
      <c r="M63" s="6">
        <f>SUM(M57:M62)</f>
        <v>0.179515577507385</v>
      </c>
      <c r="N63" s="6">
        <f>M63*10000/531</f>
        <v>3.3807076743387006</v>
      </c>
    </row>
    <row r="64" spans="1:14" x14ac:dyDescent="0.25">
      <c r="A64" s="3" t="s">
        <v>29</v>
      </c>
      <c r="B64" s="3" t="s">
        <v>16</v>
      </c>
      <c r="C64" s="3">
        <v>11</v>
      </c>
      <c r="D64" s="3">
        <v>10.5</v>
      </c>
      <c r="E64" s="10">
        <f t="shared" ref="E64:E73" si="19">((C64+D64)/2)/100</f>
        <v>0.1075</v>
      </c>
      <c r="F64" s="3">
        <v>0.22</v>
      </c>
      <c r="G64" s="3">
        <v>0.25</v>
      </c>
      <c r="H64" s="3">
        <f t="shared" ref="H64:H73" si="20">(F64+G64)/2</f>
        <v>0.23499999999999999</v>
      </c>
      <c r="I64" s="15">
        <f t="shared" ref="I64:I73" si="21">3.1459*(E64)^2*H64</f>
        <v>8.5433796156249991E-3</v>
      </c>
      <c r="J64" s="3">
        <v>3</v>
      </c>
      <c r="K64" s="3">
        <v>52.7</v>
      </c>
      <c r="L64" s="3">
        <v>14.8</v>
      </c>
      <c r="M64" s="3">
        <f>I64*S19</f>
        <v>2.3058581582571869E-3</v>
      </c>
      <c r="N64" s="3"/>
    </row>
    <row r="65" spans="1:14" x14ac:dyDescent="0.25">
      <c r="A65" s="3" t="s">
        <v>29</v>
      </c>
      <c r="B65" s="3" t="s">
        <v>16</v>
      </c>
      <c r="C65" s="3">
        <v>16</v>
      </c>
      <c r="D65" s="3">
        <v>17</v>
      </c>
      <c r="E65" s="10">
        <f t="shared" si="19"/>
        <v>0.16500000000000001</v>
      </c>
      <c r="F65" s="3">
        <v>0.12</v>
      </c>
      <c r="G65" s="3">
        <v>0.1</v>
      </c>
      <c r="H65" s="3">
        <f t="shared" si="20"/>
        <v>0.11</v>
      </c>
      <c r="I65" s="15">
        <f t="shared" si="21"/>
        <v>9.4211840250000012E-3</v>
      </c>
      <c r="J65" s="3">
        <v>5</v>
      </c>
      <c r="K65" s="3">
        <v>52.1</v>
      </c>
      <c r="L65" s="3">
        <v>13.5</v>
      </c>
      <c r="M65" s="3">
        <f>I65*$S$21</f>
        <v>1.1446738590375001E-3</v>
      </c>
      <c r="N65" s="3"/>
    </row>
    <row r="66" spans="1:14" x14ac:dyDescent="0.25">
      <c r="A66" s="3" t="s">
        <v>29</v>
      </c>
      <c r="B66" s="3" t="s">
        <v>16</v>
      </c>
      <c r="C66" s="3">
        <v>25</v>
      </c>
      <c r="D66" s="3">
        <v>23</v>
      </c>
      <c r="E66" s="10">
        <f t="shared" si="19"/>
        <v>0.24</v>
      </c>
      <c r="F66" s="3">
        <v>0.35</v>
      </c>
      <c r="G66" s="3">
        <v>0.22</v>
      </c>
      <c r="H66" s="3">
        <f t="shared" si="20"/>
        <v>0.28499999999999998</v>
      </c>
      <c r="I66" s="15">
        <f t="shared" si="21"/>
        <v>5.1643094399999999E-2</v>
      </c>
      <c r="J66" s="3">
        <v>5</v>
      </c>
      <c r="K66" s="3">
        <v>47.9</v>
      </c>
      <c r="L66" s="3">
        <v>13</v>
      </c>
      <c r="M66" s="3">
        <f>I66*$S$21</f>
        <v>6.2746359695999999E-3</v>
      </c>
      <c r="N66" s="3"/>
    </row>
    <row r="67" spans="1:14" x14ac:dyDescent="0.25">
      <c r="A67" s="3" t="s">
        <v>29</v>
      </c>
      <c r="B67" s="3" t="s">
        <v>25</v>
      </c>
      <c r="C67" s="3">
        <v>95</v>
      </c>
      <c r="D67" s="3">
        <v>86</v>
      </c>
      <c r="E67" s="10">
        <f t="shared" si="19"/>
        <v>0.90500000000000003</v>
      </c>
      <c r="F67" s="3">
        <v>0.17</v>
      </c>
      <c r="G67" s="3">
        <v>0.19</v>
      </c>
      <c r="H67" s="3">
        <f t="shared" si="20"/>
        <v>0.18</v>
      </c>
      <c r="I67" s="15">
        <f t="shared" si="21"/>
        <v>0.46378273454999996</v>
      </c>
      <c r="J67" s="3">
        <v>5</v>
      </c>
      <c r="K67" s="3">
        <v>51.6</v>
      </c>
      <c r="L67" s="3">
        <v>14.7</v>
      </c>
      <c r="M67" s="3">
        <f>I67*$S$6</f>
        <v>6.3399099812984985E-2</v>
      </c>
      <c r="N67" s="3"/>
    </row>
    <row r="68" spans="1:14" x14ac:dyDescent="0.25">
      <c r="A68" s="3" t="s">
        <v>29</v>
      </c>
      <c r="B68" s="3" t="s">
        <v>25</v>
      </c>
      <c r="C68" s="3">
        <v>18.5</v>
      </c>
      <c r="D68" s="3">
        <v>24</v>
      </c>
      <c r="E68" s="10">
        <f t="shared" si="19"/>
        <v>0.21249999999999999</v>
      </c>
      <c r="F68" s="3">
        <v>0.18</v>
      </c>
      <c r="G68" s="3">
        <v>0.18</v>
      </c>
      <c r="H68" s="3">
        <f t="shared" si="20"/>
        <v>0.18</v>
      </c>
      <c r="I68" s="15">
        <f t="shared" si="21"/>
        <v>2.5570268437499995E-2</v>
      </c>
      <c r="J68" s="3">
        <v>5</v>
      </c>
      <c r="K68" s="3">
        <v>42.3</v>
      </c>
      <c r="L68" s="3">
        <v>12.3</v>
      </c>
      <c r="M68" s="3">
        <f>I68*$S$6</f>
        <v>3.4954556954062488E-3</v>
      </c>
      <c r="N68" s="3"/>
    </row>
    <row r="69" spans="1:14" x14ac:dyDescent="0.25">
      <c r="A69" s="3" t="s">
        <v>29</v>
      </c>
      <c r="B69" s="3" t="s">
        <v>14</v>
      </c>
      <c r="C69" s="3">
        <v>19.5</v>
      </c>
      <c r="D69" s="3">
        <v>23</v>
      </c>
      <c r="E69" s="10">
        <f t="shared" si="19"/>
        <v>0.21249999999999999</v>
      </c>
      <c r="F69" s="3">
        <v>0.15</v>
      </c>
      <c r="G69" s="3">
        <v>0.23</v>
      </c>
      <c r="H69" s="3">
        <f t="shared" si="20"/>
        <v>0.19</v>
      </c>
      <c r="I69" s="15">
        <f t="shared" si="21"/>
        <v>2.6990838906249998E-2</v>
      </c>
      <c r="J69" s="3">
        <v>2</v>
      </c>
      <c r="K69" s="3">
        <v>41.4</v>
      </c>
      <c r="L69" s="3">
        <v>11.1</v>
      </c>
      <c r="M69" s="3">
        <f>I69*$S$3</f>
        <v>7.7841579405624993E-3</v>
      </c>
      <c r="N69" s="3"/>
    </row>
    <row r="70" spans="1:14" x14ac:dyDescent="0.25">
      <c r="A70" s="3" t="s">
        <v>29</v>
      </c>
      <c r="B70" s="3" t="s">
        <v>14</v>
      </c>
      <c r="C70" s="3">
        <v>33</v>
      </c>
      <c r="D70" s="3">
        <v>34</v>
      </c>
      <c r="E70" s="10">
        <f t="shared" si="19"/>
        <v>0.33500000000000002</v>
      </c>
      <c r="F70" s="3">
        <v>0.14000000000000001</v>
      </c>
      <c r="G70" s="3">
        <v>0.15</v>
      </c>
      <c r="H70" s="3">
        <f t="shared" si="20"/>
        <v>0.14500000000000002</v>
      </c>
      <c r="I70" s="15">
        <f t="shared" si="21"/>
        <v>5.1192050987500022E-2</v>
      </c>
      <c r="J70" s="3">
        <v>2</v>
      </c>
      <c r="K70" s="3">
        <v>58.1</v>
      </c>
      <c r="L70" s="3">
        <v>14.3</v>
      </c>
      <c r="M70" s="3">
        <f>I70*$S$3</f>
        <v>1.4763787504795007E-2</v>
      </c>
      <c r="N70" s="3"/>
    </row>
    <row r="71" spans="1:14" x14ac:dyDescent="0.25">
      <c r="A71" s="3" t="s">
        <v>29</v>
      </c>
      <c r="B71" s="3" t="s">
        <v>14</v>
      </c>
      <c r="C71" s="3">
        <v>14</v>
      </c>
      <c r="D71" s="3">
        <v>14</v>
      </c>
      <c r="E71" s="10">
        <f t="shared" si="19"/>
        <v>0.14000000000000001</v>
      </c>
      <c r="F71" s="3">
        <v>0.13</v>
      </c>
      <c r="G71" s="3">
        <v>0.16</v>
      </c>
      <c r="H71" s="3">
        <f t="shared" si="20"/>
        <v>0.14500000000000002</v>
      </c>
      <c r="I71" s="15">
        <f t="shared" si="21"/>
        <v>8.9406478000000015E-3</v>
      </c>
      <c r="J71" s="3">
        <v>4</v>
      </c>
      <c r="K71" s="3">
        <v>24.1</v>
      </c>
      <c r="L71" s="3">
        <v>15.3</v>
      </c>
      <c r="M71" s="3">
        <f>I71*$S$5</f>
        <v>1.5431558102800003E-3</v>
      </c>
      <c r="N71" s="3"/>
    </row>
    <row r="72" spans="1:14" x14ac:dyDescent="0.25">
      <c r="A72" s="3" t="s">
        <v>29</v>
      </c>
      <c r="B72" s="3" t="s">
        <v>14</v>
      </c>
      <c r="C72" s="3">
        <v>29</v>
      </c>
      <c r="D72" s="3">
        <v>22</v>
      </c>
      <c r="E72" s="10">
        <f t="shared" si="19"/>
        <v>0.255</v>
      </c>
      <c r="F72" s="3">
        <v>0.55000000000000004</v>
      </c>
      <c r="G72" s="3">
        <v>0.49</v>
      </c>
      <c r="H72" s="3">
        <f t="shared" si="20"/>
        <v>0.52</v>
      </c>
      <c r="I72" s="15">
        <f t="shared" si="21"/>
        <v>0.10637231670000001</v>
      </c>
      <c r="J72" s="3">
        <v>4</v>
      </c>
      <c r="K72" s="3">
        <v>40.4</v>
      </c>
      <c r="L72" s="3">
        <v>14.9</v>
      </c>
      <c r="M72" s="3">
        <f>I72*$S$5</f>
        <v>1.8359861862420002E-2</v>
      </c>
      <c r="N72" s="3"/>
    </row>
    <row r="73" spans="1:14" x14ac:dyDescent="0.25">
      <c r="A73" s="3" t="s">
        <v>29</v>
      </c>
      <c r="B73" s="3" t="s">
        <v>15</v>
      </c>
      <c r="C73" s="3">
        <v>18</v>
      </c>
      <c r="D73" s="3">
        <v>18</v>
      </c>
      <c r="E73" s="10">
        <f t="shared" si="19"/>
        <v>0.18</v>
      </c>
      <c r="F73" s="3">
        <v>0.27</v>
      </c>
      <c r="G73" s="3">
        <v>0.32</v>
      </c>
      <c r="H73" s="3">
        <f t="shared" si="20"/>
        <v>0.29500000000000004</v>
      </c>
      <c r="I73" s="15">
        <f t="shared" si="21"/>
        <v>3.0068512200000005E-2</v>
      </c>
      <c r="J73" s="3">
        <v>5</v>
      </c>
      <c r="K73" s="3">
        <v>39.5</v>
      </c>
      <c r="L73" s="3">
        <v>12.8</v>
      </c>
      <c r="M73" s="3">
        <f>I73*S6</f>
        <v>4.1103656177400002E-3</v>
      </c>
      <c r="N73" s="3"/>
    </row>
    <row r="74" spans="1:14" x14ac:dyDescent="0.25">
      <c r="A74" s="6">
        <v>10</v>
      </c>
      <c r="B74" s="6"/>
      <c r="C74" s="6"/>
      <c r="D74" s="6"/>
      <c r="E74" s="7"/>
      <c r="F74" s="6"/>
      <c r="G74" s="6"/>
      <c r="H74" s="6"/>
      <c r="I74" s="9">
        <f>SUM(I64:I73)</f>
        <v>0.78252502762187492</v>
      </c>
      <c r="J74" s="7">
        <f>I74*10000/531</f>
        <v>14.736817845986346</v>
      </c>
      <c r="K74" s="6"/>
      <c r="L74" s="6"/>
      <c r="M74" s="6">
        <f>SUM(M64:M73)</f>
        <v>0.12318105223108344</v>
      </c>
      <c r="N74" s="6">
        <f>M74*10000/531</f>
        <v>2.3197938273273717</v>
      </c>
    </row>
    <row r="75" spans="1:14" x14ac:dyDescent="0.25">
      <c r="A75" s="2" t="s">
        <v>30</v>
      </c>
      <c r="B75" s="2" t="s">
        <v>16</v>
      </c>
      <c r="C75" s="2">
        <v>10.5</v>
      </c>
      <c r="D75" s="2">
        <v>12.5</v>
      </c>
      <c r="E75" s="4">
        <f t="shared" ref="E75:E93" si="22">((C75+D75)/2)/100</f>
        <v>0.115</v>
      </c>
      <c r="F75" s="2">
        <v>0.19</v>
      </c>
      <c r="G75" s="2">
        <v>0.18</v>
      </c>
      <c r="H75" s="2">
        <f t="shared" ref="H75:H93" si="23">(F75+G75)/2</f>
        <v>0.185</v>
      </c>
      <c r="I75" s="14">
        <f t="shared" ref="I75:I93" si="24">3.1459*(E75)^2*H75</f>
        <v>7.6968375875000007E-3</v>
      </c>
      <c r="J75" s="2">
        <v>5</v>
      </c>
      <c r="K75" s="2">
        <v>37.5</v>
      </c>
      <c r="L75" s="2">
        <v>12.3</v>
      </c>
      <c r="M75" s="2">
        <f>I75*S21</f>
        <v>9.3516576688125008E-4</v>
      </c>
      <c r="N75" s="2"/>
    </row>
    <row r="76" spans="1:14" x14ac:dyDescent="0.25">
      <c r="A76" s="2" t="s">
        <v>30</v>
      </c>
      <c r="B76" s="2" t="s">
        <v>25</v>
      </c>
      <c r="C76" s="2">
        <v>31</v>
      </c>
      <c r="D76" s="2">
        <v>36</v>
      </c>
      <c r="E76" s="4">
        <f t="shared" si="22"/>
        <v>0.33500000000000002</v>
      </c>
      <c r="F76" s="2">
        <v>0.15</v>
      </c>
      <c r="G76" s="2">
        <v>0.25</v>
      </c>
      <c r="H76" s="2">
        <f t="shared" si="23"/>
        <v>0.2</v>
      </c>
      <c r="I76" s="14">
        <f t="shared" si="24"/>
        <v>7.0609725500000026E-2</v>
      </c>
      <c r="J76" s="2">
        <v>4</v>
      </c>
      <c r="K76" s="2">
        <v>47.1</v>
      </c>
      <c r="L76" s="2">
        <v>12</v>
      </c>
      <c r="M76" s="2">
        <f>I76*S5</f>
        <v>1.2187238621300004E-2</v>
      </c>
      <c r="N76" s="2"/>
    </row>
    <row r="77" spans="1:14" x14ac:dyDescent="0.25">
      <c r="A77" s="2" t="s">
        <v>30</v>
      </c>
      <c r="B77" s="2" t="s">
        <v>25</v>
      </c>
      <c r="C77" s="2">
        <v>32</v>
      </c>
      <c r="D77" s="2">
        <v>31</v>
      </c>
      <c r="E77" s="4">
        <f t="shared" si="22"/>
        <v>0.315</v>
      </c>
      <c r="F77" s="2">
        <v>0.34</v>
      </c>
      <c r="G77" s="2">
        <v>0.25</v>
      </c>
      <c r="H77" s="2">
        <f t="shared" si="23"/>
        <v>0.29500000000000004</v>
      </c>
      <c r="I77" s="14">
        <f t="shared" si="24"/>
        <v>9.2084818612500022E-2</v>
      </c>
      <c r="J77" s="2">
        <v>5</v>
      </c>
      <c r="K77" s="2">
        <v>18.399999999999999</v>
      </c>
      <c r="L77" s="2">
        <v>12.9</v>
      </c>
      <c r="M77" s="2">
        <f t="shared" ref="M77:M91" si="25">I77*$S$6</f>
        <v>1.2587994704328751E-2</v>
      </c>
      <c r="N77" s="2"/>
    </row>
    <row r="78" spans="1:14" x14ac:dyDescent="0.25">
      <c r="A78" s="2" t="s">
        <v>30</v>
      </c>
      <c r="B78" s="2" t="s">
        <v>25</v>
      </c>
      <c r="C78" s="2">
        <v>22</v>
      </c>
      <c r="D78" s="2">
        <v>21</v>
      </c>
      <c r="E78" s="4">
        <f t="shared" si="22"/>
        <v>0.215</v>
      </c>
      <c r="F78" s="2">
        <v>0.16</v>
      </c>
      <c r="G78" s="2">
        <v>0.2</v>
      </c>
      <c r="H78" s="2">
        <f t="shared" si="23"/>
        <v>0.18</v>
      </c>
      <c r="I78" s="14">
        <f t="shared" si="24"/>
        <v>2.617546095E-2</v>
      </c>
      <c r="J78" s="2">
        <v>5</v>
      </c>
      <c r="K78" s="2">
        <v>43.2</v>
      </c>
      <c r="L78" s="2">
        <v>13.2</v>
      </c>
      <c r="M78" s="2">
        <f t="shared" si="25"/>
        <v>3.5781855118649998E-3</v>
      </c>
      <c r="N78" s="2"/>
    </row>
    <row r="79" spans="1:14" x14ac:dyDescent="0.25">
      <c r="A79" s="2" t="s">
        <v>30</v>
      </c>
      <c r="B79" s="2" t="s">
        <v>25</v>
      </c>
      <c r="C79" s="2">
        <v>19</v>
      </c>
      <c r="D79" s="2">
        <v>18</v>
      </c>
      <c r="E79" s="4">
        <f t="shared" si="22"/>
        <v>0.185</v>
      </c>
      <c r="F79" s="2">
        <v>0.16</v>
      </c>
      <c r="G79" s="2">
        <v>0.2</v>
      </c>
      <c r="H79" s="2">
        <f t="shared" si="23"/>
        <v>0.18</v>
      </c>
      <c r="I79" s="14">
        <f t="shared" si="24"/>
        <v>1.938031695E-2</v>
      </c>
      <c r="J79" s="2">
        <v>5</v>
      </c>
      <c r="K79" s="2">
        <v>42.3</v>
      </c>
      <c r="L79" s="2">
        <v>12.5</v>
      </c>
      <c r="M79" s="2">
        <f t="shared" si="25"/>
        <v>2.6492893270649996E-3</v>
      </c>
      <c r="N79" s="2"/>
    </row>
    <row r="80" spans="1:14" x14ac:dyDescent="0.25">
      <c r="A80" s="2" t="s">
        <v>30</v>
      </c>
      <c r="B80" s="2" t="s">
        <v>25</v>
      </c>
      <c r="C80" s="2">
        <v>25.5</v>
      </c>
      <c r="D80" s="2">
        <v>28</v>
      </c>
      <c r="E80" s="4">
        <f t="shared" si="22"/>
        <v>0.26750000000000002</v>
      </c>
      <c r="F80" s="2">
        <v>0.2</v>
      </c>
      <c r="G80" s="2">
        <v>0.17</v>
      </c>
      <c r="H80" s="2">
        <f t="shared" si="23"/>
        <v>0.185</v>
      </c>
      <c r="I80" s="14">
        <f t="shared" si="24"/>
        <v>4.1645129271875005E-2</v>
      </c>
      <c r="J80" s="2">
        <v>5</v>
      </c>
      <c r="K80" s="2">
        <v>53.7</v>
      </c>
      <c r="L80" s="2">
        <v>12.2</v>
      </c>
      <c r="M80" s="2">
        <f t="shared" si="25"/>
        <v>5.6928891714653129E-3</v>
      </c>
      <c r="N80" s="2"/>
    </row>
    <row r="81" spans="1:14" x14ac:dyDescent="0.25">
      <c r="A81" s="2" t="s">
        <v>30</v>
      </c>
      <c r="B81" s="2" t="s">
        <v>25</v>
      </c>
      <c r="C81" s="2">
        <v>18</v>
      </c>
      <c r="D81" s="2">
        <v>18.5</v>
      </c>
      <c r="E81" s="4">
        <f t="shared" si="22"/>
        <v>0.1825</v>
      </c>
      <c r="F81" s="2">
        <v>0.25</v>
      </c>
      <c r="G81" s="2">
        <v>0.27</v>
      </c>
      <c r="H81" s="2">
        <f t="shared" si="23"/>
        <v>0.26</v>
      </c>
      <c r="I81" s="14">
        <f t="shared" si="24"/>
        <v>2.7242314287499996E-2</v>
      </c>
      <c r="J81" s="2">
        <v>5</v>
      </c>
      <c r="K81" s="2">
        <v>32.9</v>
      </c>
      <c r="L81" s="2">
        <v>12</v>
      </c>
      <c r="M81" s="2">
        <f t="shared" si="25"/>
        <v>3.724024363101249E-3</v>
      </c>
      <c r="N81" s="2"/>
    </row>
    <row r="82" spans="1:14" x14ac:dyDescent="0.25">
      <c r="A82" s="2" t="s">
        <v>30</v>
      </c>
      <c r="B82" s="2" t="s">
        <v>25</v>
      </c>
      <c r="C82" s="2">
        <v>18</v>
      </c>
      <c r="D82" s="2">
        <v>18.5</v>
      </c>
      <c r="E82" s="4">
        <f t="shared" si="22"/>
        <v>0.1825</v>
      </c>
      <c r="F82" s="2">
        <v>0.18</v>
      </c>
      <c r="G82" s="2">
        <v>0.34</v>
      </c>
      <c r="H82" s="2">
        <f t="shared" si="23"/>
        <v>0.26</v>
      </c>
      <c r="I82" s="14">
        <f t="shared" si="24"/>
        <v>2.7242314287499996E-2</v>
      </c>
      <c r="J82" s="2">
        <v>5</v>
      </c>
      <c r="K82" s="2">
        <v>40.1</v>
      </c>
      <c r="L82" s="2">
        <v>12</v>
      </c>
      <c r="M82" s="2">
        <f t="shared" si="25"/>
        <v>3.724024363101249E-3</v>
      </c>
      <c r="N82" s="2"/>
    </row>
    <row r="83" spans="1:14" x14ac:dyDescent="0.25">
      <c r="A83" s="2" t="s">
        <v>30</v>
      </c>
      <c r="B83" s="2" t="s">
        <v>25</v>
      </c>
      <c r="C83" s="2">
        <v>20</v>
      </c>
      <c r="D83" s="2">
        <v>22</v>
      </c>
      <c r="E83" s="4">
        <f t="shared" si="22"/>
        <v>0.21</v>
      </c>
      <c r="F83" s="2">
        <v>0.18</v>
      </c>
      <c r="G83" s="2">
        <v>0.25</v>
      </c>
      <c r="H83" s="2">
        <f t="shared" si="23"/>
        <v>0.215</v>
      </c>
      <c r="I83" s="14">
        <f t="shared" si="24"/>
        <v>2.9827850849999994E-2</v>
      </c>
      <c r="J83" s="2">
        <v>5</v>
      </c>
      <c r="K83" s="2">
        <v>43.1</v>
      </c>
      <c r="L83" s="2">
        <v>12.1</v>
      </c>
      <c r="M83" s="2">
        <f t="shared" si="25"/>
        <v>4.0774672111949985E-3</v>
      </c>
      <c r="N83" s="2"/>
    </row>
    <row r="84" spans="1:14" x14ac:dyDescent="0.25">
      <c r="A84" s="2" t="s">
        <v>30</v>
      </c>
      <c r="B84" s="2" t="s">
        <v>25</v>
      </c>
      <c r="C84" s="2">
        <v>24</v>
      </c>
      <c r="D84" s="2">
        <v>23</v>
      </c>
      <c r="E84" s="4">
        <f t="shared" si="22"/>
        <v>0.23499999999999999</v>
      </c>
      <c r="F84" s="2">
        <v>0.21</v>
      </c>
      <c r="G84" s="2">
        <v>0.23</v>
      </c>
      <c r="H84" s="2">
        <f t="shared" si="23"/>
        <v>0.22</v>
      </c>
      <c r="I84" s="14">
        <f t="shared" si="24"/>
        <v>3.8221112049999999E-2</v>
      </c>
      <c r="J84" s="2">
        <v>5</v>
      </c>
      <c r="K84" s="2">
        <v>47.2</v>
      </c>
      <c r="L84" s="2">
        <v>11.9</v>
      </c>
      <c r="M84" s="2">
        <f t="shared" si="25"/>
        <v>5.2248260172349991E-3</v>
      </c>
      <c r="N84" s="2"/>
    </row>
    <row r="85" spans="1:14" x14ac:dyDescent="0.25">
      <c r="A85" s="2" t="s">
        <v>30</v>
      </c>
      <c r="B85" s="2" t="s">
        <v>25</v>
      </c>
      <c r="C85" s="2">
        <v>15</v>
      </c>
      <c r="D85" s="2">
        <v>15</v>
      </c>
      <c r="E85" s="4">
        <f t="shared" si="22"/>
        <v>0.15</v>
      </c>
      <c r="F85" s="2">
        <v>0.19</v>
      </c>
      <c r="G85" s="2">
        <v>0.22</v>
      </c>
      <c r="H85" s="2">
        <f t="shared" si="23"/>
        <v>0.20500000000000002</v>
      </c>
      <c r="I85" s="14">
        <f t="shared" si="24"/>
        <v>1.4510463750000003E-2</v>
      </c>
      <c r="J85" s="2">
        <v>5</v>
      </c>
      <c r="K85" s="2">
        <v>48.2</v>
      </c>
      <c r="L85" s="2">
        <v>11.7</v>
      </c>
      <c r="M85" s="2">
        <f t="shared" si="25"/>
        <v>1.9835803946250002E-3</v>
      </c>
      <c r="N85" s="2"/>
    </row>
    <row r="86" spans="1:14" x14ac:dyDescent="0.25">
      <c r="A86" s="2" t="s">
        <v>30</v>
      </c>
      <c r="B86" s="2" t="s">
        <v>25</v>
      </c>
      <c r="C86" s="2">
        <v>19</v>
      </c>
      <c r="D86" s="2">
        <v>21</v>
      </c>
      <c r="E86" s="4">
        <f t="shared" si="22"/>
        <v>0.2</v>
      </c>
      <c r="F86" s="2">
        <v>0.26</v>
      </c>
      <c r="G86" s="2">
        <v>0.3</v>
      </c>
      <c r="H86" s="2">
        <f t="shared" si="23"/>
        <v>0.28000000000000003</v>
      </c>
      <c r="I86" s="14">
        <f t="shared" si="24"/>
        <v>3.5234080000000015E-2</v>
      </c>
      <c r="J86" s="2">
        <v>5</v>
      </c>
      <c r="K86" s="2">
        <v>38.799999999999997</v>
      </c>
      <c r="L86" s="2">
        <v>19.5</v>
      </c>
      <c r="M86" s="2">
        <f t="shared" si="25"/>
        <v>4.8164987360000012E-3</v>
      </c>
      <c r="N86" s="2"/>
    </row>
    <row r="87" spans="1:14" x14ac:dyDescent="0.25">
      <c r="A87" s="2" t="s">
        <v>30</v>
      </c>
      <c r="B87" s="2" t="s">
        <v>25</v>
      </c>
      <c r="C87" s="2">
        <v>24</v>
      </c>
      <c r="D87" s="2">
        <v>24.5</v>
      </c>
      <c r="E87" s="4">
        <f t="shared" si="22"/>
        <v>0.24249999999999999</v>
      </c>
      <c r="F87" s="2">
        <v>0.23</v>
      </c>
      <c r="G87" s="2">
        <v>0.27</v>
      </c>
      <c r="H87" s="2">
        <f t="shared" si="23"/>
        <v>0.25</v>
      </c>
      <c r="I87" s="14">
        <f t="shared" si="24"/>
        <v>4.6249645468750003E-2</v>
      </c>
      <c r="J87" s="2">
        <v>5</v>
      </c>
      <c r="K87" s="2">
        <v>49.5</v>
      </c>
      <c r="L87" s="2">
        <v>11.5</v>
      </c>
      <c r="M87" s="2">
        <f t="shared" si="25"/>
        <v>6.3223265355781249E-3</v>
      </c>
      <c r="N87" s="2"/>
    </row>
    <row r="88" spans="1:14" x14ac:dyDescent="0.25">
      <c r="A88" s="2" t="s">
        <v>30</v>
      </c>
      <c r="B88" s="2" t="s">
        <v>25</v>
      </c>
      <c r="C88" s="2">
        <v>21</v>
      </c>
      <c r="D88" s="2">
        <v>24</v>
      </c>
      <c r="E88" s="4">
        <f t="shared" si="22"/>
        <v>0.22500000000000001</v>
      </c>
      <c r="F88" s="2">
        <v>0.17</v>
      </c>
      <c r="G88" s="2">
        <v>0.2</v>
      </c>
      <c r="H88" s="2">
        <f t="shared" si="23"/>
        <v>0.185</v>
      </c>
      <c r="I88" s="14">
        <f t="shared" si="24"/>
        <v>2.9463319687500003E-2</v>
      </c>
      <c r="J88" s="2">
        <v>5</v>
      </c>
      <c r="K88" s="2">
        <v>48.1</v>
      </c>
      <c r="L88" s="2">
        <v>11.4</v>
      </c>
      <c r="M88" s="2">
        <f t="shared" si="25"/>
        <v>4.0276358012812504E-3</v>
      </c>
      <c r="N88" s="2"/>
    </row>
    <row r="89" spans="1:14" x14ac:dyDescent="0.25">
      <c r="A89" s="2" t="s">
        <v>30</v>
      </c>
      <c r="B89" s="2" t="s">
        <v>25</v>
      </c>
      <c r="C89" s="2">
        <v>21.5</v>
      </c>
      <c r="D89" s="2">
        <v>26.5</v>
      </c>
      <c r="E89" s="4">
        <f t="shared" si="22"/>
        <v>0.24</v>
      </c>
      <c r="F89" s="2">
        <v>0.17</v>
      </c>
      <c r="G89" s="2">
        <v>0.23</v>
      </c>
      <c r="H89" s="2">
        <f t="shared" si="23"/>
        <v>0.2</v>
      </c>
      <c r="I89" s="14">
        <f t="shared" si="24"/>
        <v>3.6240768E-2</v>
      </c>
      <c r="J89" s="2">
        <v>5</v>
      </c>
      <c r="K89" s="2">
        <v>59.7</v>
      </c>
      <c r="L89" s="2">
        <v>11.9</v>
      </c>
      <c r="M89" s="2">
        <f t="shared" si="25"/>
        <v>4.9541129855999993E-3</v>
      </c>
      <c r="N89" s="2"/>
    </row>
    <row r="90" spans="1:14" x14ac:dyDescent="0.25">
      <c r="A90" s="2" t="s">
        <v>30</v>
      </c>
      <c r="B90" s="2" t="s">
        <v>14</v>
      </c>
      <c r="C90" s="2">
        <v>21</v>
      </c>
      <c r="D90" s="2">
        <v>22</v>
      </c>
      <c r="E90" s="4">
        <f t="shared" si="22"/>
        <v>0.215</v>
      </c>
      <c r="F90" s="2">
        <v>0.35</v>
      </c>
      <c r="G90" s="2">
        <v>0.28000000000000003</v>
      </c>
      <c r="H90" s="2">
        <f t="shared" si="23"/>
        <v>0.315</v>
      </c>
      <c r="I90" s="14">
        <f t="shared" si="24"/>
        <v>4.5807056662499998E-2</v>
      </c>
      <c r="J90" s="2">
        <v>5</v>
      </c>
      <c r="K90" s="2">
        <v>20.2</v>
      </c>
      <c r="L90" s="2">
        <v>13</v>
      </c>
      <c r="M90" s="2">
        <f t="shared" si="25"/>
        <v>6.2618246457637489E-3</v>
      </c>
      <c r="N90" s="2"/>
    </row>
    <row r="91" spans="1:14" x14ac:dyDescent="0.25">
      <c r="A91" s="2" t="s">
        <v>30</v>
      </c>
      <c r="B91" s="2" t="s">
        <v>14</v>
      </c>
      <c r="C91" s="2">
        <v>16</v>
      </c>
      <c r="D91" s="2">
        <v>20</v>
      </c>
      <c r="E91" s="4">
        <f t="shared" si="22"/>
        <v>0.18</v>
      </c>
      <c r="F91" s="2">
        <v>0.15</v>
      </c>
      <c r="G91" s="2">
        <v>0.1</v>
      </c>
      <c r="H91" s="2">
        <f t="shared" si="23"/>
        <v>0.125</v>
      </c>
      <c r="I91" s="14">
        <f t="shared" si="24"/>
        <v>1.2740895E-2</v>
      </c>
      <c r="J91" s="2">
        <v>5</v>
      </c>
      <c r="K91" s="2">
        <v>23.1</v>
      </c>
      <c r="L91" s="2">
        <v>13</v>
      </c>
      <c r="M91" s="2">
        <f t="shared" si="25"/>
        <v>1.7416803464999999E-3</v>
      </c>
      <c r="N91" s="2"/>
    </row>
    <row r="92" spans="1:14" x14ac:dyDescent="0.25">
      <c r="A92" s="2" t="s">
        <v>30</v>
      </c>
      <c r="B92" s="2" t="s">
        <v>15</v>
      </c>
      <c r="C92" s="2">
        <v>32</v>
      </c>
      <c r="D92" s="2">
        <v>32</v>
      </c>
      <c r="E92" s="4">
        <f t="shared" si="22"/>
        <v>0.32</v>
      </c>
      <c r="F92" s="2">
        <v>0.26</v>
      </c>
      <c r="G92" s="2">
        <v>0.27</v>
      </c>
      <c r="H92" s="2">
        <f t="shared" si="23"/>
        <v>0.26500000000000001</v>
      </c>
      <c r="I92" s="14">
        <f t="shared" si="24"/>
        <v>8.5367142400000012E-2</v>
      </c>
      <c r="J92" s="2">
        <v>4</v>
      </c>
      <c r="K92" s="2">
        <v>46.8</v>
      </c>
      <c r="L92" s="2">
        <v>11.4</v>
      </c>
      <c r="M92" s="2">
        <f>I92*S12</f>
        <v>1.952346546688E-2</v>
      </c>
      <c r="N92" s="2"/>
    </row>
    <row r="93" spans="1:14" x14ac:dyDescent="0.25">
      <c r="A93" s="2" t="s">
        <v>30</v>
      </c>
      <c r="B93" s="2" t="s">
        <v>15</v>
      </c>
      <c r="C93" s="2">
        <v>34</v>
      </c>
      <c r="D93" s="2">
        <v>23</v>
      </c>
      <c r="E93" s="4">
        <f t="shared" si="22"/>
        <v>0.28499999999999998</v>
      </c>
      <c r="F93" s="2">
        <v>0.27</v>
      </c>
      <c r="G93" s="2">
        <v>0.28999999999999998</v>
      </c>
      <c r="H93" s="2">
        <f t="shared" si="23"/>
        <v>0.28000000000000003</v>
      </c>
      <c r="I93" s="14">
        <f t="shared" si="24"/>
        <v>7.1547203699999992E-2</v>
      </c>
      <c r="J93" s="2">
        <v>5</v>
      </c>
      <c r="K93" s="2">
        <v>30</v>
      </c>
      <c r="L93" s="2">
        <v>12.2</v>
      </c>
      <c r="M93" s="2">
        <f>I93*S13</f>
        <v>1.2070013264189997E-2</v>
      </c>
      <c r="N93" s="2"/>
    </row>
    <row r="94" spans="1:14" x14ac:dyDescent="0.25">
      <c r="A94" s="6">
        <v>19</v>
      </c>
      <c r="B94" s="6"/>
      <c r="C94" s="6"/>
      <c r="D94" s="6"/>
      <c r="E94" s="7"/>
      <c r="F94" s="6"/>
      <c r="G94" s="6"/>
      <c r="H94" s="6"/>
      <c r="I94" s="9">
        <f>SUM(I75:I93)</f>
        <v>0.75728645501562497</v>
      </c>
      <c r="J94" s="7">
        <f>I94*10000/531</f>
        <v>14.261515160369585</v>
      </c>
      <c r="K94" s="6"/>
      <c r="L94" s="6"/>
      <c r="M94" s="6">
        <f>SUM(M75:M93)</f>
        <v>0.11608224323395594</v>
      </c>
      <c r="N94" s="6">
        <f>M94*10000/531</f>
        <v>2.1861062755923903</v>
      </c>
    </row>
    <row r="95" spans="1:14" x14ac:dyDescent="0.25">
      <c r="A95" s="3" t="s">
        <v>31</v>
      </c>
      <c r="B95" s="3" t="s">
        <v>16</v>
      </c>
      <c r="C95" s="3">
        <v>10</v>
      </c>
      <c r="D95" s="3">
        <v>12</v>
      </c>
      <c r="E95" s="10">
        <f t="shared" ref="E95:E121" si="26">((C95+D95)/2)/100</f>
        <v>0.11</v>
      </c>
      <c r="F95" s="3">
        <v>0.2</v>
      </c>
      <c r="G95" s="3">
        <v>0.25</v>
      </c>
      <c r="H95" s="3">
        <f t="shared" ref="H95:H121" si="27">(F95+G95)/2</f>
        <v>0.22500000000000001</v>
      </c>
      <c r="I95" s="15">
        <f t="shared" ref="I95:I121" si="28">3.1459*(E95)^2*H95</f>
        <v>8.56471275E-3</v>
      </c>
      <c r="J95" s="3">
        <v>5</v>
      </c>
      <c r="K95" s="3">
        <v>43.3</v>
      </c>
      <c r="L95" s="3">
        <v>12.5</v>
      </c>
      <c r="M95" s="3">
        <f>I95*S21</f>
        <v>1.040612599125E-3</v>
      </c>
      <c r="N95" s="3"/>
    </row>
    <row r="96" spans="1:14" x14ac:dyDescent="0.25">
      <c r="A96" s="3" t="s">
        <v>31</v>
      </c>
      <c r="B96" s="3" t="s">
        <v>25</v>
      </c>
      <c r="C96" s="3">
        <v>24</v>
      </c>
      <c r="D96" s="3">
        <v>22</v>
      </c>
      <c r="E96" s="10">
        <f t="shared" si="26"/>
        <v>0.23</v>
      </c>
      <c r="F96" s="3">
        <v>0.21</v>
      </c>
      <c r="G96" s="3">
        <v>0.22</v>
      </c>
      <c r="H96" s="3">
        <f t="shared" si="27"/>
        <v>0.215</v>
      </c>
      <c r="I96" s="15">
        <f t="shared" si="28"/>
        <v>3.5779893649999998E-2</v>
      </c>
      <c r="J96" s="3">
        <v>4</v>
      </c>
      <c r="K96" s="3">
        <v>20.3</v>
      </c>
      <c r="L96" s="3">
        <v>11.7</v>
      </c>
      <c r="M96" s="3">
        <f>I96*S5</f>
        <v>6.1756096439899997E-3</v>
      </c>
      <c r="N96" s="3"/>
    </row>
    <row r="97" spans="1:14" x14ac:dyDescent="0.25">
      <c r="A97" s="3" t="s">
        <v>31</v>
      </c>
      <c r="B97" s="3" t="s">
        <v>25</v>
      </c>
      <c r="C97" s="3">
        <v>15</v>
      </c>
      <c r="D97" s="3">
        <v>16</v>
      </c>
      <c r="E97" s="10">
        <f t="shared" si="26"/>
        <v>0.155</v>
      </c>
      <c r="F97" s="3">
        <v>0.15</v>
      </c>
      <c r="G97" s="3">
        <v>0.18</v>
      </c>
      <c r="H97" s="3">
        <f t="shared" si="27"/>
        <v>0.16499999999999998</v>
      </c>
      <c r="I97" s="15">
        <f t="shared" si="28"/>
        <v>1.2470740837499999E-2</v>
      </c>
      <c r="J97" s="3">
        <v>5</v>
      </c>
      <c r="K97" s="3">
        <v>36.6</v>
      </c>
      <c r="L97" s="3">
        <v>11.2</v>
      </c>
      <c r="M97" s="3">
        <f t="shared" ref="M97:M121" si="29">I97*$S$6</f>
        <v>1.7047502724862498E-3</v>
      </c>
      <c r="N97" s="3"/>
    </row>
    <row r="98" spans="1:14" x14ac:dyDescent="0.25">
      <c r="A98" s="3" t="s">
        <v>31</v>
      </c>
      <c r="B98" s="3" t="s">
        <v>25</v>
      </c>
      <c r="C98" s="3">
        <v>18</v>
      </c>
      <c r="D98" s="3">
        <v>19</v>
      </c>
      <c r="E98" s="10">
        <f t="shared" si="26"/>
        <v>0.185</v>
      </c>
      <c r="F98" s="3">
        <v>0.23</v>
      </c>
      <c r="G98" s="3">
        <v>0.24</v>
      </c>
      <c r="H98" s="3">
        <f t="shared" si="27"/>
        <v>0.23499999999999999</v>
      </c>
      <c r="I98" s="15">
        <f t="shared" si="28"/>
        <v>2.5302080462499998E-2</v>
      </c>
      <c r="J98" s="3">
        <v>5</v>
      </c>
      <c r="K98" s="3">
        <v>38.799999999999997</v>
      </c>
      <c r="L98" s="3">
        <v>11.2</v>
      </c>
      <c r="M98" s="3">
        <f t="shared" si="29"/>
        <v>3.4587943992237494E-3</v>
      </c>
      <c r="N98" s="3"/>
    </row>
    <row r="99" spans="1:14" x14ac:dyDescent="0.25">
      <c r="A99" s="3" t="s">
        <v>31</v>
      </c>
      <c r="B99" s="3" t="s">
        <v>25</v>
      </c>
      <c r="C99" s="3">
        <v>20</v>
      </c>
      <c r="D99" s="3">
        <v>20</v>
      </c>
      <c r="E99" s="10">
        <f t="shared" si="26"/>
        <v>0.2</v>
      </c>
      <c r="F99" s="3">
        <v>0.22</v>
      </c>
      <c r="G99" s="3">
        <v>0.23</v>
      </c>
      <c r="H99" s="3">
        <f t="shared" si="27"/>
        <v>0.22500000000000001</v>
      </c>
      <c r="I99" s="15">
        <f t="shared" si="28"/>
        <v>2.8313100000000008E-2</v>
      </c>
      <c r="J99" s="3">
        <v>5</v>
      </c>
      <c r="K99" s="3">
        <v>37.9</v>
      </c>
      <c r="L99" s="3">
        <v>11.3</v>
      </c>
      <c r="M99" s="3">
        <f t="shared" si="29"/>
        <v>3.8704007700000008E-3</v>
      </c>
      <c r="N99" s="3"/>
    </row>
    <row r="100" spans="1:14" x14ac:dyDescent="0.25">
      <c r="A100" s="3" t="s">
        <v>31</v>
      </c>
      <c r="B100" s="3" t="s">
        <v>25</v>
      </c>
      <c r="C100" s="3">
        <v>20</v>
      </c>
      <c r="D100" s="3">
        <v>25</v>
      </c>
      <c r="E100" s="10">
        <f t="shared" si="26"/>
        <v>0.22500000000000001</v>
      </c>
      <c r="F100" s="3">
        <v>0.27</v>
      </c>
      <c r="G100" s="3">
        <v>0.28000000000000003</v>
      </c>
      <c r="H100" s="3">
        <f t="shared" si="27"/>
        <v>0.27500000000000002</v>
      </c>
      <c r="I100" s="15">
        <f t="shared" si="28"/>
        <v>4.3796826562500009E-2</v>
      </c>
      <c r="J100" s="3">
        <v>5</v>
      </c>
      <c r="K100" s="3">
        <v>59.5</v>
      </c>
      <c r="L100" s="3">
        <v>11.8</v>
      </c>
      <c r="M100" s="3">
        <f t="shared" si="29"/>
        <v>5.9870261910937505E-3</v>
      </c>
      <c r="N100" s="3"/>
    </row>
    <row r="101" spans="1:14" x14ac:dyDescent="0.25">
      <c r="A101" s="3" t="s">
        <v>31</v>
      </c>
      <c r="B101" s="3" t="s">
        <v>25</v>
      </c>
      <c r="C101" s="3">
        <v>31</v>
      </c>
      <c r="D101" s="3">
        <v>34.5</v>
      </c>
      <c r="E101" s="10">
        <f t="shared" si="26"/>
        <v>0.32750000000000001</v>
      </c>
      <c r="F101" s="3">
        <v>0.2</v>
      </c>
      <c r="G101" s="3">
        <v>0.26</v>
      </c>
      <c r="H101" s="3">
        <f t="shared" si="27"/>
        <v>0.23</v>
      </c>
      <c r="I101" s="15">
        <f t="shared" si="28"/>
        <v>7.7606010481250015E-2</v>
      </c>
      <c r="J101" s="3">
        <v>5</v>
      </c>
      <c r="K101" s="3">
        <v>44.2</v>
      </c>
      <c r="L101" s="3">
        <v>11.7</v>
      </c>
      <c r="M101" s="3">
        <f t="shared" si="29"/>
        <v>1.0608741632786876E-2</v>
      </c>
      <c r="N101" s="3"/>
    </row>
    <row r="102" spans="1:14" x14ac:dyDescent="0.25">
      <c r="A102" s="3" t="s">
        <v>31</v>
      </c>
      <c r="B102" s="3" t="s">
        <v>25</v>
      </c>
      <c r="C102" s="3">
        <v>26</v>
      </c>
      <c r="D102" s="3">
        <v>25</v>
      </c>
      <c r="E102" s="10">
        <f t="shared" si="26"/>
        <v>0.255</v>
      </c>
      <c r="F102" s="3">
        <v>0.16</v>
      </c>
      <c r="G102" s="3">
        <v>0.18</v>
      </c>
      <c r="H102" s="3">
        <f t="shared" si="27"/>
        <v>0.16999999999999998</v>
      </c>
      <c r="I102" s="15">
        <f t="shared" si="28"/>
        <v>3.4775565075000001E-2</v>
      </c>
      <c r="J102" s="3">
        <v>5</v>
      </c>
      <c r="K102" s="3">
        <v>54</v>
      </c>
      <c r="L102" s="3">
        <v>11.8</v>
      </c>
      <c r="M102" s="3">
        <f t="shared" si="29"/>
        <v>4.7538197457525E-3</v>
      </c>
      <c r="N102" s="3"/>
    </row>
    <row r="103" spans="1:14" x14ac:dyDescent="0.25">
      <c r="A103" s="3" t="s">
        <v>31</v>
      </c>
      <c r="B103" s="3" t="s">
        <v>25</v>
      </c>
      <c r="C103" s="3">
        <v>16</v>
      </c>
      <c r="D103" s="3">
        <v>17.5</v>
      </c>
      <c r="E103" s="10">
        <f t="shared" si="26"/>
        <v>0.16750000000000001</v>
      </c>
      <c r="F103" s="3">
        <v>0.21</v>
      </c>
      <c r="G103" s="3">
        <v>0.23</v>
      </c>
      <c r="H103" s="3">
        <f t="shared" si="27"/>
        <v>0.22</v>
      </c>
      <c r="I103" s="15">
        <f t="shared" si="28"/>
        <v>1.9417674512500007E-2</v>
      </c>
      <c r="J103" s="3">
        <v>5</v>
      </c>
      <c r="K103" s="3">
        <v>35.9</v>
      </c>
      <c r="L103" s="3">
        <v>12.2</v>
      </c>
      <c r="M103" s="3">
        <f t="shared" si="29"/>
        <v>2.6543961058587509E-3</v>
      </c>
      <c r="N103" s="3"/>
    </row>
    <row r="104" spans="1:14" x14ac:dyDescent="0.25">
      <c r="A104" s="3" t="s">
        <v>31</v>
      </c>
      <c r="B104" s="3" t="s">
        <v>25</v>
      </c>
      <c r="C104" s="3">
        <v>28.5</v>
      </c>
      <c r="D104" s="3">
        <v>26</v>
      </c>
      <c r="E104" s="10">
        <f t="shared" si="26"/>
        <v>0.27250000000000002</v>
      </c>
      <c r="F104" s="3">
        <v>0.19</v>
      </c>
      <c r="G104" s="3">
        <v>0.21</v>
      </c>
      <c r="H104" s="3">
        <f t="shared" si="27"/>
        <v>0.2</v>
      </c>
      <c r="I104" s="15">
        <f t="shared" si="28"/>
        <v>4.6720547375000011E-2</v>
      </c>
      <c r="J104" s="3">
        <v>5</v>
      </c>
      <c r="K104" s="3">
        <v>40.1</v>
      </c>
      <c r="L104" s="3">
        <v>12</v>
      </c>
      <c r="M104" s="3">
        <f t="shared" si="29"/>
        <v>6.3866988261625009E-3</v>
      </c>
      <c r="N104" s="3"/>
    </row>
    <row r="105" spans="1:14" x14ac:dyDescent="0.25">
      <c r="A105" s="3" t="s">
        <v>31</v>
      </c>
      <c r="B105" s="3" t="s">
        <v>25</v>
      </c>
      <c r="C105" s="3">
        <v>23</v>
      </c>
      <c r="D105" s="3">
        <v>23.5</v>
      </c>
      <c r="E105" s="10">
        <f t="shared" si="26"/>
        <v>0.23250000000000001</v>
      </c>
      <c r="F105" s="3">
        <v>0.19</v>
      </c>
      <c r="G105" s="3">
        <v>0.23</v>
      </c>
      <c r="H105" s="3">
        <f t="shared" si="27"/>
        <v>0.21000000000000002</v>
      </c>
      <c r="I105" s="15">
        <f t="shared" si="28"/>
        <v>3.5711666943750012E-2</v>
      </c>
      <c r="J105" s="3">
        <v>5</v>
      </c>
      <c r="K105" s="3">
        <v>46.9</v>
      </c>
      <c r="L105" s="3">
        <v>11.9</v>
      </c>
      <c r="M105" s="3">
        <f t="shared" si="29"/>
        <v>4.8817848712106263E-3</v>
      </c>
      <c r="N105" s="3"/>
    </row>
    <row r="106" spans="1:14" x14ac:dyDescent="0.25">
      <c r="A106" s="3" t="s">
        <v>31</v>
      </c>
      <c r="B106" s="3" t="s">
        <v>25</v>
      </c>
      <c r="C106" s="3">
        <v>21</v>
      </c>
      <c r="D106" s="3">
        <v>21.5</v>
      </c>
      <c r="E106" s="10">
        <f t="shared" si="26"/>
        <v>0.21249999999999999</v>
      </c>
      <c r="F106" s="3">
        <v>0.18</v>
      </c>
      <c r="G106" s="3">
        <v>0.23</v>
      </c>
      <c r="H106" s="3">
        <f t="shared" si="27"/>
        <v>0.20500000000000002</v>
      </c>
      <c r="I106" s="15">
        <f t="shared" si="28"/>
        <v>2.9121694609374998E-2</v>
      </c>
      <c r="J106" s="3">
        <v>5</v>
      </c>
      <c r="K106" s="3">
        <v>31.5</v>
      </c>
      <c r="L106" s="3">
        <v>11.7</v>
      </c>
      <c r="M106" s="3">
        <f t="shared" si="29"/>
        <v>3.9809356531015621E-3</v>
      </c>
      <c r="N106" s="3"/>
    </row>
    <row r="107" spans="1:14" x14ac:dyDescent="0.25">
      <c r="A107" s="3" t="s">
        <v>31</v>
      </c>
      <c r="B107" s="3" t="s">
        <v>25</v>
      </c>
      <c r="C107" s="3">
        <v>26</v>
      </c>
      <c r="D107" s="3">
        <v>31</v>
      </c>
      <c r="E107" s="10">
        <f t="shared" si="26"/>
        <v>0.28499999999999998</v>
      </c>
      <c r="F107" s="3">
        <v>0.35</v>
      </c>
      <c r="G107" s="3">
        <v>0.37</v>
      </c>
      <c r="H107" s="3">
        <f t="shared" si="27"/>
        <v>0.36</v>
      </c>
      <c r="I107" s="15">
        <f t="shared" si="28"/>
        <v>9.198926189999998E-2</v>
      </c>
      <c r="J107" s="3">
        <v>5</v>
      </c>
      <c r="K107" s="3">
        <v>52.4</v>
      </c>
      <c r="L107" s="3">
        <v>11.7</v>
      </c>
      <c r="M107" s="3">
        <f t="shared" si="29"/>
        <v>1.2574932101729996E-2</v>
      </c>
      <c r="N107" s="3"/>
    </row>
    <row r="108" spans="1:14" x14ac:dyDescent="0.25">
      <c r="A108" s="3" t="s">
        <v>31</v>
      </c>
      <c r="B108" s="3" t="s">
        <v>25</v>
      </c>
      <c r="C108" s="3">
        <v>21</v>
      </c>
      <c r="D108" s="3">
        <v>22</v>
      </c>
      <c r="E108" s="10">
        <f t="shared" si="26"/>
        <v>0.215</v>
      </c>
      <c r="F108" s="3">
        <v>0.23</v>
      </c>
      <c r="G108" s="3">
        <v>0.3</v>
      </c>
      <c r="H108" s="3">
        <f t="shared" si="27"/>
        <v>0.26500000000000001</v>
      </c>
      <c r="I108" s="15">
        <f t="shared" si="28"/>
        <v>3.8536095287500002E-2</v>
      </c>
      <c r="J108" s="3">
        <v>5</v>
      </c>
      <c r="K108" s="3">
        <v>24.7</v>
      </c>
      <c r="L108" s="3">
        <v>11.9</v>
      </c>
      <c r="M108" s="3">
        <f t="shared" si="29"/>
        <v>5.2678842258012497E-3</v>
      </c>
      <c r="N108" s="3"/>
    </row>
    <row r="109" spans="1:14" x14ac:dyDescent="0.25">
      <c r="A109" s="3" t="s">
        <v>31</v>
      </c>
      <c r="B109" s="3" t="s">
        <v>25</v>
      </c>
      <c r="C109" s="3">
        <v>24</v>
      </c>
      <c r="D109" s="3">
        <v>31</v>
      </c>
      <c r="E109" s="10">
        <f t="shared" si="26"/>
        <v>0.27500000000000002</v>
      </c>
      <c r="F109" s="3">
        <v>0.37</v>
      </c>
      <c r="G109" s="3">
        <v>0.38</v>
      </c>
      <c r="H109" s="3">
        <f t="shared" si="27"/>
        <v>0.375</v>
      </c>
      <c r="I109" s="15">
        <f t="shared" si="28"/>
        <v>8.9215757812500018E-2</v>
      </c>
      <c r="J109" s="3">
        <v>5</v>
      </c>
      <c r="K109" s="3">
        <v>32.200000000000003</v>
      </c>
      <c r="L109" s="3">
        <v>12.5</v>
      </c>
      <c r="M109" s="3">
        <f t="shared" si="29"/>
        <v>1.2195794092968752E-2</v>
      </c>
      <c r="N109" s="3"/>
    </row>
    <row r="110" spans="1:14" x14ac:dyDescent="0.25">
      <c r="A110" s="3" t="s">
        <v>31</v>
      </c>
      <c r="B110" s="3" t="s">
        <v>25</v>
      </c>
      <c r="C110" s="3">
        <v>17</v>
      </c>
      <c r="D110" s="3">
        <v>17.5</v>
      </c>
      <c r="E110" s="10">
        <f t="shared" si="26"/>
        <v>0.17249999999999999</v>
      </c>
      <c r="F110" s="3">
        <v>0.28000000000000003</v>
      </c>
      <c r="G110" s="3">
        <v>0.3</v>
      </c>
      <c r="H110" s="3">
        <f t="shared" si="27"/>
        <v>0.29000000000000004</v>
      </c>
      <c r="I110" s="15">
        <f t="shared" si="28"/>
        <v>2.714695419375E-2</v>
      </c>
      <c r="J110" s="3">
        <v>5</v>
      </c>
      <c r="K110" s="3">
        <v>38.700000000000003</v>
      </c>
      <c r="L110" s="3">
        <v>12.4</v>
      </c>
      <c r="M110" s="3">
        <f t="shared" si="29"/>
        <v>3.7109886382856246E-3</v>
      </c>
      <c r="N110" s="3"/>
    </row>
    <row r="111" spans="1:14" x14ac:dyDescent="0.25">
      <c r="A111" s="3" t="s">
        <v>31</v>
      </c>
      <c r="B111" s="3" t="s">
        <v>25</v>
      </c>
      <c r="C111" s="3">
        <v>22</v>
      </c>
      <c r="D111" s="3">
        <v>20</v>
      </c>
      <c r="E111" s="10">
        <f t="shared" si="26"/>
        <v>0.21</v>
      </c>
      <c r="F111" s="3">
        <v>0.2</v>
      </c>
      <c r="G111" s="3">
        <v>0.27</v>
      </c>
      <c r="H111" s="3">
        <f t="shared" si="27"/>
        <v>0.23500000000000001</v>
      </c>
      <c r="I111" s="15">
        <f t="shared" si="28"/>
        <v>3.2602534649999994E-2</v>
      </c>
      <c r="J111" s="3">
        <v>5</v>
      </c>
      <c r="K111" s="3">
        <v>45.5</v>
      </c>
      <c r="L111" s="3">
        <v>12.2</v>
      </c>
      <c r="M111" s="3">
        <f t="shared" si="29"/>
        <v>4.4567664866549984E-3</v>
      </c>
      <c r="N111" s="3"/>
    </row>
    <row r="112" spans="1:14" x14ac:dyDescent="0.25">
      <c r="A112" s="3" t="s">
        <v>31</v>
      </c>
      <c r="B112" s="3" t="s">
        <v>25</v>
      </c>
      <c r="C112" s="3">
        <v>14</v>
      </c>
      <c r="D112" s="3">
        <v>17</v>
      </c>
      <c r="E112" s="10">
        <f t="shared" si="26"/>
        <v>0.155</v>
      </c>
      <c r="F112" s="3">
        <v>0.22</v>
      </c>
      <c r="G112" s="3">
        <v>0.23</v>
      </c>
      <c r="H112" s="3">
        <f t="shared" si="27"/>
        <v>0.22500000000000001</v>
      </c>
      <c r="I112" s="15">
        <f t="shared" si="28"/>
        <v>1.70055556875E-2</v>
      </c>
      <c r="J112" s="3">
        <v>5</v>
      </c>
      <c r="K112" s="3">
        <v>39.700000000000003</v>
      </c>
      <c r="L112" s="3">
        <v>12.5</v>
      </c>
      <c r="M112" s="3">
        <f t="shared" si="29"/>
        <v>2.3246594624812497E-3</v>
      </c>
      <c r="N112" s="3"/>
    </row>
    <row r="113" spans="1:14" x14ac:dyDescent="0.25">
      <c r="A113" s="3" t="s">
        <v>31</v>
      </c>
      <c r="B113" s="3" t="s">
        <v>25</v>
      </c>
      <c r="C113" s="3">
        <v>17</v>
      </c>
      <c r="D113" s="3">
        <v>21</v>
      </c>
      <c r="E113" s="10">
        <f t="shared" si="26"/>
        <v>0.19</v>
      </c>
      <c r="F113" s="3">
        <v>0.22</v>
      </c>
      <c r="G113" s="3">
        <v>0.23</v>
      </c>
      <c r="H113" s="3">
        <f t="shared" si="27"/>
        <v>0.22500000000000001</v>
      </c>
      <c r="I113" s="15">
        <f t="shared" si="28"/>
        <v>2.5552572750000002E-2</v>
      </c>
      <c r="J113" s="3">
        <v>5</v>
      </c>
      <c r="K113" s="3">
        <v>31.8</v>
      </c>
      <c r="L113" s="3">
        <v>12.6</v>
      </c>
      <c r="M113" s="3">
        <f t="shared" si="29"/>
        <v>3.4930366949250001E-3</v>
      </c>
      <c r="N113" s="3"/>
    </row>
    <row r="114" spans="1:14" x14ac:dyDescent="0.25">
      <c r="A114" s="3" t="s">
        <v>31</v>
      </c>
      <c r="B114" s="3" t="s">
        <v>25</v>
      </c>
      <c r="C114" s="3">
        <v>18</v>
      </c>
      <c r="D114" s="3">
        <v>21</v>
      </c>
      <c r="E114" s="10">
        <f t="shared" si="26"/>
        <v>0.19500000000000001</v>
      </c>
      <c r="F114" s="3">
        <v>0.15</v>
      </c>
      <c r="G114" s="3">
        <v>0.2</v>
      </c>
      <c r="H114" s="3">
        <f t="shared" si="27"/>
        <v>0.17499999999999999</v>
      </c>
      <c r="I114" s="15">
        <f t="shared" si="28"/>
        <v>2.09339983125E-2</v>
      </c>
      <c r="J114" s="3">
        <v>5</v>
      </c>
      <c r="K114" s="3">
        <v>41</v>
      </c>
      <c r="L114" s="3">
        <v>12.6</v>
      </c>
      <c r="M114" s="3">
        <f t="shared" si="29"/>
        <v>2.8616775693187497E-3</v>
      </c>
      <c r="N114" s="3"/>
    </row>
    <row r="115" spans="1:14" x14ac:dyDescent="0.25">
      <c r="A115" s="3" t="s">
        <v>31</v>
      </c>
      <c r="B115" s="3" t="s">
        <v>25</v>
      </c>
      <c r="C115" s="3">
        <v>22</v>
      </c>
      <c r="D115" s="3">
        <v>25.5</v>
      </c>
      <c r="E115" s="10">
        <f t="shared" si="26"/>
        <v>0.23749999999999999</v>
      </c>
      <c r="F115" s="3">
        <v>0.15</v>
      </c>
      <c r="G115" s="3">
        <v>0.22</v>
      </c>
      <c r="H115" s="3">
        <f t="shared" si="27"/>
        <v>0.185</v>
      </c>
      <c r="I115" s="15">
        <f t="shared" si="28"/>
        <v>3.2827958046875001E-2</v>
      </c>
      <c r="J115" s="3">
        <v>5</v>
      </c>
      <c r="K115" s="3">
        <v>48.1</v>
      </c>
      <c r="L115" s="3">
        <v>12.8</v>
      </c>
      <c r="M115" s="3">
        <f t="shared" si="29"/>
        <v>4.4875818650078119E-3</v>
      </c>
      <c r="N115" s="3"/>
    </row>
    <row r="116" spans="1:14" x14ac:dyDescent="0.25">
      <c r="A116" s="3" t="s">
        <v>31</v>
      </c>
      <c r="B116" s="3" t="s">
        <v>25</v>
      </c>
      <c r="C116" s="3">
        <v>22</v>
      </c>
      <c r="D116" s="3">
        <v>28</v>
      </c>
      <c r="E116" s="10">
        <f t="shared" si="26"/>
        <v>0.25</v>
      </c>
      <c r="F116" s="3">
        <v>0.15</v>
      </c>
      <c r="G116" s="3">
        <v>0.18</v>
      </c>
      <c r="H116" s="3">
        <f t="shared" si="27"/>
        <v>0.16499999999999998</v>
      </c>
      <c r="I116" s="15">
        <f t="shared" si="28"/>
        <v>3.2442093749999998E-2</v>
      </c>
      <c r="J116" s="3">
        <v>5</v>
      </c>
      <c r="K116" s="3">
        <v>46.6</v>
      </c>
      <c r="L116" s="3">
        <v>12.7</v>
      </c>
      <c r="M116" s="3">
        <f t="shared" si="29"/>
        <v>4.4348342156249991E-3</v>
      </c>
      <c r="N116" s="3"/>
    </row>
    <row r="117" spans="1:14" x14ac:dyDescent="0.25">
      <c r="A117" s="3" t="s">
        <v>31</v>
      </c>
      <c r="B117" s="3" t="s">
        <v>25</v>
      </c>
      <c r="C117" s="3">
        <v>23</v>
      </c>
      <c r="D117" s="3">
        <v>23</v>
      </c>
      <c r="E117" s="10">
        <f t="shared" si="26"/>
        <v>0.23</v>
      </c>
      <c r="F117" s="3">
        <v>0.18</v>
      </c>
      <c r="G117" s="3">
        <v>0.24</v>
      </c>
      <c r="H117" s="3">
        <f t="shared" si="27"/>
        <v>0.21</v>
      </c>
      <c r="I117" s="15">
        <f t="shared" si="28"/>
        <v>3.4947803100000001E-2</v>
      </c>
      <c r="J117" s="3">
        <v>5</v>
      </c>
      <c r="K117" s="3">
        <v>39.1</v>
      </c>
      <c r="L117" s="3">
        <v>12.1</v>
      </c>
      <c r="M117" s="3">
        <f t="shared" si="29"/>
        <v>4.7773646837699999E-3</v>
      </c>
      <c r="N117" s="3"/>
    </row>
    <row r="118" spans="1:14" x14ac:dyDescent="0.25">
      <c r="A118" s="3" t="s">
        <v>31</v>
      </c>
      <c r="B118" s="3" t="s">
        <v>25</v>
      </c>
      <c r="C118" s="3">
        <v>22.5</v>
      </c>
      <c r="D118" s="3">
        <v>20</v>
      </c>
      <c r="E118" s="10">
        <f t="shared" si="26"/>
        <v>0.21249999999999999</v>
      </c>
      <c r="F118" s="3">
        <v>0.7</v>
      </c>
      <c r="G118" s="3">
        <v>0.8</v>
      </c>
      <c r="H118" s="3">
        <f t="shared" si="27"/>
        <v>0.75</v>
      </c>
      <c r="I118" s="15">
        <f t="shared" si="28"/>
        <v>0.10654278515624999</v>
      </c>
      <c r="J118" s="3">
        <v>5</v>
      </c>
      <c r="K118" s="3">
        <v>38.700000000000003</v>
      </c>
      <c r="L118" s="3">
        <v>12.3</v>
      </c>
      <c r="M118" s="3">
        <f t="shared" si="29"/>
        <v>1.4564398730859372E-2</v>
      </c>
      <c r="N118" s="3"/>
    </row>
    <row r="119" spans="1:14" x14ac:dyDescent="0.25">
      <c r="A119" s="3" t="s">
        <v>31</v>
      </c>
      <c r="B119" s="3" t="s">
        <v>14</v>
      </c>
      <c r="C119" s="3">
        <v>10</v>
      </c>
      <c r="D119" s="3">
        <v>10</v>
      </c>
      <c r="E119" s="10">
        <f t="shared" si="26"/>
        <v>0.1</v>
      </c>
      <c r="F119" s="3">
        <v>0.25</v>
      </c>
      <c r="G119" s="3">
        <v>0.32</v>
      </c>
      <c r="H119" s="3">
        <f t="shared" si="27"/>
        <v>0.28500000000000003</v>
      </c>
      <c r="I119" s="15">
        <f t="shared" si="28"/>
        <v>8.9658150000000037E-3</v>
      </c>
      <c r="J119" s="3">
        <v>4</v>
      </c>
      <c r="K119" s="3">
        <v>13.9</v>
      </c>
      <c r="L119" s="3">
        <v>11.7</v>
      </c>
      <c r="M119" s="3">
        <f t="shared" si="29"/>
        <v>1.2256269105000003E-3</v>
      </c>
      <c r="N119" s="3"/>
    </row>
    <row r="120" spans="1:14" x14ac:dyDescent="0.25">
      <c r="A120" s="3" t="s">
        <v>31</v>
      </c>
      <c r="B120" s="3" t="s">
        <v>14</v>
      </c>
      <c r="C120" s="3">
        <v>13</v>
      </c>
      <c r="D120" s="3">
        <v>12</v>
      </c>
      <c r="E120" s="10">
        <f t="shared" si="26"/>
        <v>0.125</v>
      </c>
      <c r="F120" s="3">
        <v>0.18</v>
      </c>
      <c r="G120" s="3">
        <v>0.19</v>
      </c>
      <c r="H120" s="3">
        <f t="shared" si="27"/>
        <v>0.185</v>
      </c>
      <c r="I120" s="15">
        <f t="shared" si="28"/>
        <v>9.0936171874999999E-3</v>
      </c>
      <c r="J120" s="3">
        <v>5</v>
      </c>
      <c r="K120" s="3">
        <v>41.1</v>
      </c>
      <c r="L120" s="3">
        <v>11.8</v>
      </c>
      <c r="M120" s="3">
        <f t="shared" si="29"/>
        <v>1.2430974695312499E-3</v>
      </c>
      <c r="N120" s="3"/>
    </row>
    <row r="121" spans="1:14" x14ac:dyDescent="0.25">
      <c r="A121" s="3" t="s">
        <v>31</v>
      </c>
      <c r="B121" s="3" t="s">
        <v>14</v>
      </c>
      <c r="C121" s="3">
        <v>21</v>
      </c>
      <c r="D121" s="3">
        <v>19</v>
      </c>
      <c r="E121" s="10">
        <f t="shared" si="26"/>
        <v>0.2</v>
      </c>
      <c r="F121" s="3">
        <v>0.33</v>
      </c>
      <c r="G121" s="3">
        <v>0.39</v>
      </c>
      <c r="H121" s="3">
        <f t="shared" si="27"/>
        <v>0.36</v>
      </c>
      <c r="I121" s="15">
        <f t="shared" si="28"/>
        <v>4.5300960000000008E-2</v>
      </c>
      <c r="J121" s="3">
        <v>5</v>
      </c>
      <c r="K121" s="3">
        <v>36.799999999999997</v>
      </c>
      <c r="L121" s="3">
        <v>12.4</v>
      </c>
      <c r="M121" s="3">
        <f t="shared" si="29"/>
        <v>6.1926412320000004E-3</v>
      </c>
      <c r="N121" s="3"/>
    </row>
    <row r="122" spans="1:14" x14ac:dyDescent="0.25">
      <c r="A122" s="6">
        <v>27</v>
      </c>
      <c r="B122" s="6"/>
      <c r="C122" s="6"/>
      <c r="D122" s="6"/>
      <c r="E122" s="7"/>
      <c r="F122" s="6"/>
      <c r="G122" s="6"/>
      <c r="H122" s="6"/>
      <c r="I122" s="9">
        <f>SUM(I95:I121)</f>
        <v>1.01068427609375</v>
      </c>
      <c r="J122" s="7">
        <f>I122*10000/531</f>
        <v>19.033602186322973</v>
      </c>
      <c r="K122" s="6"/>
      <c r="L122" s="6"/>
      <c r="M122" s="6">
        <f>SUM(M95:M121)</f>
        <v>0.13931485509025063</v>
      </c>
      <c r="N122" s="6">
        <f>M122*10000/531</f>
        <v>2.62363192260359</v>
      </c>
    </row>
    <row r="123" spans="1:14" x14ac:dyDescent="0.25">
      <c r="A123" s="2" t="s">
        <v>42</v>
      </c>
      <c r="B123" s="2" t="s">
        <v>25</v>
      </c>
      <c r="C123" s="2">
        <v>40</v>
      </c>
      <c r="D123" s="2">
        <v>39</v>
      </c>
      <c r="E123" s="4">
        <f t="shared" ref="E123:E128" si="30">((C123+D123)/2)/100</f>
        <v>0.39500000000000002</v>
      </c>
      <c r="F123" s="2">
        <v>0.24</v>
      </c>
      <c r="G123" s="2">
        <v>0.28000000000000003</v>
      </c>
      <c r="H123" s="2">
        <f t="shared" ref="H123:H128" si="31">(F123+G123)/2</f>
        <v>0.26</v>
      </c>
      <c r="I123" s="14">
        <f t="shared" ref="I123:I128" si="32">3.1459*(E123)^2*H123</f>
        <v>0.12761815235000004</v>
      </c>
      <c r="J123" s="2">
        <v>5</v>
      </c>
      <c r="K123" s="2">
        <v>36.200000000000003</v>
      </c>
      <c r="L123" s="2">
        <v>13.1</v>
      </c>
      <c r="M123" s="2">
        <f>I123*$S$6</f>
        <v>1.7445401426245004E-2</v>
      </c>
      <c r="N123" s="2"/>
    </row>
    <row r="124" spans="1:14" x14ac:dyDescent="0.25">
      <c r="A124" s="2" t="s">
        <v>42</v>
      </c>
      <c r="B124" s="2" t="s">
        <v>25</v>
      </c>
      <c r="C124" s="2">
        <v>23</v>
      </c>
      <c r="D124" s="2">
        <v>25</v>
      </c>
      <c r="E124" s="4">
        <f t="shared" si="30"/>
        <v>0.24</v>
      </c>
      <c r="F124" s="2">
        <v>0.27</v>
      </c>
      <c r="G124" s="2">
        <v>0.28999999999999998</v>
      </c>
      <c r="H124" s="2">
        <f t="shared" si="31"/>
        <v>0.28000000000000003</v>
      </c>
      <c r="I124" s="14">
        <f t="shared" si="32"/>
        <v>5.0737075200000009E-2</v>
      </c>
      <c r="J124" s="2">
        <v>5</v>
      </c>
      <c r="K124" s="2">
        <v>42.6</v>
      </c>
      <c r="L124" s="2">
        <v>12.9</v>
      </c>
      <c r="M124" s="2">
        <f>I124*$S$6</f>
        <v>6.9357581798400007E-3</v>
      </c>
      <c r="N124" s="2"/>
    </row>
    <row r="125" spans="1:14" x14ac:dyDescent="0.25">
      <c r="A125" s="2" t="s">
        <v>42</v>
      </c>
      <c r="B125" s="2" t="s">
        <v>25</v>
      </c>
      <c r="C125" s="2">
        <v>17</v>
      </c>
      <c r="D125" s="2">
        <v>22</v>
      </c>
      <c r="E125" s="4">
        <f t="shared" si="30"/>
        <v>0.19500000000000001</v>
      </c>
      <c r="F125" s="2">
        <v>0.11</v>
      </c>
      <c r="G125" s="2">
        <v>0.25</v>
      </c>
      <c r="H125" s="2">
        <f t="shared" si="31"/>
        <v>0.18</v>
      </c>
      <c r="I125" s="14">
        <f t="shared" si="32"/>
        <v>2.1532112550000003E-2</v>
      </c>
      <c r="J125" s="2">
        <v>5</v>
      </c>
      <c r="K125" s="2">
        <v>38.700000000000003</v>
      </c>
      <c r="L125" s="2">
        <v>14</v>
      </c>
      <c r="M125" s="2">
        <f>I125*$S$6</f>
        <v>2.9434397855850002E-3</v>
      </c>
      <c r="N125" s="2"/>
    </row>
    <row r="126" spans="1:14" x14ac:dyDescent="0.25">
      <c r="A126" s="2" t="s">
        <v>42</v>
      </c>
      <c r="B126" s="2" t="s">
        <v>14</v>
      </c>
      <c r="C126" s="2">
        <v>22</v>
      </c>
      <c r="D126" s="2">
        <v>23</v>
      </c>
      <c r="E126" s="4">
        <f t="shared" si="30"/>
        <v>0.22500000000000001</v>
      </c>
      <c r="F126" s="2">
        <v>0.57999999999999996</v>
      </c>
      <c r="G126" s="2">
        <v>0.68</v>
      </c>
      <c r="H126" s="2">
        <f t="shared" si="31"/>
        <v>0.63</v>
      </c>
      <c r="I126" s="14">
        <f t="shared" si="32"/>
        <v>0.10033454812500001</v>
      </c>
      <c r="J126" s="2">
        <v>3</v>
      </c>
      <c r="K126" s="2">
        <v>38.299999999999997</v>
      </c>
      <c r="L126" s="2">
        <v>13.4</v>
      </c>
      <c r="M126" s="2">
        <f>I126*S4</f>
        <v>2.3277615165000001E-2</v>
      </c>
      <c r="N126" s="2"/>
    </row>
    <row r="127" spans="1:14" x14ac:dyDescent="0.25">
      <c r="A127" s="2" t="s">
        <v>42</v>
      </c>
      <c r="B127" s="2" t="s">
        <v>14</v>
      </c>
      <c r="C127" s="2">
        <v>30</v>
      </c>
      <c r="D127" s="2">
        <v>30</v>
      </c>
      <c r="E127" s="4">
        <f t="shared" si="30"/>
        <v>0.3</v>
      </c>
      <c r="F127" s="2">
        <v>0.62</v>
      </c>
      <c r="G127" s="2">
        <v>0.76</v>
      </c>
      <c r="H127" s="2">
        <f t="shared" si="31"/>
        <v>0.69</v>
      </c>
      <c r="I127" s="14">
        <f t="shared" si="32"/>
        <v>0.19536038999999999</v>
      </c>
      <c r="J127" s="2">
        <v>4</v>
      </c>
      <c r="K127" s="2">
        <v>40.5</v>
      </c>
      <c r="L127" s="2">
        <v>13.4</v>
      </c>
      <c r="M127" s="2">
        <f>I127*S5</f>
        <v>3.3719203314000003E-2</v>
      </c>
      <c r="N127" s="2"/>
    </row>
    <row r="128" spans="1:14" x14ac:dyDescent="0.25">
      <c r="A128" s="2" t="s">
        <v>42</v>
      </c>
      <c r="B128" s="2" t="s">
        <v>14</v>
      </c>
      <c r="C128" s="2">
        <v>16</v>
      </c>
      <c r="D128" s="2">
        <v>16.5</v>
      </c>
      <c r="E128" s="4">
        <f t="shared" si="30"/>
        <v>0.16250000000000001</v>
      </c>
      <c r="F128" s="2">
        <v>0.23</v>
      </c>
      <c r="G128" s="2">
        <v>0.34</v>
      </c>
      <c r="H128" s="2">
        <f t="shared" si="31"/>
        <v>0.28500000000000003</v>
      </c>
      <c r="I128" s="14">
        <f t="shared" si="32"/>
        <v>2.3675355234375004E-2</v>
      </c>
      <c r="J128" s="2">
        <v>5</v>
      </c>
      <c r="K128" s="2">
        <v>14.7</v>
      </c>
      <c r="L128" s="2">
        <v>12.9</v>
      </c>
      <c r="M128" s="2">
        <f>I128*S6</f>
        <v>3.2364210605390627E-3</v>
      </c>
      <c r="N128" s="2"/>
    </row>
    <row r="129" spans="1:14" x14ac:dyDescent="0.25">
      <c r="A129" s="6">
        <v>6</v>
      </c>
      <c r="B129" s="6"/>
      <c r="C129" s="6"/>
      <c r="D129" s="6"/>
      <c r="E129" s="7"/>
      <c r="F129" s="6"/>
      <c r="G129" s="6"/>
      <c r="H129" s="6"/>
      <c r="I129" s="9">
        <f>SUM(I123:I128)</f>
        <v>0.51925763345937503</v>
      </c>
      <c r="J129" s="7">
        <f>I129*10000/531</f>
        <v>9.7788631536605468</v>
      </c>
      <c r="K129" s="6"/>
      <c r="L129" s="6"/>
      <c r="M129" s="6">
        <f>SUM(M123:M128)</f>
        <v>8.7557838931209081E-2</v>
      </c>
      <c r="N129" s="6">
        <f>M129*10000/531</f>
        <v>1.6489235203617529</v>
      </c>
    </row>
    <row r="130" spans="1:14" x14ac:dyDescent="0.25">
      <c r="A130" s="3" t="s">
        <v>32</v>
      </c>
      <c r="B130" s="3" t="s">
        <v>25</v>
      </c>
      <c r="C130" s="3">
        <v>25</v>
      </c>
      <c r="D130" s="3">
        <v>21</v>
      </c>
      <c r="E130" s="10">
        <f t="shared" ref="E130:E143" si="33">((C130+D130)/2)/100</f>
        <v>0.23</v>
      </c>
      <c r="F130" s="3">
        <v>0.24</v>
      </c>
      <c r="G130" s="3">
        <v>0.17</v>
      </c>
      <c r="H130" s="3">
        <f t="shared" ref="H130:H143" si="34">(F130+G130)/2</f>
        <v>0.20500000000000002</v>
      </c>
      <c r="I130" s="15">
        <f t="shared" ref="I130:I143" si="35">3.1459*(E130)^2*H130</f>
        <v>3.4115712550000003E-2</v>
      </c>
      <c r="J130" s="3">
        <v>5</v>
      </c>
      <c r="K130" s="3">
        <v>27.8</v>
      </c>
      <c r="L130" s="3">
        <v>12.2</v>
      </c>
      <c r="M130" s="3">
        <f t="shared" ref="M130:M138" si="36">I130*$S$6</f>
        <v>4.6636179055850003E-3</v>
      </c>
      <c r="N130" s="3"/>
    </row>
    <row r="131" spans="1:14" x14ac:dyDescent="0.25">
      <c r="A131" s="3" t="s">
        <v>32</v>
      </c>
      <c r="B131" s="3" t="s">
        <v>25</v>
      </c>
      <c r="C131" s="3">
        <v>27</v>
      </c>
      <c r="D131" s="3">
        <v>26</v>
      </c>
      <c r="E131" s="10">
        <f t="shared" si="33"/>
        <v>0.26500000000000001</v>
      </c>
      <c r="F131" s="3">
        <v>0.32</v>
      </c>
      <c r="G131" s="3">
        <v>0.23</v>
      </c>
      <c r="H131" s="3">
        <f t="shared" si="34"/>
        <v>0.27500000000000002</v>
      </c>
      <c r="I131" s="15">
        <f t="shared" si="35"/>
        <v>6.0753227562500012E-2</v>
      </c>
      <c r="J131" s="3">
        <v>5</v>
      </c>
      <c r="K131" s="3">
        <v>16.899999999999999</v>
      </c>
      <c r="L131" s="3">
        <v>12.5</v>
      </c>
      <c r="M131" s="3">
        <f t="shared" si="36"/>
        <v>8.3049662077937514E-3</v>
      </c>
      <c r="N131" s="3"/>
    </row>
    <row r="132" spans="1:14" x14ac:dyDescent="0.25">
      <c r="A132" s="3" t="s">
        <v>32</v>
      </c>
      <c r="B132" s="3" t="s">
        <v>25</v>
      </c>
      <c r="C132" s="3">
        <v>17.5</v>
      </c>
      <c r="D132" s="3">
        <v>25</v>
      </c>
      <c r="E132" s="10">
        <f t="shared" si="33"/>
        <v>0.21249999999999999</v>
      </c>
      <c r="F132" s="3">
        <v>0.28999999999999998</v>
      </c>
      <c r="G132" s="3">
        <v>0.22</v>
      </c>
      <c r="H132" s="3">
        <f t="shared" si="34"/>
        <v>0.255</v>
      </c>
      <c r="I132" s="15">
        <f t="shared" si="35"/>
        <v>3.6224546953124999E-2</v>
      </c>
      <c r="J132" s="3">
        <v>5</v>
      </c>
      <c r="K132" s="3">
        <v>41.7</v>
      </c>
      <c r="L132" s="3">
        <v>12.8</v>
      </c>
      <c r="M132" s="3">
        <f t="shared" si="36"/>
        <v>4.9518955684921869E-3</v>
      </c>
      <c r="N132" s="3"/>
    </row>
    <row r="133" spans="1:14" x14ac:dyDescent="0.25">
      <c r="A133" s="3" t="s">
        <v>32</v>
      </c>
      <c r="B133" s="3" t="s">
        <v>25</v>
      </c>
      <c r="C133" s="3">
        <v>28</v>
      </c>
      <c r="D133" s="3">
        <v>27</v>
      </c>
      <c r="E133" s="10">
        <f t="shared" si="33"/>
        <v>0.27500000000000002</v>
      </c>
      <c r="F133" s="3">
        <v>0.36</v>
      </c>
      <c r="G133" s="3">
        <v>0.25</v>
      </c>
      <c r="H133" s="3">
        <f t="shared" si="34"/>
        <v>0.30499999999999999</v>
      </c>
      <c r="I133" s="15">
        <f t="shared" si="35"/>
        <v>7.2562149687500008E-2</v>
      </c>
      <c r="J133" s="3">
        <v>5</v>
      </c>
      <c r="K133" s="3">
        <v>36.1</v>
      </c>
      <c r="L133" s="3">
        <v>13.7</v>
      </c>
      <c r="M133" s="3">
        <f t="shared" si="36"/>
        <v>9.91924586228125E-3</v>
      </c>
      <c r="N133" s="3"/>
    </row>
    <row r="134" spans="1:14" x14ac:dyDescent="0.25">
      <c r="A134" s="3" t="s">
        <v>32</v>
      </c>
      <c r="B134" s="3" t="s">
        <v>25</v>
      </c>
      <c r="C134" s="3">
        <v>20</v>
      </c>
      <c r="D134" s="3">
        <v>24</v>
      </c>
      <c r="E134" s="10">
        <f t="shared" si="33"/>
        <v>0.22</v>
      </c>
      <c r="F134" s="3">
        <v>0.24</v>
      </c>
      <c r="G134" s="3">
        <v>0.27</v>
      </c>
      <c r="H134" s="3">
        <f t="shared" si="34"/>
        <v>0.255</v>
      </c>
      <c r="I134" s="15">
        <f t="shared" si="35"/>
        <v>3.8826697799999997E-2</v>
      </c>
      <c r="J134" s="3">
        <v>5</v>
      </c>
      <c r="K134" s="3">
        <v>23.3</v>
      </c>
      <c r="L134" s="3">
        <v>13.7</v>
      </c>
      <c r="M134" s="3">
        <f t="shared" si="36"/>
        <v>5.3076095892599989E-3</v>
      </c>
      <c r="N134" s="3"/>
    </row>
    <row r="135" spans="1:14" x14ac:dyDescent="0.25">
      <c r="A135" s="3" t="s">
        <v>32</v>
      </c>
      <c r="B135" s="3" t="s">
        <v>25</v>
      </c>
      <c r="C135" s="3">
        <v>42</v>
      </c>
      <c r="D135" s="3">
        <v>23</v>
      </c>
      <c r="E135" s="10">
        <f t="shared" si="33"/>
        <v>0.32500000000000001</v>
      </c>
      <c r="F135" s="3">
        <v>0.28999999999999998</v>
      </c>
      <c r="G135" s="3">
        <v>0.22</v>
      </c>
      <c r="H135" s="3">
        <f t="shared" si="34"/>
        <v>0.255</v>
      </c>
      <c r="I135" s="15">
        <f t="shared" si="35"/>
        <v>8.473285031250001E-2</v>
      </c>
      <c r="J135" s="3">
        <v>5</v>
      </c>
      <c r="K135" s="3">
        <v>37.5</v>
      </c>
      <c r="L135" s="3">
        <v>13.9</v>
      </c>
      <c r="M135" s="3">
        <f t="shared" si="36"/>
        <v>1.1582980637718751E-2</v>
      </c>
      <c r="N135" s="3"/>
    </row>
    <row r="136" spans="1:14" x14ac:dyDescent="0.25">
      <c r="A136" s="3" t="s">
        <v>32</v>
      </c>
      <c r="B136" s="3" t="s">
        <v>25</v>
      </c>
      <c r="C136" s="3">
        <v>19</v>
      </c>
      <c r="D136" s="3">
        <v>21</v>
      </c>
      <c r="E136" s="10">
        <f t="shared" si="33"/>
        <v>0.2</v>
      </c>
      <c r="F136" s="3">
        <v>0.32</v>
      </c>
      <c r="G136" s="3">
        <v>0.27</v>
      </c>
      <c r="H136" s="3">
        <f t="shared" si="34"/>
        <v>0.29500000000000004</v>
      </c>
      <c r="I136" s="15">
        <f t="shared" si="35"/>
        <v>3.7121620000000015E-2</v>
      </c>
      <c r="J136" s="3">
        <v>5</v>
      </c>
      <c r="K136" s="3">
        <v>58</v>
      </c>
      <c r="L136" s="3">
        <v>13.3</v>
      </c>
      <c r="M136" s="3">
        <f t="shared" si="36"/>
        <v>5.0745254540000015E-3</v>
      </c>
      <c r="N136" s="3"/>
    </row>
    <row r="137" spans="1:14" x14ac:dyDescent="0.25">
      <c r="A137" s="3" t="s">
        <v>32</v>
      </c>
      <c r="B137" s="3" t="s">
        <v>25</v>
      </c>
      <c r="C137" s="3">
        <v>33</v>
      </c>
      <c r="D137" s="3">
        <v>33</v>
      </c>
      <c r="E137" s="10">
        <f t="shared" si="33"/>
        <v>0.33</v>
      </c>
      <c r="F137" s="3">
        <v>0.17</v>
      </c>
      <c r="G137" s="3">
        <v>0.15</v>
      </c>
      <c r="H137" s="3">
        <f t="shared" si="34"/>
        <v>0.16</v>
      </c>
      <c r="I137" s="15">
        <f t="shared" si="35"/>
        <v>5.4814161600000015E-2</v>
      </c>
      <c r="J137" s="3">
        <v>5</v>
      </c>
      <c r="K137" s="3">
        <v>49.5</v>
      </c>
      <c r="L137" s="3">
        <v>12.5</v>
      </c>
      <c r="M137" s="3">
        <f t="shared" si="36"/>
        <v>7.4930958907200012E-3</v>
      </c>
      <c r="N137" s="3"/>
    </row>
    <row r="138" spans="1:14" x14ac:dyDescent="0.25">
      <c r="A138" s="3" t="s">
        <v>32</v>
      </c>
      <c r="B138" s="3" t="s">
        <v>25</v>
      </c>
      <c r="C138" s="3">
        <v>19</v>
      </c>
      <c r="D138" s="3">
        <v>25</v>
      </c>
      <c r="E138" s="10">
        <f t="shared" si="33"/>
        <v>0.22</v>
      </c>
      <c r="F138" s="3">
        <v>0.22</v>
      </c>
      <c r="G138" s="3">
        <v>0.21</v>
      </c>
      <c r="H138" s="3">
        <f t="shared" si="34"/>
        <v>0.215</v>
      </c>
      <c r="I138" s="15">
        <f t="shared" si="35"/>
        <v>3.2736235400000001E-2</v>
      </c>
      <c r="J138" s="3">
        <v>5</v>
      </c>
      <c r="K138" s="3">
        <v>39.6</v>
      </c>
      <c r="L138" s="3">
        <v>13.2</v>
      </c>
      <c r="M138" s="3">
        <f t="shared" si="36"/>
        <v>4.4750433791799996E-3</v>
      </c>
      <c r="N138" s="3"/>
    </row>
    <row r="139" spans="1:14" x14ac:dyDescent="0.25">
      <c r="A139" s="3" t="s">
        <v>32</v>
      </c>
      <c r="B139" s="3" t="s">
        <v>14</v>
      </c>
      <c r="C139" s="3">
        <v>17</v>
      </c>
      <c r="D139" s="3">
        <v>18</v>
      </c>
      <c r="E139" s="10">
        <f t="shared" si="33"/>
        <v>0.17499999999999999</v>
      </c>
      <c r="F139" s="3">
        <v>0.45</v>
      </c>
      <c r="G139" s="3">
        <v>0.41</v>
      </c>
      <c r="H139" s="3">
        <f t="shared" si="34"/>
        <v>0.43</v>
      </c>
      <c r="I139" s="15">
        <f t="shared" si="35"/>
        <v>4.1427570625E-2</v>
      </c>
      <c r="J139" s="3">
        <v>1</v>
      </c>
      <c r="K139" s="3">
        <v>31.7</v>
      </c>
      <c r="L139" s="3">
        <v>14</v>
      </c>
      <c r="M139" s="3">
        <f>I139*S2</f>
        <v>1.2602266984125001E-2</v>
      </c>
      <c r="N139" s="3"/>
    </row>
    <row r="140" spans="1:14" x14ac:dyDescent="0.25">
      <c r="A140" s="3" t="s">
        <v>32</v>
      </c>
      <c r="B140" s="3" t="s">
        <v>14</v>
      </c>
      <c r="C140" s="3">
        <v>12</v>
      </c>
      <c r="D140" s="3">
        <v>12.5</v>
      </c>
      <c r="E140" s="10">
        <f t="shared" si="33"/>
        <v>0.1225</v>
      </c>
      <c r="F140" s="3">
        <v>0.76</v>
      </c>
      <c r="G140" s="3">
        <v>0.82</v>
      </c>
      <c r="H140" s="3">
        <f t="shared" si="34"/>
        <v>0.79</v>
      </c>
      <c r="I140" s="15">
        <f t="shared" si="35"/>
        <v>3.7294447881250005E-2</v>
      </c>
      <c r="J140" s="3">
        <v>2</v>
      </c>
      <c r="K140" s="3">
        <v>38.299999999999997</v>
      </c>
      <c r="L140" s="3">
        <v>13</v>
      </c>
      <c r="M140" s="3">
        <f>I140*$S$3</f>
        <v>1.0755718768952502E-2</v>
      </c>
      <c r="N140" s="3"/>
    </row>
    <row r="141" spans="1:14" x14ac:dyDescent="0.25">
      <c r="A141" s="3" t="s">
        <v>32</v>
      </c>
      <c r="B141" s="3" t="s">
        <v>14</v>
      </c>
      <c r="C141" s="3">
        <v>17</v>
      </c>
      <c r="D141" s="3">
        <v>16</v>
      </c>
      <c r="E141" s="10">
        <f t="shared" si="33"/>
        <v>0.16500000000000001</v>
      </c>
      <c r="F141" s="3">
        <v>0.54</v>
      </c>
      <c r="G141" s="3">
        <v>0.56000000000000005</v>
      </c>
      <c r="H141" s="3">
        <f t="shared" si="34"/>
        <v>0.55000000000000004</v>
      </c>
      <c r="I141" s="15">
        <f t="shared" si="35"/>
        <v>4.7105920125000013E-2</v>
      </c>
      <c r="J141" s="3">
        <v>2</v>
      </c>
      <c r="K141" s="3">
        <v>17</v>
      </c>
      <c r="L141" s="3">
        <v>13</v>
      </c>
      <c r="M141" s="3">
        <f>I141*$S$3</f>
        <v>1.3585347364050003E-2</v>
      </c>
      <c r="N141" s="3"/>
    </row>
    <row r="142" spans="1:14" x14ac:dyDescent="0.25">
      <c r="A142" s="3" t="s">
        <v>32</v>
      </c>
      <c r="B142" s="3" t="s">
        <v>14</v>
      </c>
      <c r="C142" s="3">
        <v>19</v>
      </c>
      <c r="D142" s="3">
        <v>29</v>
      </c>
      <c r="E142" s="10">
        <f t="shared" si="33"/>
        <v>0.24</v>
      </c>
      <c r="F142" s="3">
        <v>0.28000000000000003</v>
      </c>
      <c r="G142" s="3">
        <v>0.43</v>
      </c>
      <c r="H142" s="3">
        <f t="shared" si="34"/>
        <v>0.35499999999999998</v>
      </c>
      <c r="I142" s="15">
        <f t="shared" si="35"/>
        <v>6.4327363200000001E-2</v>
      </c>
      <c r="J142" s="3">
        <v>2</v>
      </c>
      <c r="K142" s="3">
        <v>23.8</v>
      </c>
      <c r="L142" s="3">
        <v>14.1</v>
      </c>
      <c r="M142" s="3">
        <f>I142*$S$3</f>
        <v>1.855201154688E-2</v>
      </c>
      <c r="N142" s="3"/>
    </row>
    <row r="143" spans="1:14" x14ac:dyDescent="0.25">
      <c r="A143" s="3" t="s">
        <v>32</v>
      </c>
      <c r="B143" s="3" t="s">
        <v>14</v>
      </c>
      <c r="C143" s="3">
        <v>32</v>
      </c>
      <c r="D143" s="3">
        <v>23.5</v>
      </c>
      <c r="E143" s="10">
        <f t="shared" si="33"/>
        <v>0.27750000000000002</v>
      </c>
      <c r="F143" s="3">
        <v>0.43</v>
      </c>
      <c r="G143" s="3">
        <v>0.47</v>
      </c>
      <c r="H143" s="3">
        <f t="shared" si="34"/>
        <v>0.44999999999999996</v>
      </c>
      <c r="I143" s="15">
        <f t="shared" si="35"/>
        <v>0.10901428284375002</v>
      </c>
      <c r="J143" s="3">
        <v>5</v>
      </c>
      <c r="K143" s="3">
        <v>24.3</v>
      </c>
      <c r="L143" s="3">
        <v>14.1</v>
      </c>
      <c r="M143" s="3">
        <f>I143*S6</f>
        <v>1.4902252464740626E-2</v>
      </c>
      <c r="N143" s="3"/>
    </row>
    <row r="144" spans="1:14" x14ac:dyDescent="0.25">
      <c r="A144" s="6">
        <v>14</v>
      </c>
      <c r="B144" s="6"/>
      <c r="C144" s="6"/>
      <c r="D144" s="6"/>
      <c r="E144" s="7"/>
      <c r="F144" s="6"/>
      <c r="G144" s="6"/>
      <c r="H144" s="6"/>
      <c r="I144" s="9">
        <f>SUM(I130:I143)</f>
        <v>0.75105678654062513</v>
      </c>
      <c r="J144" s="7">
        <f>I144*10000/531</f>
        <v>14.144195603401602</v>
      </c>
      <c r="K144" s="6"/>
      <c r="L144" s="6"/>
      <c r="M144" s="6">
        <f>SUM(M130:M143)</f>
        <v>0.13217057762377904</v>
      </c>
      <c r="N144" s="6">
        <f>M144*10000/531</f>
        <v>2.4890880908432962</v>
      </c>
    </row>
    <row r="145" spans="1:14" x14ac:dyDescent="0.25">
      <c r="A145" s="2" t="s">
        <v>34</v>
      </c>
      <c r="B145" s="2" t="s">
        <v>25</v>
      </c>
      <c r="C145" s="2">
        <v>21</v>
      </c>
      <c r="D145" s="2">
        <v>20</v>
      </c>
      <c r="E145" s="4">
        <f t="shared" ref="E145:E157" si="37">((C145+D145)/2)/100</f>
        <v>0.20499999999999999</v>
      </c>
      <c r="F145" s="2">
        <v>0.15</v>
      </c>
      <c r="G145" s="2">
        <v>0.23</v>
      </c>
      <c r="H145" s="2">
        <f t="shared" ref="H145:H157" si="38">(F145+G145)/2</f>
        <v>0.19</v>
      </c>
      <c r="I145" s="14">
        <f t="shared" ref="I145:I157" si="39">3.1459*(E145)^2*H145</f>
        <v>2.5119225024999997E-2</v>
      </c>
      <c r="J145" s="2">
        <v>5</v>
      </c>
      <c r="K145" s="2">
        <v>37.799999999999997</v>
      </c>
      <c r="L145" s="2">
        <v>11.1</v>
      </c>
      <c r="M145" s="2">
        <f t="shared" ref="M145:M157" si="40">I145*$S$6</f>
        <v>3.4337980609174994E-3</v>
      </c>
      <c r="N145" s="2"/>
    </row>
    <row r="146" spans="1:14" x14ac:dyDescent="0.25">
      <c r="A146" s="2" t="s">
        <v>34</v>
      </c>
      <c r="B146" s="2" t="s">
        <v>25</v>
      </c>
      <c r="C146" s="2">
        <v>22</v>
      </c>
      <c r="D146" s="2">
        <v>22</v>
      </c>
      <c r="E146" s="4">
        <f t="shared" si="37"/>
        <v>0.22</v>
      </c>
      <c r="F146" s="2">
        <v>0.25</v>
      </c>
      <c r="G146" s="2">
        <v>0.34</v>
      </c>
      <c r="H146" s="2">
        <f t="shared" si="38"/>
        <v>0.29500000000000004</v>
      </c>
      <c r="I146" s="14">
        <f t="shared" si="39"/>
        <v>4.49171602E-2</v>
      </c>
      <c r="J146" s="2">
        <v>5</v>
      </c>
      <c r="K146" s="2">
        <v>23.3</v>
      </c>
      <c r="L146" s="2">
        <v>11.4</v>
      </c>
      <c r="M146" s="2">
        <f t="shared" si="40"/>
        <v>6.1401757993399999E-3</v>
      </c>
      <c r="N146" s="2"/>
    </row>
    <row r="147" spans="1:14" x14ac:dyDescent="0.25">
      <c r="A147" s="2" t="s">
        <v>34</v>
      </c>
      <c r="B147" s="2" t="s">
        <v>25</v>
      </c>
      <c r="C147" s="2">
        <v>17</v>
      </c>
      <c r="D147" s="2">
        <v>16</v>
      </c>
      <c r="E147" s="4">
        <f t="shared" si="37"/>
        <v>0.16500000000000001</v>
      </c>
      <c r="F147" s="2">
        <v>0.19</v>
      </c>
      <c r="G147" s="2">
        <v>0.24</v>
      </c>
      <c r="H147" s="2">
        <f t="shared" si="38"/>
        <v>0.215</v>
      </c>
      <c r="I147" s="14">
        <f t="shared" si="39"/>
        <v>1.8414132412500003E-2</v>
      </c>
      <c r="J147" s="2">
        <v>5</v>
      </c>
      <c r="K147" s="2">
        <v>42.5</v>
      </c>
      <c r="L147" s="2">
        <v>11.3</v>
      </c>
      <c r="M147" s="2">
        <f t="shared" si="40"/>
        <v>2.5172119007887501E-3</v>
      </c>
      <c r="N147" s="2"/>
    </row>
    <row r="148" spans="1:14" x14ac:dyDescent="0.25">
      <c r="A148" s="2" t="s">
        <v>34</v>
      </c>
      <c r="B148" s="2" t="s">
        <v>25</v>
      </c>
      <c r="C148" s="2">
        <v>23</v>
      </c>
      <c r="D148" s="2">
        <v>21</v>
      </c>
      <c r="E148" s="4">
        <f t="shared" si="37"/>
        <v>0.22</v>
      </c>
      <c r="F148" s="2">
        <v>0.23</v>
      </c>
      <c r="G148" s="2">
        <v>0.34</v>
      </c>
      <c r="H148" s="2">
        <f t="shared" si="38"/>
        <v>0.28500000000000003</v>
      </c>
      <c r="I148" s="14">
        <f t="shared" si="39"/>
        <v>4.3394544600000001E-2</v>
      </c>
      <c r="J148" s="2">
        <v>5</v>
      </c>
      <c r="K148" s="2">
        <v>47.1</v>
      </c>
      <c r="L148" s="2">
        <v>11.3</v>
      </c>
      <c r="M148" s="2">
        <f t="shared" si="40"/>
        <v>5.9320342468199994E-3</v>
      </c>
      <c r="N148" s="2"/>
    </row>
    <row r="149" spans="1:14" x14ac:dyDescent="0.25">
      <c r="A149" s="2" t="s">
        <v>34</v>
      </c>
      <c r="B149" s="2" t="s">
        <v>25</v>
      </c>
      <c r="C149" s="2">
        <v>11</v>
      </c>
      <c r="D149" s="2">
        <v>12</v>
      </c>
      <c r="E149" s="4">
        <f t="shared" si="37"/>
        <v>0.115</v>
      </c>
      <c r="F149" s="2">
        <v>0.21</v>
      </c>
      <c r="G149" s="2">
        <v>0.2</v>
      </c>
      <c r="H149" s="2">
        <f t="shared" si="38"/>
        <v>0.20500000000000002</v>
      </c>
      <c r="I149" s="14">
        <f t="shared" si="39"/>
        <v>8.5289281375000008E-3</v>
      </c>
      <c r="J149" s="2">
        <v>5</v>
      </c>
      <c r="K149" s="2">
        <v>47.9</v>
      </c>
      <c r="L149" s="2">
        <v>11.1</v>
      </c>
      <c r="M149" s="2">
        <f t="shared" si="40"/>
        <v>1.1659044763962501E-3</v>
      </c>
      <c r="N149" s="2"/>
    </row>
    <row r="150" spans="1:14" x14ac:dyDescent="0.25">
      <c r="A150" s="2" t="s">
        <v>34</v>
      </c>
      <c r="B150" s="2" t="s">
        <v>25</v>
      </c>
      <c r="C150" s="2">
        <v>18</v>
      </c>
      <c r="D150" s="2">
        <v>13.5</v>
      </c>
      <c r="E150" s="4">
        <f t="shared" si="37"/>
        <v>0.1575</v>
      </c>
      <c r="F150" s="2">
        <v>0.44</v>
      </c>
      <c r="G150" s="2">
        <v>0.48</v>
      </c>
      <c r="H150" s="2">
        <f t="shared" si="38"/>
        <v>0.45999999999999996</v>
      </c>
      <c r="I150" s="14">
        <f t="shared" si="39"/>
        <v>3.58974716625E-2</v>
      </c>
      <c r="J150" s="2">
        <v>5</v>
      </c>
      <c r="K150" s="2">
        <v>23.9</v>
      </c>
      <c r="L150" s="2">
        <v>12.1</v>
      </c>
      <c r="M150" s="2">
        <f t="shared" si="40"/>
        <v>4.9071843762637495E-3</v>
      </c>
      <c r="N150" s="2"/>
    </row>
    <row r="151" spans="1:14" x14ac:dyDescent="0.25">
      <c r="A151" s="2" t="s">
        <v>34</v>
      </c>
      <c r="B151" s="2" t="s">
        <v>25</v>
      </c>
      <c r="C151" s="2">
        <v>21</v>
      </c>
      <c r="D151" s="2">
        <v>21</v>
      </c>
      <c r="E151" s="4">
        <f t="shared" si="37"/>
        <v>0.21</v>
      </c>
      <c r="F151" s="2">
        <v>0.28000000000000003</v>
      </c>
      <c r="G151" s="2">
        <v>0.3</v>
      </c>
      <c r="H151" s="2">
        <f t="shared" si="38"/>
        <v>0.29000000000000004</v>
      </c>
      <c r="I151" s="14">
        <f t="shared" si="39"/>
        <v>4.0232915100000002E-2</v>
      </c>
      <c r="J151" s="2">
        <v>5</v>
      </c>
      <c r="K151" s="2">
        <v>41.2</v>
      </c>
      <c r="L151" s="2">
        <v>12.1</v>
      </c>
      <c r="M151" s="2">
        <f t="shared" si="40"/>
        <v>5.4998394941699995E-3</v>
      </c>
      <c r="N151" s="2"/>
    </row>
    <row r="152" spans="1:14" x14ac:dyDescent="0.25">
      <c r="A152" s="2" t="s">
        <v>34</v>
      </c>
      <c r="B152" s="2" t="s">
        <v>25</v>
      </c>
      <c r="C152" s="2">
        <v>24</v>
      </c>
      <c r="D152" s="2">
        <v>25</v>
      </c>
      <c r="E152" s="4">
        <f t="shared" si="37"/>
        <v>0.245</v>
      </c>
      <c r="F152" s="2">
        <v>0.19</v>
      </c>
      <c r="G152" s="2">
        <v>0.22</v>
      </c>
      <c r="H152" s="2">
        <f t="shared" si="38"/>
        <v>0.20500000000000002</v>
      </c>
      <c r="I152" s="14">
        <f t="shared" si="39"/>
        <v>3.8710692737500003E-2</v>
      </c>
      <c r="J152" s="2">
        <v>5</v>
      </c>
      <c r="K152" s="2">
        <v>29.8</v>
      </c>
      <c r="L152" s="2">
        <v>12.5</v>
      </c>
      <c r="M152" s="2">
        <f t="shared" si="40"/>
        <v>5.2917516972162499E-3</v>
      </c>
      <c r="N152" s="2"/>
    </row>
    <row r="153" spans="1:14" x14ac:dyDescent="0.25">
      <c r="A153" s="2" t="s">
        <v>34</v>
      </c>
      <c r="B153" s="2" t="s">
        <v>25</v>
      </c>
      <c r="C153" s="2">
        <v>21.5</v>
      </c>
      <c r="D153" s="2">
        <v>23</v>
      </c>
      <c r="E153" s="4">
        <f t="shared" si="37"/>
        <v>0.2225</v>
      </c>
      <c r="F153" s="2">
        <v>0.22</v>
      </c>
      <c r="G153" s="2">
        <v>0.24</v>
      </c>
      <c r="H153" s="2">
        <f t="shared" si="38"/>
        <v>0.22999999999999998</v>
      </c>
      <c r="I153" s="14">
        <f t="shared" si="39"/>
        <v>3.5820593731250003E-2</v>
      </c>
      <c r="J153" s="2">
        <v>5</v>
      </c>
      <c r="K153" s="2">
        <v>35.6</v>
      </c>
      <c r="L153" s="2">
        <v>12.4</v>
      </c>
      <c r="M153" s="2">
        <f t="shared" si="40"/>
        <v>4.8966751630618753E-3</v>
      </c>
      <c r="N153" s="2"/>
    </row>
    <row r="154" spans="1:14" x14ac:dyDescent="0.25">
      <c r="A154" s="2" t="s">
        <v>34</v>
      </c>
      <c r="B154" s="2" t="s">
        <v>25</v>
      </c>
      <c r="C154" s="2">
        <v>17</v>
      </c>
      <c r="D154" s="2">
        <v>18</v>
      </c>
      <c r="E154" s="4">
        <f t="shared" si="37"/>
        <v>0.17499999999999999</v>
      </c>
      <c r="F154" s="2">
        <v>0.21</v>
      </c>
      <c r="G154" s="2">
        <v>0.28000000000000003</v>
      </c>
      <c r="H154" s="2">
        <f t="shared" si="38"/>
        <v>0.245</v>
      </c>
      <c r="I154" s="14">
        <f t="shared" si="39"/>
        <v>2.3604080937499997E-2</v>
      </c>
      <c r="J154" s="2">
        <v>5</v>
      </c>
      <c r="K154" s="2">
        <v>32.4</v>
      </c>
      <c r="L154" s="2">
        <v>12.5</v>
      </c>
      <c r="M154" s="2">
        <f t="shared" si="40"/>
        <v>3.2266778641562494E-3</v>
      </c>
      <c r="N154" s="2"/>
    </row>
    <row r="155" spans="1:14" x14ac:dyDescent="0.25">
      <c r="A155" s="2" t="s">
        <v>34</v>
      </c>
      <c r="B155" s="2" t="s">
        <v>25</v>
      </c>
      <c r="C155" s="2">
        <v>18</v>
      </c>
      <c r="D155" s="2">
        <v>17.5</v>
      </c>
      <c r="E155" s="4">
        <f t="shared" si="37"/>
        <v>0.17749999999999999</v>
      </c>
      <c r="F155" s="2">
        <v>0.15</v>
      </c>
      <c r="G155" s="2">
        <v>0.22</v>
      </c>
      <c r="H155" s="2">
        <f t="shared" si="38"/>
        <v>0.185</v>
      </c>
      <c r="I155" s="14">
        <f t="shared" si="39"/>
        <v>1.8336369696875E-2</v>
      </c>
      <c r="J155" s="2">
        <v>5</v>
      </c>
      <c r="K155" s="2">
        <v>43.9</v>
      </c>
      <c r="L155" s="2">
        <v>12.6</v>
      </c>
      <c r="M155" s="2">
        <f t="shared" si="40"/>
        <v>2.5065817375628124E-3</v>
      </c>
      <c r="N155" s="2"/>
    </row>
    <row r="156" spans="1:14" x14ac:dyDescent="0.25">
      <c r="A156" s="2" t="s">
        <v>34</v>
      </c>
      <c r="B156" s="2" t="s">
        <v>25</v>
      </c>
      <c r="C156" s="2">
        <v>18</v>
      </c>
      <c r="D156" s="2">
        <v>18</v>
      </c>
      <c r="E156" s="4">
        <f t="shared" si="37"/>
        <v>0.18</v>
      </c>
      <c r="F156" s="2">
        <v>0.3</v>
      </c>
      <c r="G156" s="2">
        <v>0.25</v>
      </c>
      <c r="H156" s="2">
        <f t="shared" si="38"/>
        <v>0.27500000000000002</v>
      </c>
      <c r="I156" s="14">
        <f t="shared" si="39"/>
        <v>2.8029969000000002E-2</v>
      </c>
      <c r="J156" s="2">
        <v>5</v>
      </c>
      <c r="K156" s="2">
        <v>48.2</v>
      </c>
      <c r="L156" s="2">
        <v>12.4</v>
      </c>
      <c r="M156" s="2">
        <f t="shared" si="40"/>
        <v>3.8316967622999999E-3</v>
      </c>
      <c r="N156" s="2"/>
    </row>
    <row r="157" spans="1:14" x14ac:dyDescent="0.25">
      <c r="A157" s="2" t="s">
        <v>34</v>
      </c>
      <c r="B157" s="2" t="s">
        <v>14</v>
      </c>
      <c r="C157" s="2">
        <v>19</v>
      </c>
      <c r="D157" s="2">
        <v>21</v>
      </c>
      <c r="E157" s="4">
        <f t="shared" si="37"/>
        <v>0.2</v>
      </c>
      <c r="F157" s="2">
        <v>0.32</v>
      </c>
      <c r="G157" s="2">
        <v>0.24</v>
      </c>
      <c r="H157" s="2">
        <f t="shared" si="38"/>
        <v>0.28000000000000003</v>
      </c>
      <c r="I157" s="14">
        <f t="shared" si="39"/>
        <v>3.5234080000000015E-2</v>
      </c>
      <c r="J157" s="2">
        <v>5</v>
      </c>
      <c r="K157" s="2">
        <v>39.299999999999997</v>
      </c>
      <c r="L157" s="2">
        <v>13.1</v>
      </c>
      <c r="M157" s="2">
        <f t="shared" si="40"/>
        <v>4.8164987360000012E-3</v>
      </c>
      <c r="N157" s="2"/>
    </row>
    <row r="158" spans="1:14" x14ac:dyDescent="0.25">
      <c r="A158" s="6">
        <v>13</v>
      </c>
      <c r="B158" s="6"/>
      <c r="C158" s="6"/>
      <c r="D158" s="6"/>
      <c r="E158" s="7"/>
      <c r="F158" s="6"/>
      <c r="G158" s="6"/>
      <c r="H158" s="6"/>
      <c r="I158" s="9">
        <f>SUM(I145:I157)</f>
        <v>0.396240163240625</v>
      </c>
      <c r="J158" s="7">
        <f>I158*10000/531</f>
        <v>7.462149966866761</v>
      </c>
      <c r="K158" s="6"/>
      <c r="L158" s="6"/>
      <c r="M158" s="6">
        <f>SUM(M145:M157)</f>
        <v>5.4166030314993438E-2</v>
      </c>
      <c r="N158" s="6">
        <f>M158*10000/531</f>
        <v>1.0200759004706863</v>
      </c>
    </row>
    <row r="159" spans="1:14" x14ac:dyDescent="0.25">
      <c r="A159" s="3" t="s">
        <v>35</v>
      </c>
      <c r="B159" s="3" t="s">
        <v>25</v>
      </c>
      <c r="C159" s="3">
        <v>16.5</v>
      </c>
      <c r="D159" s="3">
        <v>16</v>
      </c>
      <c r="E159" s="10">
        <f t="shared" ref="E159:E168" si="41">((C159+D159)/2)/100</f>
        <v>0.16250000000000001</v>
      </c>
      <c r="F159" s="3">
        <v>0.25</v>
      </c>
      <c r="G159" s="3">
        <v>0.24</v>
      </c>
      <c r="H159" s="3">
        <f t="shared" ref="H159:H168" si="42">(F159+G159)/2</f>
        <v>0.245</v>
      </c>
      <c r="I159" s="15">
        <f t="shared" ref="I159:I168" si="43">3.1459*(E159)^2*H159</f>
        <v>2.0352498359375002E-2</v>
      </c>
      <c r="J159" s="3">
        <v>5</v>
      </c>
      <c r="K159" s="3">
        <v>31</v>
      </c>
      <c r="L159" s="3">
        <v>11.8</v>
      </c>
      <c r="M159" s="3">
        <f t="shared" ref="M159:M166" si="44">I159*$S$6</f>
        <v>2.7821865257265624E-3</v>
      </c>
      <c r="N159" s="3"/>
    </row>
    <row r="160" spans="1:14" x14ac:dyDescent="0.25">
      <c r="A160" s="3" t="s">
        <v>35</v>
      </c>
      <c r="B160" s="3" t="s">
        <v>25</v>
      </c>
      <c r="C160" s="3">
        <v>15</v>
      </c>
      <c r="D160" s="3">
        <v>16.5</v>
      </c>
      <c r="E160" s="10">
        <f t="shared" si="41"/>
        <v>0.1575</v>
      </c>
      <c r="F160" s="3">
        <v>0.22</v>
      </c>
      <c r="G160" s="3">
        <v>0.2</v>
      </c>
      <c r="H160" s="3">
        <f t="shared" si="42"/>
        <v>0.21000000000000002</v>
      </c>
      <c r="I160" s="15">
        <f t="shared" si="43"/>
        <v>1.6387976193750004E-2</v>
      </c>
      <c r="J160" s="3">
        <v>5</v>
      </c>
      <c r="K160" s="3">
        <v>40.799999999999997</v>
      </c>
      <c r="L160" s="3">
        <v>11.7</v>
      </c>
      <c r="M160" s="3">
        <f t="shared" si="44"/>
        <v>2.2402363456856256E-3</v>
      </c>
      <c r="N160" s="3"/>
    </row>
    <row r="161" spans="1:14" x14ac:dyDescent="0.25">
      <c r="A161" s="3" t="s">
        <v>35</v>
      </c>
      <c r="B161" s="3" t="s">
        <v>25</v>
      </c>
      <c r="C161" s="3">
        <v>23</v>
      </c>
      <c r="D161" s="3">
        <v>28</v>
      </c>
      <c r="E161" s="10">
        <f t="shared" si="41"/>
        <v>0.255</v>
      </c>
      <c r="F161" s="3">
        <v>0.41</v>
      </c>
      <c r="G161" s="3">
        <v>0.44</v>
      </c>
      <c r="H161" s="3">
        <f t="shared" si="42"/>
        <v>0.42499999999999999</v>
      </c>
      <c r="I161" s="15">
        <f t="shared" si="43"/>
        <v>8.6938912687500008E-2</v>
      </c>
      <c r="J161" s="3">
        <v>5</v>
      </c>
      <c r="K161" s="3">
        <v>24.4</v>
      </c>
      <c r="L161" s="3">
        <v>12.6</v>
      </c>
      <c r="M161" s="3">
        <f t="shared" si="44"/>
        <v>1.188454936438125E-2</v>
      </c>
      <c r="N161" s="3"/>
    </row>
    <row r="162" spans="1:14" x14ac:dyDescent="0.25">
      <c r="A162" s="3" t="s">
        <v>35</v>
      </c>
      <c r="B162" s="3" t="s">
        <v>25</v>
      </c>
      <c r="C162" s="3">
        <v>20</v>
      </c>
      <c r="D162" s="3">
        <v>24</v>
      </c>
      <c r="E162" s="10">
        <f t="shared" si="41"/>
        <v>0.22</v>
      </c>
      <c r="F162" s="3">
        <v>0.44</v>
      </c>
      <c r="G162" s="3">
        <v>0.47</v>
      </c>
      <c r="H162" s="3">
        <f t="shared" si="42"/>
        <v>0.45499999999999996</v>
      </c>
      <c r="I162" s="15">
        <f t="shared" si="43"/>
        <v>6.9279009799999985E-2</v>
      </c>
      <c r="J162" s="3">
        <v>5</v>
      </c>
      <c r="K162" s="3">
        <v>33.5</v>
      </c>
      <c r="L162" s="3">
        <v>12.5</v>
      </c>
      <c r="M162" s="3">
        <f t="shared" si="44"/>
        <v>9.470440639659997E-3</v>
      </c>
      <c r="N162" s="3"/>
    </row>
    <row r="163" spans="1:14" x14ac:dyDescent="0.25">
      <c r="A163" s="3" t="s">
        <v>35</v>
      </c>
      <c r="B163" s="3" t="s">
        <v>25</v>
      </c>
      <c r="C163" s="3">
        <v>15</v>
      </c>
      <c r="D163" s="3">
        <v>13</v>
      </c>
      <c r="E163" s="10">
        <f t="shared" si="41"/>
        <v>0.14000000000000001</v>
      </c>
      <c r="F163" s="3">
        <v>0.27</v>
      </c>
      <c r="G163" s="3">
        <v>0.36</v>
      </c>
      <c r="H163" s="3">
        <f t="shared" si="42"/>
        <v>0.315</v>
      </c>
      <c r="I163" s="15">
        <f t="shared" si="43"/>
        <v>1.9422786600000002E-2</v>
      </c>
      <c r="J163" s="3">
        <v>5</v>
      </c>
      <c r="K163" s="3">
        <v>37.6</v>
      </c>
      <c r="L163" s="3">
        <v>12.3</v>
      </c>
      <c r="M163" s="3">
        <f t="shared" si="44"/>
        <v>2.6550949282200002E-3</v>
      </c>
      <c r="N163" s="3"/>
    </row>
    <row r="164" spans="1:14" x14ac:dyDescent="0.25">
      <c r="A164" s="3" t="s">
        <v>35</v>
      </c>
      <c r="B164" s="3" t="s">
        <v>25</v>
      </c>
      <c r="C164" s="3">
        <v>20</v>
      </c>
      <c r="D164" s="3">
        <v>21</v>
      </c>
      <c r="E164" s="10">
        <f t="shared" si="41"/>
        <v>0.20499999999999999</v>
      </c>
      <c r="F164" s="3">
        <v>0.15</v>
      </c>
      <c r="G164" s="3">
        <v>0.12</v>
      </c>
      <c r="H164" s="3">
        <f t="shared" si="42"/>
        <v>0.13500000000000001</v>
      </c>
      <c r="I164" s="15">
        <f t="shared" si="43"/>
        <v>1.7847870412500001E-2</v>
      </c>
      <c r="J164" s="3">
        <v>5</v>
      </c>
      <c r="K164" s="3">
        <v>47.8</v>
      </c>
      <c r="L164" s="3">
        <v>12.2</v>
      </c>
      <c r="M164" s="3">
        <f t="shared" si="44"/>
        <v>2.4398038853887501E-3</v>
      </c>
      <c r="N164" s="3"/>
    </row>
    <row r="165" spans="1:14" x14ac:dyDescent="0.25">
      <c r="A165" s="3" t="s">
        <v>35</v>
      </c>
      <c r="B165" s="3" t="s">
        <v>25</v>
      </c>
      <c r="C165" s="3">
        <v>12</v>
      </c>
      <c r="D165" s="3">
        <v>12</v>
      </c>
      <c r="E165" s="10">
        <f t="shared" si="41"/>
        <v>0.12</v>
      </c>
      <c r="F165" s="3">
        <v>0.17</v>
      </c>
      <c r="G165" s="3">
        <v>0.12</v>
      </c>
      <c r="H165" s="3">
        <f t="shared" si="42"/>
        <v>0.14500000000000002</v>
      </c>
      <c r="I165" s="15">
        <f t="shared" si="43"/>
        <v>6.5686392000000012E-3</v>
      </c>
      <c r="J165" s="3">
        <v>5</v>
      </c>
      <c r="K165" s="3">
        <v>43</v>
      </c>
      <c r="L165" s="3">
        <v>12</v>
      </c>
      <c r="M165" s="3">
        <f t="shared" si="44"/>
        <v>8.9793297864000003E-4</v>
      </c>
      <c r="N165" s="3"/>
    </row>
    <row r="166" spans="1:14" x14ac:dyDescent="0.25">
      <c r="A166" s="3" t="s">
        <v>35</v>
      </c>
      <c r="B166" s="3" t="s">
        <v>25</v>
      </c>
      <c r="C166" s="3">
        <v>16</v>
      </c>
      <c r="D166" s="3">
        <v>13</v>
      </c>
      <c r="E166" s="10">
        <f t="shared" si="41"/>
        <v>0.14499999999999999</v>
      </c>
      <c r="F166" s="3">
        <v>0.1</v>
      </c>
      <c r="G166" s="3">
        <v>0.1</v>
      </c>
      <c r="H166" s="3">
        <f t="shared" si="42"/>
        <v>0.1</v>
      </c>
      <c r="I166" s="15">
        <f t="shared" si="43"/>
        <v>6.6142547499999996E-3</v>
      </c>
      <c r="J166" s="3">
        <v>5</v>
      </c>
      <c r="K166" s="3">
        <v>29.6</v>
      </c>
      <c r="L166" s="3">
        <v>13.3</v>
      </c>
      <c r="M166" s="3">
        <f t="shared" si="44"/>
        <v>9.0416862432499991E-4</v>
      </c>
      <c r="N166" s="3"/>
    </row>
    <row r="167" spans="1:14" x14ac:dyDescent="0.25">
      <c r="A167" s="3" t="s">
        <v>35</v>
      </c>
      <c r="B167" s="3" t="s">
        <v>15</v>
      </c>
      <c r="C167" s="3">
        <v>29</v>
      </c>
      <c r="D167" s="3">
        <v>34</v>
      </c>
      <c r="E167" s="10">
        <f t="shared" si="41"/>
        <v>0.315</v>
      </c>
      <c r="F167" s="3">
        <v>0.69</v>
      </c>
      <c r="G167" s="3">
        <v>0.32</v>
      </c>
      <c r="H167" s="3">
        <f t="shared" si="42"/>
        <v>0.505</v>
      </c>
      <c r="I167" s="15">
        <f t="shared" si="43"/>
        <v>0.15763672338750001</v>
      </c>
      <c r="J167" s="3">
        <v>5</v>
      </c>
      <c r="K167" s="3">
        <v>15.5</v>
      </c>
      <c r="L167" s="3">
        <v>12.6</v>
      </c>
      <c r="M167" s="3">
        <f>I167*$S$13</f>
        <v>2.6593315235471249E-2</v>
      </c>
      <c r="N167" s="3"/>
    </row>
    <row r="168" spans="1:14" x14ac:dyDescent="0.25">
      <c r="A168" s="3" t="s">
        <v>35</v>
      </c>
      <c r="B168" s="3" t="s">
        <v>15</v>
      </c>
      <c r="C168" s="3">
        <v>25</v>
      </c>
      <c r="D168" s="3">
        <v>23</v>
      </c>
      <c r="E168" s="10">
        <f t="shared" si="41"/>
        <v>0.24</v>
      </c>
      <c r="F168" s="3">
        <v>0.35</v>
      </c>
      <c r="G168" s="3">
        <v>0.36</v>
      </c>
      <c r="H168" s="3">
        <f t="shared" si="42"/>
        <v>0.35499999999999998</v>
      </c>
      <c r="I168" s="15">
        <f t="shared" si="43"/>
        <v>6.4327363200000001E-2</v>
      </c>
      <c r="J168" s="3">
        <v>5</v>
      </c>
      <c r="K168" s="3">
        <v>41.7</v>
      </c>
      <c r="L168" s="3">
        <v>12.2</v>
      </c>
      <c r="M168" s="3">
        <f>I168*$S$13</f>
        <v>1.085202617184E-2</v>
      </c>
      <c r="N168" s="3"/>
    </row>
    <row r="169" spans="1:14" x14ac:dyDescent="0.25">
      <c r="A169" s="6">
        <v>10</v>
      </c>
      <c r="B169" s="6"/>
      <c r="C169" s="6"/>
      <c r="D169" s="6"/>
      <c r="E169" s="7"/>
      <c r="F169" s="6"/>
      <c r="G169" s="6"/>
      <c r="H169" s="6"/>
      <c r="I169" s="9">
        <f>SUM(I159:I168)</f>
        <v>0.46537603459062499</v>
      </c>
      <c r="J169" s="7">
        <f>I169*10000/531</f>
        <v>8.764143777601225</v>
      </c>
      <c r="K169" s="6"/>
      <c r="L169" s="6"/>
      <c r="M169" s="6">
        <f>SUM(M159:M168)</f>
        <v>7.071975469933843E-2</v>
      </c>
      <c r="N169" s="6">
        <f>M169*10000/531</f>
        <v>1.3318221223980873</v>
      </c>
    </row>
    <row r="170" spans="1:14" x14ac:dyDescent="0.25">
      <c r="A170" s="2" t="s">
        <v>36</v>
      </c>
      <c r="B170" s="2" t="s">
        <v>16</v>
      </c>
      <c r="C170" s="2">
        <v>19</v>
      </c>
      <c r="D170" s="2">
        <v>22</v>
      </c>
      <c r="E170" s="4">
        <f t="shared" ref="E170:E182" si="45">((C170+D170)/2)/100</f>
        <v>0.20499999999999999</v>
      </c>
      <c r="F170" s="2">
        <v>1.3</v>
      </c>
      <c r="G170" s="2">
        <v>1.3</v>
      </c>
      <c r="H170" s="2">
        <f t="shared" ref="H170:H182" si="46">(F170+G170)/2</f>
        <v>1.3</v>
      </c>
      <c r="I170" s="14">
        <f t="shared" ref="I170:I182" si="47">3.1459*(E170)^2*H170</f>
        <v>0.17186838174999999</v>
      </c>
      <c r="J170" s="2">
        <v>4</v>
      </c>
      <c r="K170" s="2">
        <v>23</v>
      </c>
      <c r="L170" s="2">
        <v>9.9</v>
      </c>
      <c r="M170" s="2">
        <f>I170*$S$20</f>
        <v>3.3187784515924995E-2</v>
      </c>
      <c r="N170" s="2"/>
    </row>
    <row r="171" spans="1:14" x14ac:dyDescent="0.25">
      <c r="A171" s="2" t="s">
        <v>36</v>
      </c>
      <c r="B171" s="2" t="s">
        <v>16</v>
      </c>
      <c r="C171" s="2">
        <v>18</v>
      </c>
      <c r="D171" s="2">
        <v>18</v>
      </c>
      <c r="E171" s="4">
        <f t="shared" si="45"/>
        <v>0.18</v>
      </c>
      <c r="F171" s="2">
        <v>1.2</v>
      </c>
      <c r="G171" s="2">
        <v>1.2</v>
      </c>
      <c r="H171" s="2">
        <f t="shared" si="46"/>
        <v>1.2</v>
      </c>
      <c r="I171" s="14">
        <f t="shared" si="47"/>
        <v>0.122312592</v>
      </c>
      <c r="J171" s="2">
        <v>4</v>
      </c>
      <c r="K171" s="2">
        <v>15.7</v>
      </c>
      <c r="L171" s="2">
        <v>10.1</v>
      </c>
      <c r="M171" s="2">
        <f>I171*$S$20</f>
        <v>2.36185615152E-2</v>
      </c>
      <c r="N171" s="2"/>
    </row>
    <row r="172" spans="1:14" x14ac:dyDescent="0.25">
      <c r="A172" s="2" t="s">
        <v>36</v>
      </c>
      <c r="B172" s="2" t="s">
        <v>16</v>
      </c>
      <c r="C172" s="2">
        <v>21</v>
      </c>
      <c r="D172" s="2">
        <v>21</v>
      </c>
      <c r="E172" s="4">
        <f t="shared" si="45"/>
        <v>0.21</v>
      </c>
      <c r="F172" s="2">
        <v>1.1000000000000001</v>
      </c>
      <c r="G172" s="2">
        <v>1.1000000000000001</v>
      </c>
      <c r="H172" s="2">
        <f t="shared" si="46"/>
        <v>1.1000000000000001</v>
      </c>
      <c r="I172" s="14">
        <f t="shared" si="47"/>
        <v>0.15260760899999998</v>
      </c>
      <c r="J172" s="2">
        <v>5</v>
      </c>
      <c r="K172" s="2">
        <v>15.2</v>
      </c>
      <c r="L172" s="2">
        <v>10.6</v>
      </c>
      <c r="M172" s="2">
        <f>I172*S21</f>
        <v>1.8541824493499996E-2</v>
      </c>
      <c r="N172" s="2"/>
    </row>
    <row r="173" spans="1:14" x14ac:dyDescent="0.25">
      <c r="A173" s="2" t="s">
        <v>36</v>
      </c>
      <c r="B173" s="2" t="s">
        <v>25</v>
      </c>
      <c r="C173" s="2">
        <v>20</v>
      </c>
      <c r="D173" s="2">
        <v>25</v>
      </c>
      <c r="E173" s="4">
        <f t="shared" si="45"/>
        <v>0.22500000000000001</v>
      </c>
      <c r="F173" s="2">
        <v>0.33</v>
      </c>
      <c r="G173" s="2">
        <v>0.4</v>
      </c>
      <c r="H173" s="2">
        <f t="shared" si="46"/>
        <v>0.36499999999999999</v>
      </c>
      <c r="I173" s="14">
        <f t="shared" si="47"/>
        <v>5.8130333437500001E-2</v>
      </c>
      <c r="J173" s="2">
        <v>5</v>
      </c>
      <c r="K173" s="2">
        <v>37.299999999999997</v>
      </c>
      <c r="L173" s="2">
        <v>8.6999999999999993</v>
      </c>
      <c r="M173" s="2">
        <f>I173*$S$6</f>
        <v>7.9464165809062497E-3</v>
      </c>
      <c r="N173" s="2"/>
    </row>
    <row r="174" spans="1:14" x14ac:dyDescent="0.25">
      <c r="A174" s="2" t="s">
        <v>36</v>
      </c>
      <c r="B174" s="2" t="s">
        <v>25</v>
      </c>
      <c r="C174" s="2">
        <v>16</v>
      </c>
      <c r="D174" s="2">
        <v>14</v>
      </c>
      <c r="E174" s="4">
        <f t="shared" si="45"/>
        <v>0.15</v>
      </c>
      <c r="F174" s="2">
        <v>0.26</v>
      </c>
      <c r="G174" s="2">
        <v>0.18</v>
      </c>
      <c r="H174" s="2">
        <f t="shared" si="46"/>
        <v>0.22</v>
      </c>
      <c r="I174" s="14">
        <f t="shared" si="47"/>
        <v>1.5572205E-2</v>
      </c>
      <c r="J174" s="2">
        <v>5</v>
      </c>
      <c r="K174" s="2">
        <v>43</v>
      </c>
      <c r="L174" s="2">
        <v>9.4</v>
      </c>
      <c r="M174" s="2">
        <f>I174*$S$6</f>
        <v>2.1287204235E-3</v>
      </c>
      <c r="N174" s="2"/>
    </row>
    <row r="175" spans="1:14" x14ac:dyDescent="0.25">
      <c r="A175" s="2" t="s">
        <v>36</v>
      </c>
      <c r="B175" s="2" t="s">
        <v>25</v>
      </c>
      <c r="C175" s="2">
        <v>30</v>
      </c>
      <c r="D175" s="2">
        <v>28</v>
      </c>
      <c r="E175" s="4">
        <f t="shared" si="45"/>
        <v>0.28999999999999998</v>
      </c>
      <c r="F175" s="2">
        <v>0.14000000000000001</v>
      </c>
      <c r="G175" s="2">
        <v>0.12</v>
      </c>
      <c r="H175" s="2">
        <f t="shared" si="46"/>
        <v>0.13</v>
      </c>
      <c r="I175" s="14">
        <f t="shared" si="47"/>
        <v>3.4394124700000001E-2</v>
      </c>
      <c r="J175" s="2">
        <v>5</v>
      </c>
      <c r="K175" s="2">
        <v>50.1</v>
      </c>
      <c r="L175" s="2">
        <v>9.8000000000000007</v>
      </c>
      <c r="M175" s="2">
        <f>I175*$S$6</f>
        <v>4.7016768464899997E-3</v>
      </c>
      <c r="N175" s="2"/>
    </row>
    <row r="176" spans="1:14" x14ac:dyDescent="0.25">
      <c r="A176" s="2" t="s">
        <v>36</v>
      </c>
      <c r="B176" s="2" t="s">
        <v>14</v>
      </c>
      <c r="C176" s="2">
        <v>17</v>
      </c>
      <c r="D176" s="2">
        <v>17.5</v>
      </c>
      <c r="E176" s="4">
        <f t="shared" si="45"/>
        <v>0.17249999999999999</v>
      </c>
      <c r="F176" s="2">
        <v>0.37</v>
      </c>
      <c r="G176" s="2">
        <v>0.39</v>
      </c>
      <c r="H176" s="2">
        <f t="shared" si="46"/>
        <v>0.38</v>
      </c>
      <c r="I176" s="14">
        <f t="shared" si="47"/>
        <v>3.5571871012499992E-2</v>
      </c>
      <c r="J176" s="2">
        <v>3</v>
      </c>
      <c r="K176" s="2">
        <v>24.3</v>
      </c>
      <c r="L176" s="2">
        <v>8.5</v>
      </c>
      <c r="M176" s="2">
        <f>I176*$S$4</f>
        <v>8.2526740748999992E-3</v>
      </c>
      <c r="N176" s="2"/>
    </row>
    <row r="177" spans="1:14" x14ac:dyDescent="0.25">
      <c r="A177" s="2" t="s">
        <v>36</v>
      </c>
      <c r="B177" s="2" t="s">
        <v>14</v>
      </c>
      <c r="C177" s="2">
        <v>22</v>
      </c>
      <c r="D177" s="2">
        <v>20</v>
      </c>
      <c r="E177" s="4">
        <f t="shared" si="45"/>
        <v>0.21</v>
      </c>
      <c r="F177" s="2">
        <v>0.31</v>
      </c>
      <c r="G177" s="2">
        <v>0.27</v>
      </c>
      <c r="H177" s="2">
        <f t="shared" si="46"/>
        <v>0.29000000000000004</v>
      </c>
      <c r="I177" s="14">
        <f t="shared" si="47"/>
        <v>4.0232915100000002E-2</v>
      </c>
      <c r="J177" s="2">
        <v>3</v>
      </c>
      <c r="K177" s="2">
        <v>22</v>
      </c>
      <c r="L177" s="2">
        <v>8.9</v>
      </c>
      <c r="M177" s="2">
        <f>I177*$S$4</f>
        <v>9.3340363032000002E-3</v>
      </c>
      <c r="N177" s="2"/>
    </row>
    <row r="178" spans="1:14" x14ac:dyDescent="0.25">
      <c r="A178" s="2" t="s">
        <v>36</v>
      </c>
      <c r="B178" s="2" t="s">
        <v>14</v>
      </c>
      <c r="C178" s="2">
        <v>16</v>
      </c>
      <c r="D178" s="2">
        <v>17</v>
      </c>
      <c r="E178" s="4">
        <f t="shared" si="45"/>
        <v>0.16500000000000001</v>
      </c>
      <c r="F178" s="2">
        <v>0.34</v>
      </c>
      <c r="G178" s="2">
        <v>0.25</v>
      </c>
      <c r="H178" s="2">
        <f t="shared" si="46"/>
        <v>0.29500000000000004</v>
      </c>
      <c r="I178" s="14">
        <f t="shared" si="47"/>
        <v>2.5265902612500009E-2</v>
      </c>
      <c r="J178" s="2">
        <v>4</v>
      </c>
      <c r="K178" s="2">
        <v>23.8</v>
      </c>
      <c r="L178" s="2">
        <v>8.8000000000000007</v>
      </c>
      <c r="M178" s="2">
        <f>I178*$S$5</f>
        <v>4.3608947909175013E-3</v>
      </c>
      <c r="N178" s="2"/>
    </row>
    <row r="179" spans="1:14" x14ac:dyDescent="0.25">
      <c r="A179" s="2" t="s">
        <v>36</v>
      </c>
      <c r="B179" s="2" t="s">
        <v>14</v>
      </c>
      <c r="C179" s="2">
        <v>4.5</v>
      </c>
      <c r="D179" s="2">
        <v>4.5</v>
      </c>
      <c r="E179" s="4">
        <f t="shared" si="45"/>
        <v>4.4999999999999998E-2</v>
      </c>
      <c r="F179" s="2">
        <v>0.65</v>
      </c>
      <c r="G179" s="2">
        <v>0.56000000000000005</v>
      </c>
      <c r="H179" s="2">
        <f t="shared" si="46"/>
        <v>0.60499999999999998</v>
      </c>
      <c r="I179" s="14">
        <f t="shared" si="47"/>
        <v>3.8541207374999998E-3</v>
      </c>
      <c r="J179" s="2">
        <v>4</v>
      </c>
      <c r="K179" s="2">
        <v>15.3</v>
      </c>
      <c r="L179" s="2">
        <v>10.7</v>
      </c>
      <c r="M179" s="2">
        <f>I179*$S$5</f>
        <v>6.6522123929250001E-4</v>
      </c>
      <c r="N179" s="2"/>
    </row>
    <row r="180" spans="1:14" x14ac:dyDescent="0.25">
      <c r="A180" s="2" t="s">
        <v>36</v>
      </c>
      <c r="B180" s="2" t="s">
        <v>14</v>
      </c>
      <c r="C180" s="2">
        <v>20</v>
      </c>
      <c r="D180" s="2">
        <v>20</v>
      </c>
      <c r="E180" s="4">
        <f t="shared" si="45"/>
        <v>0.2</v>
      </c>
      <c r="F180" s="2">
        <v>0.16</v>
      </c>
      <c r="G180" s="2">
        <v>0.22</v>
      </c>
      <c r="H180" s="2">
        <f t="shared" si="46"/>
        <v>0.19</v>
      </c>
      <c r="I180" s="14">
        <f t="shared" si="47"/>
        <v>2.3908840000000008E-2</v>
      </c>
      <c r="J180" s="2">
        <v>5</v>
      </c>
      <c r="K180" s="2">
        <v>55.1</v>
      </c>
      <c r="L180" s="2">
        <v>9.1</v>
      </c>
      <c r="M180" s="2">
        <f>I180*$S$6</f>
        <v>3.2683384280000009E-3</v>
      </c>
      <c r="N180" s="2"/>
    </row>
    <row r="181" spans="1:14" x14ac:dyDescent="0.25">
      <c r="A181" s="2" t="s">
        <v>36</v>
      </c>
      <c r="B181" s="2" t="s">
        <v>14</v>
      </c>
      <c r="C181" s="2">
        <v>22.5</v>
      </c>
      <c r="D181" s="2">
        <v>22</v>
      </c>
      <c r="E181" s="4">
        <f t="shared" si="45"/>
        <v>0.2225</v>
      </c>
      <c r="F181" s="2">
        <v>0.3</v>
      </c>
      <c r="G181" s="2">
        <v>0.38</v>
      </c>
      <c r="H181" s="2">
        <f t="shared" si="46"/>
        <v>0.33999999999999997</v>
      </c>
      <c r="I181" s="14">
        <f t="shared" si="47"/>
        <v>5.2952182037500004E-2</v>
      </c>
      <c r="J181" s="2">
        <v>5</v>
      </c>
      <c r="K181" s="2">
        <v>42.6</v>
      </c>
      <c r="L181" s="2">
        <v>8.6999999999999993</v>
      </c>
      <c r="M181" s="2">
        <f>I181*$S$6</f>
        <v>7.2385632845262497E-3</v>
      </c>
      <c r="N181" s="2"/>
    </row>
    <row r="182" spans="1:14" x14ac:dyDescent="0.25">
      <c r="A182" s="2" t="s">
        <v>36</v>
      </c>
      <c r="B182" s="2" t="s">
        <v>15</v>
      </c>
      <c r="C182" s="2">
        <v>28</v>
      </c>
      <c r="D182" s="2">
        <v>27</v>
      </c>
      <c r="E182" s="4">
        <f t="shared" si="45"/>
        <v>0.27500000000000002</v>
      </c>
      <c r="F182" s="2">
        <v>0.18</v>
      </c>
      <c r="G182" s="2">
        <v>0.28000000000000003</v>
      </c>
      <c r="H182" s="2">
        <f t="shared" si="46"/>
        <v>0.23</v>
      </c>
      <c r="I182" s="14">
        <f t="shared" si="47"/>
        <v>5.4718998125000015E-2</v>
      </c>
      <c r="J182" s="2">
        <v>4</v>
      </c>
      <c r="K182" s="2">
        <v>53.5</v>
      </c>
      <c r="L182" s="2">
        <v>10.1</v>
      </c>
      <c r="M182" s="2">
        <f>I182*S12</f>
        <v>1.2514234871187503E-2</v>
      </c>
      <c r="N182" s="2"/>
    </row>
    <row r="183" spans="1:14" x14ac:dyDescent="0.25">
      <c r="A183" s="6">
        <v>13</v>
      </c>
      <c r="B183" s="6"/>
      <c r="C183" s="6"/>
      <c r="D183" s="6"/>
      <c r="E183" s="7"/>
      <c r="F183" s="6"/>
      <c r="G183" s="6"/>
      <c r="H183" s="6"/>
      <c r="I183" s="9">
        <f>SUM(I170:I182)</f>
        <v>0.79139007551250018</v>
      </c>
      <c r="J183" s="7">
        <f>I183*10000/531</f>
        <v>14.903767900423732</v>
      </c>
      <c r="K183" s="6"/>
      <c r="L183" s="6"/>
      <c r="M183" s="6">
        <f>SUM(M170:M182)</f>
        <v>0.13575894736754501</v>
      </c>
      <c r="N183" s="6">
        <f>M183*10000/531</f>
        <v>2.5566656754716575</v>
      </c>
    </row>
    <row r="184" spans="1:14" x14ac:dyDescent="0.25">
      <c r="A184" s="3" t="s">
        <v>37</v>
      </c>
      <c r="B184" s="3" t="s">
        <v>16</v>
      </c>
      <c r="C184" s="3">
        <v>12</v>
      </c>
      <c r="D184" s="3">
        <v>16</v>
      </c>
      <c r="E184" s="10">
        <f t="shared" ref="E184:E190" si="48">((C184+D184)/2)/100</f>
        <v>0.14000000000000001</v>
      </c>
      <c r="F184" s="3">
        <v>0.22</v>
      </c>
      <c r="G184" s="3">
        <v>0.25</v>
      </c>
      <c r="H184" s="3">
        <f t="shared" ref="H184:H190" si="49">(F184+G184)/2</f>
        <v>0.23499999999999999</v>
      </c>
      <c r="I184" s="15">
        <f t="shared" ref="I184:I190" si="50">3.1459*(E184)^2*H184</f>
        <v>1.4490015400000002E-2</v>
      </c>
      <c r="J184" s="3">
        <v>5</v>
      </c>
      <c r="K184" s="3">
        <v>37.200000000000003</v>
      </c>
      <c r="L184" s="3">
        <v>13.4</v>
      </c>
      <c r="M184" s="3">
        <f>I184*S21</f>
        <v>1.7605368711000001E-3</v>
      </c>
      <c r="N184" s="3"/>
    </row>
    <row r="185" spans="1:14" x14ac:dyDescent="0.25">
      <c r="A185" s="3" t="s">
        <v>37</v>
      </c>
      <c r="B185" s="3" t="s">
        <v>25</v>
      </c>
      <c r="C185" s="3">
        <v>19</v>
      </c>
      <c r="D185" s="3">
        <v>23</v>
      </c>
      <c r="E185" s="10">
        <f t="shared" si="48"/>
        <v>0.21</v>
      </c>
      <c r="F185" s="3">
        <v>0.27</v>
      </c>
      <c r="G185" s="3">
        <v>0.38</v>
      </c>
      <c r="H185" s="3">
        <f t="shared" si="49"/>
        <v>0.32500000000000001</v>
      </c>
      <c r="I185" s="15">
        <f t="shared" si="50"/>
        <v>4.5088611749999993E-2</v>
      </c>
      <c r="J185" s="3">
        <v>5</v>
      </c>
      <c r="K185" s="3">
        <v>48.1</v>
      </c>
      <c r="L185" s="3">
        <v>12</v>
      </c>
      <c r="M185" s="3">
        <f>I185*$S$6</f>
        <v>6.1636132262249989E-3</v>
      </c>
      <c r="N185" s="3"/>
    </row>
    <row r="186" spans="1:14" x14ac:dyDescent="0.25">
      <c r="A186" s="3" t="s">
        <v>37</v>
      </c>
      <c r="B186" s="3" t="s">
        <v>25</v>
      </c>
      <c r="C186" s="3">
        <v>11</v>
      </c>
      <c r="D186" s="3">
        <v>10</v>
      </c>
      <c r="E186" s="10">
        <f t="shared" si="48"/>
        <v>0.105</v>
      </c>
      <c r="F186" s="3">
        <v>0.22</v>
      </c>
      <c r="G186" s="3">
        <v>0.23</v>
      </c>
      <c r="H186" s="3">
        <f t="shared" si="49"/>
        <v>0.22500000000000001</v>
      </c>
      <c r="I186" s="15">
        <f t="shared" si="50"/>
        <v>7.8037981874999988E-3</v>
      </c>
      <c r="J186" s="3">
        <v>5</v>
      </c>
      <c r="K186" s="3">
        <v>55.2</v>
      </c>
      <c r="L186" s="3">
        <v>12</v>
      </c>
      <c r="M186" s="3">
        <f>I186*$S$6</f>
        <v>1.0667792122312498E-3</v>
      </c>
      <c r="N186" s="3"/>
    </row>
    <row r="187" spans="1:14" x14ac:dyDescent="0.25">
      <c r="A187" s="3" t="s">
        <v>37</v>
      </c>
      <c r="B187" s="3" t="s">
        <v>25</v>
      </c>
      <c r="C187" s="3">
        <v>35</v>
      </c>
      <c r="D187" s="3">
        <v>33</v>
      </c>
      <c r="E187" s="10">
        <f t="shared" si="48"/>
        <v>0.34</v>
      </c>
      <c r="F187" s="3">
        <v>0.27</v>
      </c>
      <c r="G187" s="3">
        <v>0.28999999999999998</v>
      </c>
      <c r="H187" s="3">
        <f t="shared" si="49"/>
        <v>0.28000000000000003</v>
      </c>
      <c r="I187" s="15">
        <f t="shared" si="50"/>
        <v>0.10182649120000004</v>
      </c>
      <c r="J187" s="3">
        <v>5</v>
      </c>
      <c r="K187" s="3">
        <v>38.9</v>
      </c>
      <c r="L187" s="3">
        <v>12.3</v>
      </c>
      <c r="M187" s="3">
        <f>I187*$S$6</f>
        <v>1.3919681347040004E-2</v>
      </c>
      <c r="N187" s="3"/>
    </row>
    <row r="188" spans="1:14" x14ac:dyDescent="0.25">
      <c r="A188" s="3" t="s">
        <v>37</v>
      </c>
      <c r="B188" s="3" t="s">
        <v>25</v>
      </c>
      <c r="C188" s="3">
        <v>34</v>
      </c>
      <c r="D188" s="3">
        <v>34</v>
      </c>
      <c r="E188" s="10">
        <f t="shared" si="48"/>
        <v>0.34</v>
      </c>
      <c r="F188" s="3">
        <v>0.21</v>
      </c>
      <c r="G188" s="3">
        <v>0.22</v>
      </c>
      <c r="H188" s="3">
        <f t="shared" si="49"/>
        <v>0.215</v>
      </c>
      <c r="I188" s="15">
        <f t="shared" si="50"/>
        <v>7.8188198600000022E-2</v>
      </c>
      <c r="J188" s="3">
        <v>5</v>
      </c>
      <c r="K188" s="3">
        <v>39.6</v>
      </c>
      <c r="L188" s="3">
        <v>12.5</v>
      </c>
      <c r="M188" s="3">
        <f>I188*$S$6</f>
        <v>1.0688326748620003E-2</v>
      </c>
      <c r="N188" s="3"/>
    </row>
    <row r="189" spans="1:14" x14ac:dyDescent="0.25">
      <c r="A189" s="3" t="s">
        <v>37</v>
      </c>
      <c r="B189" s="3" t="s">
        <v>25</v>
      </c>
      <c r="C189" s="3">
        <v>31</v>
      </c>
      <c r="D189" s="3">
        <v>27</v>
      </c>
      <c r="E189" s="10">
        <f t="shared" si="48"/>
        <v>0.28999999999999998</v>
      </c>
      <c r="F189" s="3">
        <v>0.12</v>
      </c>
      <c r="G189" s="3">
        <v>0.38</v>
      </c>
      <c r="H189" s="3">
        <f t="shared" si="49"/>
        <v>0.25</v>
      </c>
      <c r="I189" s="15">
        <f t="shared" si="50"/>
        <v>6.6142547499999996E-2</v>
      </c>
      <c r="J189" s="3">
        <v>5</v>
      </c>
      <c r="K189" s="3">
        <v>37.200000000000003</v>
      </c>
      <c r="L189" s="3">
        <v>13</v>
      </c>
      <c r="M189" s="3">
        <f>I189*$S$6</f>
        <v>9.0416862432499984E-3</v>
      </c>
      <c r="N189" s="3"/>
    </row>
    <row r="190" spans="1:14" x14ac:dyDescent="0.25">
      <c r="A190" s="3" t="s">
        <v>37</v>
      </c>
      <c r="B190" s="3" t="s">
        <v>14</v>
      </c>
      <c r="C190" s="3">
        <v>20</v>
      </c>
      <c r="D190" s="3">
        <v>18</v>
      </c>
      <c r="E190" s="10">
        <f t="shared" si="48"/>
        <v>0.19</v>
      </c>
      <c r="F190" s="3">
        <v>0.73</v>
      </c>
      <c r="G190" s="3">
        <v>0.76</v>
      </c>
      <c r="H190" s="3">
        <f t="shared" si="49"/>
        <v>0.745</v>
      </c>
      <c r="I190" s="15">
        <f t="shared" si="50"/>
        <v>8.4607407549999999E-2</v>
      </c>
      <c r="J190" s="3">
        <v>3</v>
      </c>
      <c r="K190" s="3">
        <v>21.8</v>
      </c>
      <c r="L190" s="3">
        <v>11.7</v>
      </c>
      <c r="M190" s="3">
        <f>I190*S4</f>
        <v>1.96289185516E-2</v>
      </c>
      <c r="N190" s="3"/>
    </row>
    <row r="191" spans="1:14" x14ac:dyDescent="0.25">
      <c r="A191" s="6">
        <v>7</v>
      </c>
      <c r="B191" s="6"/>
      <c r="C191" s="6"/>
      <c r="D191" s="6"/>
      <c r="E191" s="7"/>
      <c r="F191" s="6"/>
      <c r="G191" s="6"/>
      <c r="H191" s="6"/>
      <c r="I191" s="9">
        <f>SUM(I184:I190)</f>
        <v>0.39814707018750006</v>
      </c>
      <c r="J191" s="7">
        <f>I191*10000/531</f>
        <v>7.4980615854519783</v>
      </c>
      <c r="K191" s="6"/>
      <c r="L191" s="6"/>
      <c r="M191" s="6">
        <f>SUM(M184:M190)</f>
        <v>6.2269542200066252E-2</v>
      </c>
      <c r="N191" s="6">
        <f>M191*10000/531</f>
        <v>1.1726844105473873</v>
      </c>
    </row>
    <row r="192" spans="1:14" x14ac:dyDescent="0.25">
      <c r="A192" s="2" t="s">
        <v>38</v>
      </c>
      <c r="B192" s="2" t="s">
        <v>16</v>
      </c>
      <c r="C192" s="2">
        <v>26</v>
      </c>
      <c r="D192" s="2">
        <v>28</v>
      </c>
      <c r="E192" s="4">
        <f t="shared" ref="E192:E204" si="51">((C192+D192)/2)/100</f>
        <v>0.27</v>
      </c>
      <c r="F192" s="2">
        <v>1.3</v>
      </c>
      <c r="G192" s="2">
        <v>1.3</v>
      </c>
      <c r="H192" s="2">
        <f t="shared" ref="H192:H204" si="52">(F192+G192)/2</f>
        <v>1.3</v>
      </c>
      <c r="I192" s="14">
        <f t="shared" ref="I192:I204" si="53">3.1459*(E192)^2*H192</f>
        <v>0.29813694300000004</v>
      </c>
      <c r="J192" s="2">
        <v>4</v>
      </c>
      <c r="K192" s="2">
        <v>18.7</v>
      </c>
      <c r="L192" s="2">
        <v>13.7</v>
      </c>
      <c r="M192" s="2">
        <f>I192*$S$20</f>
        <v>5.7570243693300008E-2</v>
      </c>
      <c r="N192" s="2"/>
    </row>
    <row r="193" spans="1:14" x14ac:dyDescent="0.25">
      <c r="A193" s="2" t="s">
        <v>38</v>
      </c>
      <c r="B193" s="2" t="s">
        <v>16</v>
      </c>
      <c r="C193" s="2">
        <v>24</v>
      </c>
      <c r="D193" s="2">
        <v>24</v>
      </c>
      <c r="E193" s="4">
        <f t="shared" si="51"/>
        <v>0.24</v>
      </c>
      <c r="F193" s="2">
        <v>0.95</v>
      </c>
      <c r="G193" s="2">
        <v>1</v>
      </c>
      <c r="H193" s="2">
        <f t="shared" si="52"/>
        <v>0.97499999999999998</v>
      </c>
      <c r="I193" s="14">
        <f t="shared" si="53"/>
        <v>0.17667374399999999</v>
      </c>
      <c r="J193" s="2">
        <v>4</v>
      </c>
      <c r="K193" s="2">
        <v>19</v>
      </c>
      <c r="L193" s="2">
        <v>15.8</v>
      </c>
      <c r="M193" s="2">
        <f>I193*$S$20</f>
        <v>3.4115699966400001E-2</v>
      </c>
      <c r="N193" s="2"/>
    </row>
    <row r="194" spans="1:14" x14ac:dyDescent="0.25">
      <c r="A194" s="2" t="s">
        <v>38</v>
      </c>
      <c r="B194" s="2" t="s">
        <v>25</v>
      </c>
      <c r="C194" s="2">
        <v>20</v>
      </c>
      <c r="D194" s="2">
        <v>23</v>
      </c>
      <c r="E194" s="4">
        <f t="shared" si="51"/>
        <v>0.215</v>
      </c>
      <c r="F194" s="2">
        <v>0.25</v>
      </c>
      <c r="G194" s="2">
        <v>0.33</v>
      </c>
      <c r="H194" s="2">
        <f t="shared" si="52"/>
        <v>0.29000000000000004</v>
      </c>
      <c r="I194" s="14">
        <f t="shared" si="53"/>
        <v>4.2171575975000007E-2</v>
      </c>
      <c r="J194" s="2">
        <v>5</v>
      </c>
      <c r="K194" s="2">
        <v>31.9</v>
      </c>
      <c r="L194" s="2">
        <v>12.5</v>
      </c>
      <c r="M194" s="2">
        <f>I194*$S$6</f>
        <v>5.7648544357825002E-3</v>
      </c>
      <c r="N194" s="2"/>
    </row>
    <row r="195" spans="1:14" x14ac:dyDescent="0.25">
      <c r="A195" s="2" t="s">
        <v>38</v>
      </c>
      <c r="B195" s="2" t="s">
        <v>25</v>
      </c>
      <c r="C195" s="2">
        <v>15</v>
      </c>
      <c r="D195" s="2">
        <v>17.5</v>
      </c>
      <c r="E195" s="4">
        <f t="shared" si="51"/>
        <v>0.16250000000000001</v>
      </c>
      <c r="F195" s="2">
        <v>0.54</v>
      </c>
      <c r="G195" s="2">
        <v>0.59</v>
      </c>
      <c r="H195" s="2">
        <f t="shared" si="52"/>
        <v>0.56499999999999995</v>
      </c>
      <c r="I195" s="14">
        <f t="shared" si="53"/>
        <v>4.6935353359375001E-2</v>
      </c>
      <c r="J195" s="2">
        <v>5</v>
      </c>
      <c r="K195" s="2">
        <v>43</v>
      </c>
      <c r="L195" s="2">
        <v>13.8</v>
      </c>
      <c r="M195" s="2">
        <f>I195*$S$6</f>
        <v>6.4160628042265622E-3</v>
      </c>
      <c r="N195" s="2"/>
    </row>
    <row r="196" spans="1:14" x14ac:dyDescent="0.25">
      <c r="A196" s="2" t="s">
        <v>38</v>
      </c>
      <c r="B196" s="2" t="s">
        <v>25</v>
      </c>
      <c r="C196" s="2">
        <v>20</v>
      </c>
      <c r="D196" s="2">
        <v>22</v>
      </c>
      <c r="E196" s="4">
        <f t="shared" si="51"/>
        <v>0.21</v>
      </c>
      <c r="F196" s="2">
        <v>0.23</v>
      </c>
      <c r="G196" s="2">
        <v>0.25</v>
      </c>
      <c r="H196" s="2">
        <f t="shared" si="52"/>
        <v>0.24</v>
      </c>
      <c r="I196" s="14">
        <f t="shared" si="53"/>
        <v>3.3296205599999996E-2</v>
      </c>
      <c r="J196" s="2">
        <v>5</v>
      </c>
      <c r="K196" s="2">
        <v>44.1</v>
      </c>
      <c r="L196" s="2">
        <v>14.8</v>
      </c>
      <c r="M196" s="2">
        <f>I196*$S$6</f>
        <v>4.5515913055199989E-3</v>
      </c>
      <c r="N196" s="2"/>
    </row>
    <row r="197" spans="1:14" x14ac:dyDescent="0.25">
      <c r="A197" s="2" t="s">
        <v>38</v>
      </c>
      <c r="B197" s="2" t="s">
        <v>25</v>
      </c>
      <c r="C197" s="2">
        <v>11</v>
      </c>
      <c r="D197" s="2">
        <v>11</v>
      </c>
      <c r="E197" s="4">
        <f t="shared" si="51"/>
        <v>0.11</v>
      </c>
      <c r="F197" s="2">
        <v>0.19</v>
      </c>
      <c r="G197" s="2">
        <v>0.32</v>
      </c>
      <c r="H197" s="2">
        <f t="shared" si="52"/>
        <v>0.255</v>
      </c>
      <c r="I197" s="14">
        <f t="shared" si="53"/>
        <v>9.7066744499999993E-3</v>
      </c>
      <c r="J197" s="2">
        <v>5</v>
      </c>
      <c r="K197" s="2">
        <v>23.1</v>
      </c>
      <c r="L197" s="2">
        <v>15.6</v>
      </c>
      <c r="M197" s="2">
        <f>I197*$S$6</f>
        <v>1.3269023973149997E-3</v>
      </c>
      <c r="N197" s="2"/>
    </row>
    <row r="198" spans="1:14" x14ac:dyDescent="0.25">
      <c r="A198" s="2" t="s">
        <v>38</v>
      </c>
      <c r="B198" s="2" t="s">
        <v>25</v>
      </c>
      <c r="C198" s="2">
        <v>15</v>
      </c>
      <c r="D198" s="2">
        <v>14</v>
      </c>
      <c r="E198" s="4">
        <f t="shared" si="51"/>
        <v>0.14499999999999999</v>
      </c>
      <c r="F198" s="2">
        <v>0.28000000000000003</v>
      </c>
      <c r="G198" s="2">
        <v>0.36</v>
      </c>
      <c r="H198" s="2">
        <f t="shared" si="52"/>
        <v>0.32</v>
      </c>
      <c r="I198" s="14">
        <f t="shared" si="53"/>
        <v>2.1165615199999998E-2</v>
      </c>
      <c r="J198" s="2">
        <v>5</v>
      </c>
      <c r="K198" s="2">
        <v>38.5</v>
      </c>
      <c r="L198" s="2">
        <v>16.899999999999999</v>
      </c>
      <c r="M198" s="2">
        <f>I198*$S$6</f>
        <v>2.8933395978399993E-3</v>
      </c>
      <c r="N198" s="2"/>
    </row>
    <row r="199" spans="1:14" x14ac:dyDescent="0.25">
      <c r="A199" s="2" t="s">
        <v>38</v>
      </c>
      <c r="B199" s="2" t="s">
        <v>14</v>
      </c>
      <c r="C199" s="2">
        <v>19</v>
      </c>
      <c r="D199" s="2">
        <v>12</v>
      </c>
      <c r="E199" s="4">
        <f t="shared" si="51"/>
        <v>0.155</v>
      </c>
      <c r="F199" s="2">
        <v>0.25</v>
      </c>
      <c r="G199" s="2">
        <v>0.28000000000000003</v>
      </c>
      <c r="H199" s="2">
        <f t="shared" si="52"/>
        <v>0.26500000000000001</v>
      </c>
      <c r="I199" s="14">
        <f t="shared" si="53"/>
        <v>2.00287655875E-2</v>
      </c>
      <c r="J199" s="2">
        <v>3</v>
      </c>
      <c r="K199" s="2">
        <v>18.8</v>
      </c>
      <c r="L199" s="2">
        <v>17.100000000000001</v>
      </c>
      <c r="M199" s="2">
        <f>I199*S4</f>
        <v>4.6466736163000002E-3</v>
      </c>
      <c r="N199" s="2"/>
    </row>
    <row r="200" spans="1:14" x14ac:dyDescent="0.25">
      <c r="A200" s="2" t="s">
        <v>38</v>
      </c>
      <c r="B200" s="2" t="s">
        <v>14</v>
      </c>
      <c r="C200" s="2">
        <v>40</v>
      </c>
      <c r="D200" s="2">
        <v>23</v>
      </c>
      <c r="E200" s="4">
        <f t="shared" si="51"/>
        <v>0.315</v>
      </c>
      <c r="F200" s="2">
        <v>0.77</v>
      </c>
      <c r="G200" s="2">
        <v>0.7</v>
      </c>
      <c r="H200" s="2">
        <f t="shared" si="52"/>
        <v>0.73499999999999999</v>
      </c>
      <c r="I200" s="14">
        <f t="shared" si="53"/>
        <v>0.22943166671250001</v>
      </c>
      <c r="J200" s="2">
        <v>4</v>
      </c>
      <c r="K200" s="2">
        <v>29.4</v>
      </c>
      <c r="L200" s="2">
        <v>12.6</v>
      </c>
      <c r="M200" s="2">
        <f>I200*$S$5</f>
        <v>3.9599905674577503E-2</v>
      </c>
      <c r="N200" s="2"/>
    </row>
    <row r="201" spans="1:14" x14ac:dyDescent="0.25">
      <c r="A201" s="2" t="s">
        <v>38</v>
      </c>
      <c r="B201" s="2" t="s">
        <v>14</v>
      </c>
      <c r="C201" s="2">
        <v>5</v>
      </c>
      <c r="D201" s="2">
        <v>6</v>
      </c>
      <c r="E201" s="4">
        <f t="shared" si="51"/>
        <v>5.5E-2</v>
      </c>
      <c r="F201" s="2">
        <v>0.19</v>
      </c>
      <c r="G201" s="2">
        <v>0.22</v>
      </c>
      <c r="H201" s="2">
        <f t="shared" si="52"/>
        <v>0.20500000000000002</v>
      </c>
      <c r="I201" s="14">
        <f t="shared" si="53"/>
        <v>1.9508512375000001E-3</v>
      </c>
      <c r="J201" s="2">
        <v>4</v>
      </c>
      <c r="K201" s="2">
        <v>32.1</v>
      </c>
      <c r="L201" s="2">
        <v>17.600000000000001</v>
      </c>
      <c r="M201" s="2">
        <f>I201*$S$5</f>
        <v>3.3671692359250004E-4</v>
      </c>
      <c r="N201" s="2"/>
    </row>
    <row r="202" spans="1:14" x14ac:dyDescent="0.25">
      <c r="A202" s="2" t="s">
        <v>38</v>
      </c>
      <c r="B202" s="2" t="s">
        <v>14</v>
      </c>
      <c r="C202" s="2">
        <v>10</v>
      </c>
      <c r="D202" s="2">
        <v>10</v>
      </c>
      <c r="E202" s="4">
        <f t="shared" si="51"/>
        <v>0.1</v>
      </c>
      <c r="F202" s="2">
        <v>0.1</v>
      </c>
      <c r="G202" s="2">
        <v>0.11</v>
      </c>
      <c r="H202" s="2">
        <f t="shared" si="52"/>
        <v>0.10500000000000001</v>
      </c>
      <c r="I202" s="14">
        <f t="shared" si="53"/>
        <v>3.303195000000001E-3</v>
      </c>
      <c r="J202" s="2">
        <v>5</v>
      </c>
      <c r="K202" s="2">
        <v>38.700000000000003</v>
      </c>
      <c r="L202" s="2">
        <v>16.8</v>
      </c>
      <c r="M202" s="2">
        <f>I202*S6</f>
        <v>4.5154675650000011E-4</v>
      </c>
      <c r="N202" s="2"/>
    </row>
    <row r="203" spans="1:14" x14ac:dyDescent="0.25">
      <c r="A203" s="2" t="s">
        <v>38</v>
      </c>
      <c r="B203" s="2" t="s">
        <v>15</v>
      </c>
      <c r="C203" s="2">
        <v>39</v>
      </c>
      <c r="D203" s="2">
        <v>21</v>
      </c>
      <c r="E203" s="4">
        <f t="shared" si="51"/>
        <v>0.3</v>
      </c>
      <c r="F203" s="2">
        <v>0.64</v>
      </c>
      <c r="G203" s="2">
        <v>0.74</v>
      </c>
      <c r="H203" s="2">
        <f t="shared" si="52"/>
        <v>0.69</v>
      </c>
      <c r="I203" s="14">
        <f t="shared" si="53"/>
        <v>0.19536038999999999</v>
      </c>
      <c r="J203" s="2">
        <v>5</v>
      </c>
      <c r="K203" s="2">
        <v>29.9</v>
      </c>
      <c r="L203" s="2">
        <v>17.399999999999999</v>
      </c>
      <c r="M203" s="2">
        <f>I203*$S$13</f>
        <v>3.2957297792999996E-2</v>
      </c>
      <c r="N203" s="2"/>
    </row>
    <row r="204" spans="1:14" x14ac:dyDescent="0.25">
      <c r="A204" s="2" t="s">
        <v>38</v>
      </c>
      <c r="B204" s="2" t="s">
        <v>15</v>
      </c>
      <c r="C204" s="2">
        <v>32</v>
      </c>
      <c r="D204" s="2">
        <v>19.5</v>
      </c>
      <c r="E204" s="4">
        <f t="shared" si="51"/>
        <v>0.25750000000000001</v>
      </c>
      <c r="F204" s="2">
        <v>0.41</v>
      </c>
      <c r="G204" s="2">
        <v>0.5</v>
      </c>
      <c r="H204" s="2">
        <f t="shared" si="52"/>
        <v>0.45499999999999996</v>
      </c>
      <c r="I204" s="14">
        <f t="shared" si="53"/>
        <v>9.4909738503124993E-2</v>
      </c>
      <c r="J204" s="2">
        <v>5</v>
      </c>
      <c r="K204" s="2">
        <v>37.700000000000003</v>
      </c>
      <c r="L204" s="2">
        <v>17.100000000000001</v>
      </c>
      <c r="M204" s="2">
        <f>I204*$S$13</f>
        <v>1.6011272885477185E-2</v>
      </c>
      <c r="N204" s="2"/>
    </row>
    <row r="205" spans="1:14" x14ac:dyDescent="0.25">
      <c r="A205" s="6">
        <v>13</v>
      </c>
      <c r="B205" s="6"/>
      <c r="C205" s="6"/>
      <c r="D205" s="6"/>
      <c r="E205" s="7"/>
      <c r="F205" s="6"/>
      <c r="G205" s="6"/>
      <c r="H205" s="6"/>
      <c r="I205" s="9">
        <f>SUM(I192:I204)</f>
        <v>1.1730707186250002</v>
      </c>
      <c r="J205" s="7">
        <f>I205*10000/531</f>
        <v>22.09172728107345</v>
      </c>
      <c r="K205" s="6"/>
      <c r="L205" s="6"/>
      <c r="M205" s="6">
        <f>SUM(M192:M204)</f>
        <v>0.20664210784983125</v>
      </c>
      <c r="N205" s="6">
        <f>M205*10000/531</f>
        <v>3.8915651195825092</v>
      </c>
    </row>
    <row r="206" spans="1:14" x14ac:dyDescent="0.25">
      <c r="A206" s="3" t="s">
        <v>39</v>
      </c>
      <c r="B206" s="3" t="s">
        <v>16</v>
      </c>
      <c r="C206" s="3">
        <v>32</v>
      </c>
      <c r="D206" s="3">
        <v>28</v>
      </c>
      <c r="E206" s="10">
        <f t="shared" ref="E206:E211" si="54">((C206+D206)/2)/100</f>
        <v>0.3</v>
      </c>
      <c r="F206" s="3">
        <v>0.3</v>
      </c>
      <c r="G206" s="3">
        <v>0.32</v>
      </c>
      <c r="H206" s="3">
        <f t="shared" ref="H206:H211" si="55">(F206+G206)/2</f>
        <v>0.31</v>
      </c>
      <c r="I206" s="15">
        <f t="shared" ref="I206:I211" si="56">3.1459*(E206)^2*H206</f>
        <v>8.7770610000000013E-2</v>
      </c>
      <c r="J206" s="3">
        <v>5</v>
      </c>
      <c r="K206" s="3">
        <v>39.1</v>
      </c>
      <c r="L206" s="3">
        <v>12.7</v>
      </c>
      <c r="M206" s="3">
        <f>I206*S21</f>
        <v>1.0664129115E-2</v>
      </c>
      <c r="N206" s="3"/>
    </row>
    <row r="207" spans="1:14" x14ac:dyDescent="0.25">
      <c r="A207" s="3" t="s">
        <v>39</v>
      </c>
      <c r="B207" s="3" t="s">
        <v>25</v>
      </c>
      <c r="C207" s="3">
        <v>44.5</v>
      </c>
      <c r="D207" s="3">
        <v>48</v>
      </c>
      <c r="E207" s="10">
        <f t="shared" si="54"/>
        <v>0.46250000000000002</v>
      </c>
      <c r="F207" s="3">
        <v>0.34</v>
      </c>
      <c r="G207" s="3">
        <v>0.3</v>
      </c>
      <c r="H207" s="3">
        <f t="shared" si="55"/>
        <v>0.32</v>
      </c>
      <c r="I207" s="15">
        <f t="shared" si="56"/>
        <v>0.21533685500000005</v>
      </c>
      <c r="J207" s="3">
        <v>5</v>
      </c>
      <c r="K207" s="3">
        <v>40.700000000000003</v>
      </c>
      <c r="L207" s="3">
        <v>14</v>
      </c>
      <c r="M207" s="3">
        <f>I207*$S$6</f>
        <v>2.9436548078500005E-2</v>
      </c>
      <c r="N207" s="3"/>
    </row>
    <row r="208" spans="1:14" x14ac:dyDescent="0.25">
      <c r="A208" s="3" t="s">
        <v>39</v>
      </c>
      <c r="B208" s="3" t="s">
        <v>25</v>
      </c>
      <c r="C208" s="3">
        <v>12</v>
      </c>
      <c r="D208" s="3">
        <v>14</v>
      </c>
      <c r="E208" s="10">
        <f t="shared" si="54"/>
        <v>0.13</v>
      </c>
      <c r="F208" s="3">
        <v>0.2</v>
      </c>
      <c r="G208" s="3">
        <v>0.24</v>
      </c>
      <c r="H208" s="3">
        <f t="shared" si="55"/>
        <v>0.22</v>
      </c>
      <c r="I208" s="15">
        <f t="shared" si="56"/>
        <v>1.1696456200000002E-2</v>
      </c>
      <c r="J208" s="3">
        <v>5</v>
      </c>
      <c r="K208" s="3">
        <v>43.3</v>
      </c>
      <c r="L208" s="3">
        <v>14.5</v>
      </c>
      <c r="M208" s="3">
        <f>I208*$S$6</f>
        <v>1.5989055625400001E-3</v>
      </c>
      <c r="N208" s="3"/>
    </row>
    <row r="209" spans="1:14" x14ac:dyDescent="0.25">
      <c r="A209" s="3" t="s">
        <v>39</v>
      </c>
      <c r="B209" s="3" t="s">
        <v>25</v>
      </c>
      <c r="C209" s="3">
        <v>25</v>
      </c>
      <c r="D209" s="3">
        <v>23</v>
      </c>
      <c r="E209" s="10">
        <f t="shared" si="54"/>
        <v>0.24</v>
      </c>
      <c r="F209" s="3">
        <v>0.25</v>
      </c>
      <c r="G209" s="3">
        <v>0.27</v>
      </c>
      <c r="H209" s="3">
        <f t="shared" si="55"/>
        <v>0.26</v>
      </c>
      <c r="I209" s="15">
        <f t="shared" si="56"/>
        <v>4.7112998400000002E-2</v>
      </c>
      <c r="J209" s="3">
        <v>5</v>
      </c>
      <c r="K209" s="3">
        <v>31</v>
      </c>
      <c r="L209" s="3">
        <v>14.2</v>
      </c>
      <c r="M209" s="3">
        <f>I209*$S$6</f>
        <v>6.4403468812799999E-3</v>
      </c>
      <c r="N209" s="3"/>
    </row>
    <row r="210" spans="1:14" x14ac:dyDescent="0.25">
      <c r="A210" s="3" t="s">
        <v>39</v>
      </c>
      <c r="B210" s="3" t="s">
        <v>25</v>
      </c>
      <c r="C210" s="3">
        <v>19</v>
      </c>
      <c r="D210" s="3">
        <v>20</v>
      </c>
      <c r="E210" s="10">
        <f t="shared" si="54"/>
        <v>0.19500000000000001</v>
      </c>
      <c r="F210" s="3">
        <v>0.23</v>
      </c>
      <c r="G210" s="3">
        <v>0.27</v>
      </c>
      <c r="H210" s="3">
        <f t="shared" si="55"/>
        <v>0.25</v>
      </c>
      <c r="I210" s="15">
        <f t="shared" si="56"/>
        <v>2.9905711875000004E-2</v>
      </c>
      <c r="J210" s="3">
        <v>5</v>
      </c>
      <c r="K210" s="3">
        <v>25.7</v>
      </c>
      <c r="L210" s="3">
        <v>14</v>
      </c>
      <c r="M210" s="3">
        <f>I210*$S$6</f>
        <v>4.0881108133125005E-3</v>
      </c>
      <c r="N210" s="3"/>
    </row>
    <row r="211" spans="1:14" x14ac:dyDescent="0.25">
      <c r="A211" s="3" t="s">
        <v>39</v>
      </c>
      <c r="B211" s="3" t="s">
        <v>25</v>
      </c>
      <c r="C211" s="3">
        <v>29</v>
      </c>
      <c r="D211" s="3">
        <v>25.5</v>
      </c>
      <c r="E211" s="10">
        <f t="shared" si="54"/>
        <v>0.27250000000000002</v>
      </c>
      <c r="F211" s="3">
        <v>0.28000000000000003</v>
      </c>
      <c r="G211" s="3">
        <v>0.3</v>
      </c>
      <c r="H211" s="3">
        <f t="shared" si="55"/>
        <v>0.29000000000000004</v>
      </c>
      <c r="I211" s="15">
        <f t="shared" si="56"/>
        <v>6.7744793693750027E-2</v>
      </c>
      <c r="J211" s="3">
        <v>5</v>
      </c>
      <c r="K211" s="3">
        <v>43.4</v>
      </c>
      <c r="L211" s="3">
        <v>14</v>
      </c>
      <c r="M211" s="3">
        <f>I211*$S$6</f>
        <v>9.2607132979356278E-3</v>
      </c>
      <c r="N211" s="3"/>
    </row>
    <row r="212" spans="1:14" x14ac:dyDescent="0.25">
      <c r="A212" s="6">
        <v>6</v>
      </c>
      <c r="B212" s="6"/>
      <c r="C212" s="6"/>
      <c r="D212" s="6"/>
      <c r="E212" s="7"/>
      <c r="F212" s="6"/>
      <c r="G212" s="6"/>
      <c r="H212" s="6"/>
      <c r="I212" s="9">
        <f>SUM(I206:I211)</f>
        <v>0.4595674251687501</v>
      </c>
      <c r="J212" s="7">
        <f>I212*10000/531</f>
        <v>8.6547537696563115</v>
      </c>
      <c r="K212" s="6"/>
      <c r="L212" s="6"/>
      <c r="M212" s="6">
        <f>SUM(M206:M211)</f>
        <v>6.1488753748568131E-2</v>
      </c>
      <c r="N212" s="6">
        <f>M212*10000/531</f>
        <v>1.1579802965832038</v>
      </c>
    </row>
    <row r="213" spans="1:14" x14ac:dyDescent="0.25">
      <c r="A213" s="2" t="s">
        <v>40</v>
      </c>
      <c r="B213" s="2" t="s">
        <v>16</v>
      </c>
      <c r="C213" s="2">
        <v>54</v>
      </c>
      <c r="D213" s="2">
        <v>56</v>
      </c>
      <c r="E213" s="4">
        <f t="shared" ref="E213:E215" si="57">((C213+D213)/2)/100</f>
        <v>0.55000000000000004</v>
      </c>
      <c r="F213" s="2">
        <v>0.59</v>
      </c>
      <c r="G213" s="2">
        <v>0.61</v>
      </c>
      <c r="H213" s="2">
        <f t="shared" ref="H213:H215" si="58">(F213+G213)/2</f>
        <v>0.6</v>
      </c>
      <c r="I213" s="14">
        <f>3.1459*(E213)^2*H213</f>
        <v>0.5709808500000001</v>
      </c>
      <c r="J213" s="2">
        <v>4</v>
      </c>
      <c r="K213" s="2">
        <v>42.1</v>
      </c>
      <c r="L213" s="2">
        <v>13.5</v>
      </c>
      <c r="M213" s="2">
        <f>I213*S20</f>
        <v>0.11025640213500001</v>
      </c>
      <c r="N213" s="2"/>
    </row>
    <row r="214" spans="1:14" x14ac:dyDescent="0.25">
      <c r="A214" s="2" t="s">
        <v>40</v>
      </c>
      <c r="B214" s="2" t="s">
        <v>25</v>
      </c>
      <c r="C214" s="2">
        <v>26</v>
      </c>
      <c r="D214" s="2">
        <v>25</v>
      </c>
      <c r="E214" s="4">
        <f t="shared" si="57"/>
        <v>0.255</v>
      </c>
      <c r="F214" s="2">
        <v>0.2</v>
      </c>
      <c r="G214" s="2">
        <v>0.25</v>
      </c>
      <c r="H214" s="2">
        <f t="shared" si="58"/>
        <v>0.22500000000000001</v>
      </c>
      <c r="I214" s="14">
        <f>3.1459*(E214)^2*H214</f>
        <v>4.6026483187500002E-2</v>
      </c>
      <c r="J214" s="2">
        <v>5</v>
      </c>
      <c r="K214" s="2">
        <v>38.6</v>
      </c>
      <c r="L214" s="2">
        <v>13.7</v>
      </c>
      <c r="M214" s="2">
        <f>I214*$S$6</f>
        <v>6.2918202517312496E-3</v>
      </c>
      <c r="N214" s="2"/>
    </row>
    <row r="215" spans="1:14" x14ac:dyDescent="0.25">
      <c r="A215" s="2" t="s">
        <v>40</v>
      </c>
      <c r="B215" s="2" t="s">
        <v>14</v>
      </c>
      <c r="C215" s="2">
        <v>8</v>
      </c>
      <c r="D215" s="2">
        <v>8</v>
      </c>
      <c r="E215" s="4">
        <f t="shared" si="57"/>
        <v>0.08</v>
      </c>
      <c r="F215" s="2">
        <v>0.13</v>
      </c>
      <c r="G215" s="2">
        <v>0.15</v>
      </c>
      <c r="H215" s="2">
        <f t="shared" si="58"/>
        <v>0.14000000000000001</v>
      </c>
      <c r="I215" s="14">
        <f>3.1459*(E215)^2*H215</f>
        <v>2.8187264000000003E-3</v>
      </c>
      <c r="J215" s="2">
        <v>5</v>
      </c>
      <c r="K215" s="2">
        <v>40.1</v>
      </c>
      <c r="L215" s="2">
        <v>13.7</v>
      </c>
      <c r="M215" s="2">
        <f>I215*$S$6</f>
        <v>3.8531989888000002E-4</v>
      </c>
      <c r="N215" s="2"/>
    </row>
    <row r="216" spans="1:14" x14ac:dyDescent="0.25">
      <c r="A216" s="6">
        <v>3</v>
      </c>
      <c r="B216" s="6"/>
      <c r="C216" s="6"/>
      <c r="D216" s="6"/>
      <c r="E216" s="7"/>
      <c r="F216" s="6"/>
      <c r="G216" s="6"/>
      <c r="H216" s="6"/>
      <c r="I216" s="9">
        <f>SUM(I213:I215)</f>
        <v>0.61982605958750014</v>
      </c>
      <c r="J216" s="7">
        <f>I216*10000/531</f>
        <v>11.672807148540493</v>
      </c>
      <c r="K216" s="6"/>
      <c r="L216" s="6"/>
      <c r="M216" s="6">
        <f>SUM(M213:M215)</f>
        <v>0.11693354228561126</v>
      </c>
      <c r="N216" s="6">
        <f>M216*10000/531</f>
        <v>2.2021382727987051</v>
      </c>
    </row>
    <row r="217" spans="1:14" x14ac:dyDescent="0.25">
      <c r="A217" s="3" t="s">
        <v>41</v>
      </c>
      <c r="B217" s="3" t="s">
        <v>16</v>
      </c>
      <c r="C217" s="3">
        <v>9.5</v>
      </c>
      <c r="D217" s="3">
        <v>9.5</v>
      </c>
      <c r="E217" s="10">
        <f t="shared" ref="E217:E224" si="59">((C217+D217)/2)/100</f>
        <v>9.5000000000000001E-2</v>
      </c>
      <c r="F217" s="3">
        <v>0.61</v>
      </c>
      <c r="G217" s="3">
        <v>0.68</v>
      </c>
      <c r="H217" s="3">
        <f t="shared" ref="H217:H224" si="60">(F217+G217)/2</f>
        <v>0.64500000000000002</v>
      </c>
      <c r="I217" s="15">
        <f t="shared" ref="I217:I224" si="61">3.1459*(E217)^2*H217</f>
        <v>1.83126771375E-2</v>
      </c>
      <c r="J217" s="3">
        <v>5</v>
      </c>
      <c r="K217" s="3">
        <v>15.3</v>
      </c>
      <c r="L217" s="3">
        <v>13.2</v>
      </c>
      <c r="M217" s="3">
        <f>I217*S21</f>
        <v>2.2249902722062502E-3</v>
      </c>
      <c r="N217" s="3"/>
    </row>
    <row r="218" spans="1:14" x14ac:dyDescent="0.25">
      <c r="A218" s="3" t="s">
        <v>41</v>
      </c>
      <c r="B218" s="3" t="s">
        <v>25</v>
      </c>
      <c r="C218" s="3">
        <v>22</v>
      </c>
      <c r="D218" s="3">
        <v>21</v>
      </c>
      <c r="E218" s="10">
        <f t="shared" si="59"/>
        <v>0.215</v>
      </c>
      <c r="F218" s="3">
        <v>0.37</v>
      </c>
      <c r="G218" s="3">
        <v>0.42</v>
      </c>
      <c r="H218" s="3">
        <f t="shared" si="60"/>
        <v>0.39500000000000002</v>
      </c>
      <c r="I218" s="15">
        <f t="shared" si="61"/>
        <v>5.74405948625E-2</v>
      </c>
      <c r="J218" s="3">
        <v>5</v>
      </c>
      <c r="K218" s="3">
        <v>28.7</v>
      </c>
      <c r="L218" s="3">
        <v>12.5</v>
      </c>
      <c r="M218" s="3">
        <f>I218*$S$6</f>
        <v>7.8521293177037498E-3</v>
      </c>
      <c r="N218" s="3"/>
    </row>
    <row r="219" spans="1:14" x14ac:dyDescent="0.25">
      <c r="A219" s="3" t="s">
        <v>41</v>
      </c>
      <c r="B219" s="3" t="s">
        <v>25</v>
      </c>
      <c r="C219" s="3">
        <v>19</v>
      </c>
      <c r="D219" s="3">
        <v>20</v>
      </c>
      <c r="E219" s="10">
        <f t="shared" si="59"/>
        <v>0.19500000000000001</v>
      </c>
      <c r="F219" s="3">
        <v>0.15</v>
      </c>
      <c r="G219" s="3">
        <v>0.25</v>
      </c>
      <c r="H219" s="3">
        <f t="shared" si="60"/>
        <v>0.2</v>
      </c>
      <c r="I219" s="15">
        <f t="shared" si="61"/>
        <v>2.3924569500000006E-2</v>
      </c>
      <c r="J219" s="3">
        <v>5</v>
      </c>
      <c r="K219" s="3">
        <v>40.700000000000003</v>
      </c>
      <c r="L219" s="3">
        <v>12.5</v>
      </c>
      <c r="M219" s="3">
        <f>I219*$S$6</f>
        <v>3.2704886506500007E-3</v>
      </c>
      <c r="N219" s="3"/>
    </row>
    <row r="220" spans="1:14" x14ac:dyDescent="0.25">
      <c r="A220" s="3" t="s">
        <v>41</v>
      </c>
      <c r="B220" s="3" t="s">
        <v>25</v>
      </c>
      <c r="C220" s="3">
        <v>14</v>
      </c>
      <c r="D220" s="3">
        <v>14</v>
      </c>
      <c r="E220" s="10">
        <f t="shared" si="59"/>
        <v>0.14000000000000001</v>
      </c>
      <c r="F220" s="3">
        <v>0.11</v>
      </c>
      <c r="G220" s="3">
        <v>0.13</v>
      </c>
      <c r="H220" s="3">
        <f t="shared" si="60"/>
        <v>0.12</v>
      </c>
      <c r="I220" s="15">
        <f t="shared" si="61"/>
        <v>7.3991568000000008E-3</v>
      </c>
      <c r="J220" s="3">
        <v>5</v>
      </c>
      <c r="K220" s="3">
        <v>51.7</v>
      </c>
      <c r="L220" s="3">
        <v>12.9</v>
      </c>
      <c r="M220" s="3">
        <f>I220*$S$6</f>
        <v>1.01146473456E-3</v>
      </c>
      <c r="N220" s="3"/>
    </row>
    <row r="221" spans="1:14" x14ac:dyDescent="0.25">
      <c r="A221" s="3" t="s">
        <v>41</v>
      </c>
      <c r="B221" s="3" t="s">
        <v>25</v>
      </c>
      <c r="C221" s="3">
        <v>20</v>
      </c>
      <c r="D221" s="3">
        <v>18</v>
      </c>
      <c r="E221" s="10">
        <f t="shared" si="59"/>
        <v>0.19</v>
      </c>
      <c r="F221" s="3">
        <v>0.1</v>
      </c>
      <c r="G221" s="3">
        <v>0.12</v>
      </c>
      <c r="H221" s="3">
        <f t="shared" si="60"/>
        <v>0.11</v>
      </c>
      <c r="I221" s="15">
        <f t="shared" si="61"/>
        <v>1.24923689E-2</v>
      </c>
      <c r="J221" s="3">
        <v>5</v>
      </c>
      <c r="K221" s="3">
        <v>41.9</v>
      </c>
      <c r="L221" s="3">
        <v>13.2</v>
      </c>
      <c r="M221" s="3">
        <f>I221*$S$6</f>
        <v>1.7077068286299999E-3</v>
      </c>
      <c r="N221" s="3"/>
    </row>
    <row r="222" spans="1:14" x14ac:dyDescent="0.25">
      <c r="A222" s="3" t="s">
        <v>41</v>
      </c>
      <c r="B222" s="3" t="s">
        <v>25</v>
      </c>
      <c r="C222" s="3">
        <v>16</v>
      </c>
      <c r="D222" s="3">
        <v>16.5</v>
      </c>
      <c r="E222" s="10">
        <f t="shared" si="59"/>
        <v>0.16250000000000001</v>
      </c>
      <c r="F222" s="3">
        <v>0.19</v>
      </c>
      <c r="G222" s="3">
        <v>0.13</v>
      </c>
      <c r="H222" s="3">
        <f t="shared" si="60"/>
        <v>0.16</v>
      </c>
      <c r="I222" s="15">
        <f t="shared" si="61"/>
        <v>1.3291427500000001E-2</v>
      </c>
      <c r="J222" s="3">
        <v>5</v>
      </c>
      <c r="K222" s="3">
        <v>44.7</v>
      </c>
      <c r="L222" s="3">
        <v>13.9</v>
      </c>
      <c r="M222" s="3">
        <f>I222*$S$6</f>
        <v>1.8169381392499999E-3</v>
      </c>
      <c r="N222" s="3"/>
    </row>
    <row r="223" spans="1:14" x14ac:dyDescent="0.25">
      <c r="A223" s="3" t="s">
        <v>41</v>
      </c>
      <c r="B223" s="3" t="s">
        <v>14</v>
      </c>
      <c r="C223" s="3">
        <v>27</v>
      </c>
      <c r="D223" s="3">
        <v>25</v>
      </c>
      <c r="E223" s="10">
        <f t="shared" si="59"/>
        <v>0.26</v>
      </c>
      <c r="F223" s="3">
        <v>0.19</v>
      </c>
      <c r="G223" s="3">
        <v>0.23</v>
      </c>
      <c r="H223" s="3">
        <f t="shared" si="60"/>
        <v>0.21000000000000002</v>
      </c>
      <c r="I223" s="15">
        <f t="shared" si="61"/>
        <v>4.4659196400000011E-2</v>
      </c>
      <c r="J223" s="3">
        <v>3</v>
      </c>
      <c r="K223" s="3">
        <v>25.9</v>
      </c>
      <c r="L223" s="3">
        <v>12.8</v>
      </c>
      <c r="M223" s="3">
        <f>I223*S4</f>
        <v>1.0360933564800003E-2</v>
      </c>
      <c r="N223" s="3"/>
    </row>
    <row r="224" spans="1:14" x14ac:dyDescent="0.25">
      <c r="A224" s="3" t="s">
        <v>41</v>
      </c>
      <c r="B224" s="3" t="s">
        <v>14</v>
      </c>
      <c r="C224" s="3">
        <v>20</v>
      </c>
      <c r="D224" s="3">
        <v>18.5</v>
      </c>
      <c r="E224" s="10">
        <f t="shared" si="59"/>
        <v>0.1925</v>
      </c>
      <c r="F224" s="3">
        <v>0.16</v>
      </c>
      <c r="G224" s="3">
        <v>0.22</v>
      </c>
      <c r="H224" s="3">
        <f t="shared" si="60"/>
        <v>0.19</v>
      </c>
      <c r="I224" s="15">
        <f t="shared" si="61"/>
        <v>2.2149298806250002E-2</v>
      </c>
      <c r="J224" s="3">
        <v>5</v>
      </c>
      <c r="K224" s="3">
        <v>36.299999999999997</v>
      </c>
      <c r="L224" s="3">
        <v>13.4</v>
      </c>
      <c r="M224" s="3">
        <f>I224*S6</f>
        <v>3.0278091468143751E-3</v>
      </c>
      <c r="N224" s="3"/>
    </row>
    <row r="225" spans="1:14" x14ac:dyDescent="0.25">
      <c r="A225" s="6">
        <v>8</v>
      </c>
      <c r="B225" s="6"/>
      <c r="C225" s="6"/>
      <c r="D225" s="6"/>
      <c r="E225" s="7"/>
      <c r="F225" s="6"/>
      <c r="G225" s="6"/>
      <c r="H225" s="6"/>
      <c r="I225" s="9">
        <f>SUM(I217:I224)</f>
        <v>0.19966928990625002</v>
      </c>
      <c r="J225" s="7">
        <f>I225*10000/531</f>
        <v>3.7602502807203391</v>
      </c>
      <c r="K225" s="6"/>
      <c r="L225" s="6"/>
      <c r="M225" s="6">
        <f>SUM(M217:M224)</f>
        <v>3.1272460654614379E-2</v>
      </c>
      <c r="N225" s="6">
        <f>M225*10000/531</f>
        <v>0.58893522890045913</v>
      </c>
    </row>
    <row r="226" spans="1:14" x14ac:dyDescent="0.25">
      <c r="A226" s="2" t="s">
        <v>43</v>
      </c>
      <c r="B226" s="2" t="s">
        <v>25</v>
      </c>
      <c r="C226" s="2">
        <v>22</v>
      </c>
      <c r="D226" s="2">
        <v>18</v>
      </c>
      <c r="E226" s="4">
        <f t="shared" ref="E226:E232" si="62">((C226+D226)/2)/100</f>
        <v>0.2</v>
      </c>
      <c r="F226" s="2">
        <v>0.25</v>
      </c>
      <c r="G226" s="2">
        <v>0.27</v>
      </c>
      <c r="H226" s="2">
        <f t="shared" ref="H226:H232" si="63">(F226+G226)/2</f>
        <v>0.26</v>
      </c>
      <c r="I226" s="14">
        <f t="shared" ref="I226:I232" si="64">3.1459*(E226)^2*H226</f>
        <v>3.2717360000000008E-2</v>
      </c>
      <c r="J226" s="2">
        <v>5</v>
      </c>
      <c r="K226" s="2">
        <v>37.1</v>
      </c>
      <c r="L226" s="2">
        <v>8.4</v>
      </c>
      <c r="M226" s="2">
        <f>I226*$S$6</f>
        <v>4.4724631120000007E-3</v>
      </c>
      <c r="N226" s="2"/>
    </row>
    <row r="227" spans="1:14" x14ac:dyDescent="0.25">
      <c r="A227" s="2" t="s">
        <v>43</v>
      </c>
      <c r="B227" s="2" t="s">
        <v>25</v>
      </c>
      <c r="C227" s="2">
        <v>16</v>
      </c>
      <c r="D227" s="2">
        <v>15.5</v>
      </c>
      <c r="E227" s="4">
        <f t="shared" si="62"/>
        <v>0.1575</v>
      </c>
      <c r="F227" s="2">
        <v>0.08</v>
      </c>
      <c r="G227" s="2">
        <v>0.1</v>
      </c>
      <c r="H227" s="2">
        <f t="shared" si="63"/>
        <v>0.09</v>
      </c>
      <c r="I227" s="14">
        <f t="shared" si="64"/>
        <v>7.0234183687500002E-3</v>
      </c>
      <c r="J227" s="2">
        <v>5</v>
      </c>
      <c r="K227" s="2">
        <v>44.4</v>
      </c>
      <c r="L227" s="2">
        <v>8.4</v>
      </c>
      <c r="M227" s="2">
        <f>I227*$S$6</f>
        <v>9.6010129100812492E-4</v>
      </c>
      <c r="N227" s="2"/>
    </row>
    <row r="228" spans="1:14" x14ac:dyDescent="0.25">
      <c r="A228" s="2" t="s">
        <v>43</v>
      </c>
      <c r="B228" s="2" t="s">
        <v>25</v>
      </c>
      <c r="C228" s="2">
        <v>28</v>
      </c>
      <c r="D228" s="2">
        <v>32</v>
      </c>
      <c r="E228" s="4">
        <f t="shared" si="62"/>
        <v>0.3</v>
      </c>
      <c r="F228" s="2">
        <v>0.32</v>
      </c>
      <c r="G228" s="2">
        <v>0.45</v>
      </c>
      <c r="H228" s="2">
        <f t="shared" si="63"/>
        <v>0.38500000000000001</v>
      </c>
      <c r="I228" s="14">
        <f t="shared" si="64"/>
        <v>0.10900543500000001</v>
      </c>
      <c r="J228" s="2">
        <v>5</v>
      </c>
      <c r="K228" s="2">
        <v>59.5</v>
      </c>
      <c r="L228" s="2">
        <v>8.8000000000000007</v>
      </c>
      <c r="M228" s="2">
        <f>I228*$S$6</f>
        <v>1.49010429645E-2</v>
      </c>
      <c r="N228" s="2"/>
    </row>
    <row r="229" spans="1:14" x14ac:dyDescent="0.25">
      <c r="A229" s="2" t="s">
        <v>43</v>
      </c>
      <c r="B229" s="2" t="s">
        <v>14</v>
      </c>
      <c r="C229" s="2">
        <v>15</v>
      </c>
      <c r="D229" s="2">
        <v>13.5</v>
      </c>
      <c r="E229" s="4">
        <f t="shared" si="62"/>
        <v>0.14249999999999999</v>
      </c>
      <c r="F229" s="2">
        <v>0.48</v>
      </c>
      <c r="G229" s="2">
        <v>0.64</v>
      </c>
      <c r="H229" s="2">
        <f t="shared" si="63"/>
        <v>0.56000000000000005</v>
      </c>
      <c r="I229" s="14">
        <f t="shared" si="64"/>
        <v>3.5773601849999996E-2</v>
      </c>
      <c r="J229" s="2">
        <v>2</v>
      </c>
      <c r="K229" s="2">
        <v>20.399999999999999</v>
      </c>
      <c r="L229" s="2">
        <v>8.4</v>
      </c>
      <c r="M229" s="2">
        <f>I229*S3</f>
        <v>1.0317106773539999E-2</v>
      </c>
      <c r="N229" s="2"/>
    </row>
    <row r="230" spans="1:14" x14ac:dyDescent="0.25">
      <c r="A230" s="2" t="s">
        <v>43</v>
      </c>
      <c r="B230" s="2" t="s">
        <v>14</v>
      </c>
      <c r="C230" s="2">
        <v>7.5</v>
      </c>
      <c r="D230" s="2">
        <v>8</v>
      </c>
      <c r="E230" s="4">
        <f t="shared" si="62"/>
        <v>7.7499999999999999E-2</v>
      </c>
      <c r="F230" s="2">
        <v>0.3</v>
      </c>
      <c r="G230" s="2">
        <v>0.32</v>
      </c>
      <c r="H230" s="2">
        <f t="shared" si="63"/>
        <v>0.31</v>
      </c>
      <c r="I230" s="14">
        <f t="shared" si="64"/>
        <v>5.8574691812499999E-3</v>
      </c>
      <c r="J230" s="2">
        <v>3</v>
      </c>
      <c r="K230" s="2">
        <v>16.3</v>
      </c>
      <c r="L230" s="2">
        <v>8.6999999999999993</v>
      </c>
      <c r="M230" s="2">
        <f>I230*S4</f>
        <v>1.35893285005E-3</v>
      </c>
      <c r="N230" s="2"/>
    </row>
    <row r="231" spans="1:14" x14ac:dyDescent="0.25">
      <c r="A231" s="2" t="s">
        <v>43</v>
      </c>
      <c r="B231" s="2" t="s">
        <v>14</v>
      </c>
      <c r="C231" s="2">
        <v>25</v>
      </c>
      <c r="D231" s="2">
        <v>20</v>
      </c>
      <c r="E231" s="4">
        <f t="shared" si="62"/>
        <v>0.22500000000000001</v>
      </c>
      <c r="F231" s="2">
        <v>0.18</v>
      </c>
      <c r="G231" s="2">
        <v>0.28000000000000003</v>
      </c>
      <c r="H231" s="2">
        <f t="shared" si="63"/>
        <v>0.23</v>
      </c>
      <c r="I231" s="14">
        <f t="shared" si="64"/>
        <v>3.6630073125000003E-2</v>
      </c>
      <c r="J231" s="2">
        <v>4</v>
      </c>
      <c r="K231" s="2">
        <v>51.2</v>
      </c>
      <c r="L231" s="2">
        <v>8.4</v>
      </c>
      <c r="M231" s="2">
        <f>I231*$S$5</f>
        <v>6.322350621375001E-3</v>
      </c>
      <c r="N231" s="2"/>
    </row>
    <row r="232" spans="1:14" x14ac:dyDescent="0.25">
      <c r="A232" s="2" t="s">
        <v>43</v>
      </c>
      <c r="B232" s="2" t="s">
        <v>14</v>
      </c>
      <c r="C232" s="2">
        <v>38</v>
      </c>
      <c r="D232" s="2">
        <v>37</v>
      </c>
      <c r="E232" s="4">
        <f t="shared" si="62"/>
        <v>0.375</v>
      </c>
      <c r="F232" s="2">
        <v>0.27</v>
      </c>
      <c r="G232" s="2">
        <v>0.28000000000000003</v>
      </c>
      <c r="H232" s="2">
        <f t="shared" si="63"/>
        <v>0.27500000000000002</v>
      </c>
      <c r="I232" s="14">
        <f t="shared" si="64"/>
        <v>0.12165785156250002</v>
      </c>
      <c r="J232" s="2">
        <v>4</v>
      </c>
      <c r="K232" s="2">
        <v>18.5</v>
      </c>
      <c r="L232" s="2">
        <v>8.3000000000000007</v>
      </c>
      <c r="M232" s="2">
        <f>I232*$S$5</f>
        <v>2.0998145179687504E-2</v>
      </c>
      <c r="N232" s="2"/>
    </row>
    <row r="233" spans="1:14" x14ac:dyDescent="0.25">
      <c r="A233" s="6">
        <v>7</v>
      </c>
      <c r="B233" s="6"/>
      <c r="C233" s="6"/>
      <c r="D233" s="6"/>
      <c r="E233" s="7"/>
      <c r="F233" s="6"/>
      <c r="G233" s="6"/>
      <c r="H233" s="6"/>
      <c r="I233" s="9">
        <f>SUM(I226:I232)</f>
        <v>0.34866520908750004</v>
      </c>
      <c r="J233" s="7">
        <f>I233*10000/531</f>
        <v>6.566199794491526</v>
      </c>
      <c r="K233" s="6"/>
      <c r="L233" s="6"/>
      <c r="M233" s="6">
        <f>SUM(M226:M232)</f>
        <v>5.9330142792160624E-2</v>
      </c>
      <c r="N233" s="6">
        <f>M233*10000/531</f>
        <v>1.1173284894945503</v>
      </c>
    </row>
    <row r="234" spans="1:14" x14ac:dyDescent="0.25">
      <c r="A234" s="3" t="s">
        <v>44</v>
      </c>
      <c r="B234" s="3" t="s">
        <v>16</v>
      </c>
      <c r="C234" s="3">
        <v>15</v>
      </c>
      <c r="D234" s="3">
        <v>18.5</v>
      </c>
      <c r="E234" s="10">
        <f t="shared" ref="E234:E244" si="65">((C234+D234)/2)/100</f>
        <v>0.16750000000000001</v>
      </c>
      <c r="F234" s="3">
        <v>0.61</v>
      </c>
      <c r="G234" s="3">
        <v>0.74</v>
      </c>
      <c r="H234" s="3">
        <f t="shared" ref="H234:H244" si="66">(F234+G234)/2</f>
        <v>0.67500000000000004</v>
      </c>
      <c r="I234" s="15">
        <f t="shared" ref="I234:I244" si="67">3.1459*(E234)^2*H234</f>
        <v>5.9576955890625019E-2</v>
      </c>
      <c r="J234" s="3">
        <v>5</v>
      </c>
      <c r="K234" s="3">
        <v>33.799999999999997</v>
      </c>
      <c r="L234" s="3">
        <v>7.4</v>
      </c>
      <c r="M234" s="3">
        <f>I234*S21</f>
        <v>7.2386001407109398E-3</v>
      </c>
      <c r="N234" s="3"/>
    </row>
    <row r="235" spans="1:14" x14ac:dyDescent="0.25">
      <c r="A235" s="3" t="s">
        <v>44</v>
      </c>
      <c r="B235" s="3" t="s">
        <v>25</v>
      </c>
      <c r="C235" s="3">
        <v>26</v>
      </c>
      <c r="D235" s="3">
        <v>32</v>
      </c>
      <c r="E235" s="10">
        <f t="shared" si="65"/>
        <v>0.28999999999999998</v>
      </c>
      <c r="F235" s="3">
        <v>0.2</v>
      </c>
      <c r="G235" s="3">
        <v>0.26</v>
      </c>
      <c r="H235" s="3">
        <f t="shared" si="66"/>
        <v>0.23</v>
      </c>
      <c r="I235" s="15">
        <f t="shared" si="67"/>
        <v>6.0851143699999999E-2</v>
      </c>
      <c r="J235" s="3">
        <v>5</v>
      </c>
      <c r="K235" s="3">
        <v>25.4</v>
      </c>
      <c r="L235" s="3">
        <v>9.1</v>
      </c>
      <c r="M235" s="3">
        <f>I235*$S$6</f>
        <v>8.3183513437899998E-3</v>
      </c>
      <c r="N235" s="3"/>
    </row>
    <row r="236" spans="1:14" x14ac:dyDescent="0.25">
      <c r="A236" s="3" t="s">
        <v>44</v>
      </c>
      <c r="B236" s="3" t="s">
        <v>25</v>
      </c>
      <c r="C236" s="3">
        <v>25</v>
      </c>
      <c r="D236" s="3">
        <v>15</v>
      </c>
      <c r="E236" s="10">
        <f t="shared" si="65"/>
        <v>0.2</v>
      </c>
      <c r="F236" s="3">
        <v>0.22</v>
      </c>
      <c r="G236" s="3">
        <v>0.25</v>
      </c>
      <c r="H236" s="3">
        <f t="shared" si="66"/>
        <v>0.23499999999999999</v>
      </c>
      <c r="I236" s="15">
        <f t="shared" si="67"/>
        <v>2.9571460000000004E-2</v>
      </c>
      <c r="J236" s="3">
        <v>5</v>
      </c>
      <c r="K236" s="3">
        <v>63.4</v>
      </c>
      <c r="L236" s="3">
        <v>7.5</v>
      </c>
      <c r="M236" s="3">
        <f>I236*$S$6</f>
        <v>4.0424185820000002E-3</v>
      </c>
      <c r="N236" s="3"/>
    </row>
    <row r="237" spans="1:14" x14ac:dyDescent="0.25">
      <c r="A237" s="3" t="s">
        <v>44</v>
      </c>
      <c r="B237" s="3" t="s">
        <v>25</v>
      </c>
      <c r="C237" s="3">
        <v>17.5</v>
      </c>
      <c r="D237" s="3">
        <v>15</v>
      </c>
      <c r="E237" s="10">
        <f t="shared" si="65"/>
        <v>0.16250000000000001</v>
      </c>
      <c r="F237" s="3">
        <v>0.56000000000000005</v>
      </c>
      <c r="G237" s="3">
        <v>0.72</v>
      </c>
      <c r="H237" s="3">
        <f t="shared" si="66"/>
        <v>0.64</v>
      </c>
      <c r="I237" s="15">
        <f t="shared" si="67"/>
        <v>5.3165710000000005E-2</v>
      </c>
      <c r="J237" s="3">
        <v>5</v>
      </c>
      <c r="K237" s="3">
        <v>29.8</v>
      </c>
      <c r="L237" s="3">
        <v>6.8</v>
      </c>
      <c r="M237" s="3">
        <f>I237*$S$6</f>
        <v>7.2677525569999997E-3</v>
      </c>
      <c r="N237" s="3"/>
    </row>
    <row r="238" spans="1:14" x14ac:dyDescent="0.25">
      <c r="A238" s="3" t="s">
        <v>44</v>
      </c>
      <c r="B238" s="3" t="s">
        <v>25</v>
      </c>
      <c r="C238" s="3">
        <v>38</v>
      </c>
      <c r="D238" s="3">
        <v>36</v>
      </c>
      <c r="E238" s="10">
        <f t="shared" si="65"/>
        <v>0.37</v>
      </c>
      <c r="F238" s="3">
        <v>0.23</v>
      </c>
      <c r="G238" s="3">
        <v>0.4</v>
      </c>
      <c r="H238" s="3">
        <f t="shared" si="66"/>
        <v>0.315</v>
      </c>
      <c r="I238" s="15">
        <f t="shared" si="67"/>
        <v>0.13566221865</v>
      </c>
      <c r="J238" s="3">
        <v>5</v>
      </c>
      <c r="K238" s="3">
        <v>48.9</v>
      </c>
      <c r="L238" s="3">
        <v>8</v>
      </c>
      <c r="M238" s="3">
        <f>I238*$S$6</f>
        <v>1.8545025289454998E-2</v>
      </c>
      <c r="N238" s="3"/>
    </row>
    <row r="239" spans="1:14" x14ac:dyDescent="0.25">
      <c r="A239" s="3" t="s">
        <v>44</v>
      </c>
      <c r="B239" s="3" t="s">
        <v>25</v>
      </c>
      <c r="C239" s="3">
        <v>15</v>
      </c>
      <c r="D239" s="3">
        <v>14.5</v>
      </c>
      <c r="E239" s="10">
        <f t="shared" si="65"/>
        <v>0.14749999999999999</v>
      </c>
      <c r="F239" s="3">
        <v>0.2</v>
      </c>
      <c r="G239" s="3">
        <v>0.22</v>
      </c>
      <c r="H239" s="3">
        <f t="shared" si="66"/>
        <v>0.21000000000000002</v>
      </c>
      <c r="I239" s="15">
        <f t="shared" si="67"/>
        <v>1.4373027243750001E-2</v>
      </c>
      <c r="J239" s="3">
        <v>5</v>
      </c>
      <c r="K239" s="3">
        <v>55.9</v>
      </c>
      <c r="L239" s="3">
        <v>7.9</v>
      </c>
      <c r="M239" s="3">
        <f>I239*$S$6</f>
        <v>1.9647928242206248E-3</v>
      </c>
      <c r="N239" s="3"/>
    </row>
    <row r="240" spans="1:14" x14ac:dyDescent="0.25">
      <c r="A240" s="3" t="s">
        <v>44</v>
      </c>
      <c r="B240" s="3" t="s">
        <v>14</v>
      </c>
      <c r="C240" s="3">
        <v>28</v>
      </c>
      <c r="D240" s="3">
        <v>33</v>
      </c>
      <c r="E240" s="10">
        <f t="shared" si="65"/>
        <v>0.30499999999999999</v>
      </c>
      <c r="F240" s="3">
        <v>0.16</v>
      </c>
      <c r="G240" s="3">
        <v>0.31</v>
      </c>
      <c r="H240" s="3">
        <f t="shared" si="66"/>
        <v>0.23499999999999999</v>
      </c>
      <c r="I240" s="15">
        <f t="shared" si="67"/>
        <v>6.8772126662499988E-2</v>
      </c>
      <c r="J240" s="3">
        <v>4</v>
      </c>
      <c r="K240" s="3">
        <v>18.8</v>
      </c>
      <c r="L240" s="3">
        <v>8.1</v>
      </c>
      <c r="M240" s="3">
        <f>I240*S5</f>
        <v>1.1870069061947498E-2</v>
      </c>
      <c r="N240" s="3"/>
    </row>
    <row r="241" spans="1:14" x14ac:dyDescent="0.25">
      <c r="A241" s="3" t="s">
        <v>44</v>
      </c>
      <c r="B241" s="3" t="s">
        <v>14</v>
      </c>
      <c r="C241" s="3">
        <v>4.5</v>
      </c>
      <c r="D241" s="3">
        <v>4.5</v>
      </c>
      <c r="E241" s="10">
        <f t="shared" si="65"/>
        <v>4.4999999999999998E-2</v>
      </c>
      <c r="F241" s="3">
        <v>0.16</v>
      </c>
      <c r="G241" s="3">
        <v>0.18</v>
      </c>
      <c r="H241" s="3">
        <f t="shared" si="66"/>
        <v>0.16999999999999998</v>
      </c>
      <c r="I241" s="15">
        <f t="shared" si="67"/>
        <v>1.082976075E-3</v>
      </c>
      <c r="J241" s="3">
        <v>5</v>
      </c>
      <c r="K241" s="3">
        <v>23.5</v>
      </c>
      <c r="L241" s="3">
        <v>10.199999999999999</v>
      </c>
      <c r="M241" s="3">
        <f>I241*$S$6</f>
        <v>1.4804282945249999E-4</v>
      </c>
      <c r="N241" s="3"/>
    </row>
    <row r="242" spans="1:14" x14ac:dyDescent="0.25">
      <c r="A242" s="3" t="s">
        <v>44</v>
      </c>
      <c r="B242" s="3" t="s">
        <v>14</v>
      </c>
      <c r="C242" s="3">
        <v>23</v>
      </c>
      <c r="D242" s="3">
        <v>29</v>
      </c>
      <c r="E242" s="10">
        <f t="shared" si="65"/>
        <v>0.26</v>
      </c>
      <c r="F242" s="3">
        <v>0.11</v>
      </c>
      <c r="G242" s="3">
        <v>0.19</v>
      </c>
      <c r="H242" s="3">
        <f t="shared" si="66"/>
        <v>0.15</v>
      </c>
      <c r="I242" s="15">
        <f t="shared" si="67"/>
        <v>3.1899426000000002E-2</v>
      </c>
      <c r="J242" s="3">
        <v>5</v>
      </c>
      <c r="K242" s="3">
        <v>45.7</v>
      </c>
      <c r="L242" s="3">
        <v>9.5</v>
      </c>
      <c r="M242" s="3">
        <f>I242*$S$6</f>
        <v>4.3606515341999995E-3</v>
      </c>
      <c r="N242" s="3"/>
    </row>
    <row r="243" spans="1:14" x14ac:dyDescent="0.25">
      <c r="A243" s="3" t="s">
        <v>44</v>
      </c>
      <c r="B243" s="3" t="s">
        <v>14</v>
      </c>
      <c r="C243" s="3">
        <v>19</v>
      </c>
      <c r="D243" s="3">
        <v>24.5</v>
      </c>
      <c r="E243" s="10">
        <f t="shared" si="65"/>
        <v>0.2175</v>
      </c>
      <c r="F243" s="3">
        <v>0.26</v>
      </c>
      <c r="G243" s="3">
        <v>0.32</v>
      </c>
      <c r="H243" s="3">
        <f t="shared" si="66"/>
        <v>0.29000000000000004</v>
      </c>
      <c r="I243" s="15">
        <f t="shared" si="67"/>
        <v>4.3158012243750009E-2</v>
      </c>
      <c r="J243" s="3">
        <v>5</v>
      </c>
      <c r="K243" s="3">
        <v>43.2</v>
      </c>
      <c r="L243" s="3">
        <v>9</v>
      </c>
      <c r="M243" s="3">
        <f>I243*$S$6</f>
        <v>5.8997002737206259E-3</v>
      </c>
      <c r="N243" s="3"/>
    </row>
    <row r="244" spans="1:14" x14ac:dyDescent="0.25">
      <c r="A244" s="3" t="s">
        <v>44</v>
      </c>
      <c r="B244" s="3" t="s">
        <v>15</v>
      </c>
      <c r="C244" s="3">
        <v>20</v>
      </c>
      <c r="D244" s="3">
        <v>21</v>
      </c>
      <c r="E244" s="10">
        <f t="shared" si="65"/>
        <v>0.20499999999999999</v>
      </c>
      <c r="F244" s="3">
        <v>0.05</v>
      </c>
      <c r="G244" s="3">
        <v>0.14000000000000001</v>
      </c>
      <c r="H244" s="3">
        <f t="shared" si="66"/>
        <v>9.5000000000000001E-2</v>
      </c>
      <c r="I244" s="15">
        <f t="shared" si="67"/>
        <v>1.2559612512499999E-2</v>
      </c>
      <c r="J244" s="3">
        <v>5</v>
      </c>
      <c r="K244" s="3">
        <v>43.1</v>
      </c>
      <c r="L244" s="3">
        <v>7.7</v>
      </c>
      <c r="M244" s="3">
        <f>I244*S13</f>
        <v>2.1188066308587498E-3</v>
      </c>
      <c r="N244" s="3"/>
    </row>
    <row r="245" spans="1:14" x14ac:dyDescent="0.25">
      <c r="A245" s="6">
        <v>11</v>
      </c>
      <c r="B245" s="6"/>
      <c r="C245" s="6"/>
      <c r="D245" s="6"/>
      <c r="E245" s="7"/>
      <c r="F245" s="6"/>
      <c r="G245" s="6"/>
      <c r="H245" s="6"/>
      <c r="I245" s="9">
        <f>SUM(I234:I244)</f>
        <v>0.51067266897812502</v>
      </c>
      <c r="J245" s="7">
        <f>I245*10000/531</f>
        <v>9.6171877397010377</v>
      </c>
      <c r="K245" s="6"/>
      <c r="L245" s="6"/>
      <c r="M245" s="6">
        <f>SUM(M234:M244)</f>
        <v>7.1774211067355931E-2</v>
      </c>
      <c r="N245" s="6">
        <f>M245*10000/531</f>
        <v>1.3516800577656485</v>
      </c>
    </row>
    <row r="246" spans="1:14" x14ac:dyDescent="0.25">
      <c r="A246" s="2" t="s">
        <v>45</v>
      </c>
      <c r="B246" s="2" t="s">
        <v>25</v>
      </c>
      <c r="C246" s="2">
        <v>33</v>
      </c>
      <c r="D246" s="2">
        <v>33</v>
      </c>
      <c r="E246" s="4">
        <f t="shared" ref="E246:E259" si="68">((C246+D246)/2)/100</f>
        <v>0.33</v>
      </c>
      <c r="F246" s="2">
        <v>0.3</v>
      </c>
      <c r="G246" s="2">
        <v>0.32</v>
      </c>
      <c r="H246" s="2">
        <f t="shared" ref="H246:H259" si="69">(F246+G246)/2</f>
        <v>0.31</v>
      </c>
      <c r="I246" s="14">
        <f t="shared" ref="I246:I259" si="70">3.1459*(E246)^2*H246</f>
        <v>0.10620243810000002</v>
      </c>
      <c r="J246" s="2">
        <v>5</v>
      </c>
      <c r="K246" s="2">
        <v>57</v>
      </c>
      <c r="L246" s="2">
        <v>6.9</v>
      </c>
      <c r="M246" s="2">
        <f t="shared" ref="M246:M251" si="71">I246*$S$6</f>
        <v>1.451787328827E-2</v>
      </c>
      <c r="N246" s="2"/>
    </row>
    <row r="247" spans="1:14" x14ac:dyDescent="0.25">
      <c r="A247" s="2" t="s">
        <v>45</v>
      </c>
      <c r="B247" s="2" t="s">
        <v>25</v>
      </c>
      <c r="C247" s="2">
        <v>29.5</v>
      </c>
      <c r="D247" s="2">
        <v>31.5</v>
      </c>
      <c r="E247" s="4">
        <f t="shared" si="68"/>
        <v>0.30499999999999999</v>
      </c>
      <c r="F247" s="2">
        <v>0.17</v>
      </c>
      <c r="G247" s="2">
        <v>0.28000000000000003</v>
      </c>
      <c r="H247" s="2">
        <f t="shared" si="69"/>
        <v>0.22500000000000003</v>
      </c>
      <c r="I247" s="14">
        <f t="shared" si="70"/>
        <v>6.5845653187500006E-2</v>
      </c>
      <c r="J247" s="2">
        <v>5</v>
      </c>
      <c r="K247" s="2">
        <v>55.7</v>
      </c>
      <c r="L247" s="2">
        <v>6.9</v>
      </c>
      <c r="M247" s="2">
        <f t="shared" si="71"/>
        <v>9.0011007907312493E-3</v>
      </c>
      <c r="N247" s="2"/>
    </row>
    <row r="248" spans="1:14" x14ac:dyDescent="0.25">
      <c r="A248" s="2" t="s">
        <v>45</v>
      </c>
      <c r="B248" s="2" t="s">
        <v>25</v>
      </c>
      <c r="C248" s="2">
        <v>31</v>
      </c>
      <c r="D248" s="2">
        <v>35</v>
      </c>
      <c r="E248" s="4">
        <f t="shared" si="68"/>
        <v>0.33</v>
      </c>
      <c r="F248" s="2">
        <v>0.31</v>
      </c>
      <c r="G248" s="2">
        <v>0.33</v>
      </c>
      <c r="H248" s="2">
        <f t="shared" si="69"/>
        <v>0.32</v>
      </c>
      <c r="I248" s="14">
        <f t="shared" si="70"/>
        <v>0.10962832320000003</v>
      </c>
      <c r="J248" s="2">
        <v>5</v>
      </c>
      <c r="K248" s="2">
        <v>55.6</v>
      </c>
      <c r="L248" s="2">
        <v>8.1300000000000008</v>
      </c>
      <c r="M248" s="2">
        <f t="shared" si="71"/>
        <v>1.4986191781440002E-2</v>
      </c>
      <c r="N248" s="2"/>
    </row>
    <row r="249" spans="1:14" x14ac:dyDescent="0.25">
      <c r="A249" s="2" t="s">
        <v>45</v>
      </c>
      <c r="B249" s="2" t="s">
        <v>25</v>
      </c>
      <c r="C249" s="2">
        <v>23</v>
      </c>
      <c r="D249" s="2">
        <v>22.5</v>
      </c>
      <c r="E249" s="4">
        <f t="shared" si="68"/>
        <v>0.22750000000000001</v>
      </c>
      <c r="F249" s="2">
        <v>0.19</v>
      </c>
      <c r="G249" s="2">
        <v>0.26</v>
      </c>
      <c r="H249" s="2">
        <f t="shared" si="69"/>
        <v>0.22500000000000001</v>
      </c>
      <c r="I249" s="14">
        <f t="shared" si="70"/>
        <v>3.6634497046875006E-2</v>
      </c>
      <c r="J249" s="2">
        <v>5</v>
      </c>
      <c r="K249" s="2">
        <v>45.1</v>
      </c>
      <c r="L249" s="2">
        <v>7.2</v>
      </c>
      <c r="M249" s="2">
        <f t="shared" si="71"/>
        <v>5.0079357463078131E-3</v>
      </c>
      <c r="N249" s="2"/>
    </row>
    <row r="250" spans="1:14" x14ac:dyDescent="0.25">
      <c r="A250" s="2" t="s">
        <v>45</v>
      </c>
      <c r="B250" s="2" t="s">
        <v>25</v>
      </c>
      <c r="C250" s="2">
        <v>30</v>
      </c>
      <c r="D250" s="2">
        <v>37</v>
      </c>
      <c r="E250" s="4">
        <f t="shared" si="68"/>
        <v>0.33500000000000002</v>
      </c>
      <c r="F250" s="2">
        <v>0.12</v>
      </c>
      <c r="G250" s="2">
        <v>0.26</v>
      </c>
      <c r="H250" s="2">
        <f t="shared" si="69"/>
        <v>0.19</v>
      </c>
      <c r="I250" s="14">
        <f t="shared" si="70"/>
        <v>6.7079239225000017E-2</v>
      </c>
      <c r="J250" s="2">
        <v>5</v>
      </c>
      <c r="K250" s="2">
        <v>39.1</v>
      </c>
      <c r="L250" s="2">
        <v>7.2</v>
      </c>
      <c r="M250" s="2">
        <f t="shared" si="71"/>
        <v>9.1697320020575016E-3</v>
      </c>
      <c r="N250" s="2"/>
    </row>
    <row r="251" spans="1:14" x14ac:dyDescent="0.25">
      <c r="A251" s="2" t="s">
        <v>45</v>
      </c>
      <c r="B251" s="2" t="s">
        <v>25</v>
      </c>
      <c r="C251" s="2">
        <v>16</v>
      </c>
      <c r="D251" s="2">
        <v>20</v>
      </c>
      <c r="E251" s="4">
        <f t="shared" si="68"/>
        <v>0.18</v>
      </c>
      <c r="F251" s="2">
        <v>0.09</v>
      </c>
      <c r="G251" s="2">
        <v>0.13</v>
      </c>
      <c r="H251" s="2">
        <f t="shared" si="69"/>
        <v>0.11</v>
      </c>
      <c r="I251" s="14">
        <f t="shared" si="70"/>
        <v>1.1211987600000001E-2</v>
      </c>
      <c r="J251" s="2">
        <v>5</v>
      </c>
      <c r="K251" s="2">
        <v>62.6</v>
      </c>
      <c r="L251" s="2">
        <v>7.1</v>
      </c>
      <c r="M251" s="2">
        <f t="shared" si="71"/>
        <v>1.53267870492E-3</v>
      </c>
      <c r="N251" s="2"/>
    </row>
    <row r="252" spans="1:14" x14ac:dyDescent="0.25">
      <c r="A252" s="2" t="s">
        <v>45</v>
      </c>
      <c r="B252" s="2" t="s">
        <v>14</v>
      </c>
      <c r="C252" s="2">
        <v>23</v>
      </c>
      <c r="D252" s="2">
        <v>23</v>
      </c>
      <c r="E252" s="4">
        <f t="shared" si="68"/>
        <v>0.23</v>
      </c>
      <c r="F252" s="2">
        <v>0.25</v>
      </c>
      <c r="G252" s="2">
        <v>0.27</v>
      </c>
      <c r="H252" s="2">
        <f t="shared" si="69"/>
        <v>0.26</v>
      </c>
      <c r="I252" s="14">
        <f t="shared" si="70"/>
        <v>4.3268708600000004E-2</v>
      </c>
      <c r="J252" s="2">
        <v>4</v>
      </c>
      <c r="K252" s="2">
        <v>46.9</v>
      </c>
      <c r="L252" s="2">
        <v>6.9</v>
      </c>
      <c r="M252" s="2">
        <f>I252*$S$5</f>
        <v>7.4681791043600008E-3</v>
      </c>
      <c r="N252" s="2"/>
    </row>
    <row r="253" spans="1:14" x14ac:dyDescent="0.25">
      <c r="A253" s="2" t="s">
        <v>45</v>
      </c>
      <c r="B253" s="2" t="s">
        <v>14</v>
      </c>
      <c r="C253" s="2">
        <v>24</v>
      </c>
      <c r="D253" s="2">
        <v>23</v>
      </c>
      <c r="E253" s="4">
        <f t="shared" si="68"/>
        <v>0.23499999999999999</v>
      </c>
      <c r="F253" s="2">
        <v>1.1200000000000001</v>
      </c>
      <c r="G253" s="2">
        <v>1.04</v>
      </c>
      <c r="H253" s="2">
        <f t="shared" si="69"/>
        <v>1.08</v>
      </c>
      <c r="I253" s="14">
        <f t="shared" si="70"/>
        <v>0.18763091370000001</v>
      </c>
      <c r="J253" s="2">
        <v>4</v>
      </c>
      <c r="K253" s="2">
        <v>18.399999999999999</v>
      </c>
      <c r="L253" s="2">
        <v>6.9</v>
      </c>
      <c r="M253" s="2">
        <f>I253*$S$5</f>
        <v>3.2385095704620004E-2</v>
      </c>
      <c r="N253" s="2"/>
    </row>
    <row r="254" spans="1:14" x14ac:dyDescent="0.25">
      <c r="A254" s="2" t="s">
        <v>45</v>
      </c>
      <c r="B254" s="2" t="s">
        <v>14</v>
      </c>
      <c r="C254" s="2">
        <v>18</v>
      </c>
      <c r="D254" s="2">
        <v>20</v>
      </c>
      <c r="E254" s="4">
        <f t="shared" si="68"/>
        <v>0.19</v>
      </c>
      <c r="F254" s="2">
        <v>0.33</v>
      </c>
      <c r="G254" s="2">
        <v>0.61</v>
      </c>
      <c r="H254" s="2">
        <f t="shared" si="69"/>
        <v>0.47</v>
      </c>
      <c r="I254" s="14">
        <f t="shared" si="70"/>
        <v>5.3376485299999998E-2</v>
      </c>
      <c r="J254" s="2">
        <v>4</v>
      </c>
      <c r="K254" s="2">
        <v>20</v>
      </c>
      <c r="L254" s="2">
        <v>6.8</v>
      </c>
      <c r="M254" s="2">
        <f>I254*$S$5</f>
        <v>9.2127813627800002E-3</v>
      </c>
      <c r="N254" s="2"/>
    </row>
    <row r="255" spans="1:14" x14ac:dyDescent="0.25">
      <c r="A255" s="2" t="s">
        <v>45</v>
      </c>
      <c r="B255" s="2" t="s">
        <v>14</v>
      </c>
      <c r="C255" s="2">
        <v>16</v>
      </c>
      <c r="D255" s="2">
        <v>16</v>
      </c>
      <c r="E255" s="4">
        <f t="shared" si="68"/>
        <v>0.16</v>
      </c>
      <c r="F255" s="2">
        <v>0.04</v>
      </c>
      <c r="G255" s="2">
        <v>0.06</v>
      </c>
      <c r="H255" s="2">
        <f t="shared" si="69"/>
        <v>0.05</v>
      </c>
      <c r="I255" s="14">
        <f t="shared" si="70"/>
        <v>4.0267520000000006E-3</v>
      </c>
      <c r="J255" s="2">
        <v>5</v>
      </c>
      <c r="K255" s="2">
        <v>50.9</v>
      </c>
      <c r="L255" s="2">
        <v>6.9</v>
      </c>
      <c r="M255" s="2">
        <f>I255*$S$6</f>
        <v>5.5045699839999999E-4</v>
      </c>
      <c r="N255" s="2"/>
    </row>
    <row r="256" spans="1:14" x14ac:dyDescent="0.25">
      <c r="A256" s="2" t="s">
        <v>45</v>
      </c>
      <c r="B256" s="2" t="s">
        <v>14</v>
      </c>
      <c r="C256" s="2">
        <v>22.5</v>
      </c>
      <c r="D256" s="2">
        <v>23.5</v>
      </c>
      <c r="E256" s="4">
        <f t="shared" si="68"/>
        <v>0.23</v>
      </c>
      <c r="F256" s="2">
        <v>0.12</v>
      </c>
      <c r="G256" s="2">
        <v>0.15</v>
      </c>
      <c r="H256" s="2">
        <f t="shared" si="69"/>
        <v>0.13500000000000001</v>
      </c>
      <c r="I256" s="14">
        <f t="shared" si="70"/>
        <v>2.2466444850000003E-2</v>
      </c>
      <c r="J256" s="2">
        <v>5</v>
      </c>
      <c r="K256" s="2">
        <v>14.7</v>
      </c>
      <c r="L256" s="2">
        <v>7.1</v>
      </c>
      <c r="M256" s="2">
        <f>I256*$S$6</f>
        <v>3.0711630109950001E-3</v>
      </c>
      <c r="N256" s="2"/>
    </row>
    <row r="257" spans="1:14" x14ac:dyDescent="0.25">
      <c r="A257" s="2" t="s">
        <v>45</v>
      </c>
      <c r="B257" s="2" t="s">
        <v>14</v>
      </c>
      <c r="C257" s="2">
        <v>8.5</v>
      </c>
      <c r="D257" s="2">
        <v>8</v>
      </c>
      <c r="E257" s="4">
        <f t="shared" si="68"/>
        <v>8.2500000000000004E-2</v>
      </c>
      <c r="F257" s="2">
        <v>0.25</v>
      </c>
      <c r="G257" s="2">
        <v>0.38</v>
      </c>
      <c r="H257" s="2">
        <f t="shared" si="69"/>
        <v>0.315</v>
      </c>
      <c r="I257" s="14">
        <f t="shared" si="70"/>
        <v>6.7447112906250011E-3</v>
      </c>
      <c r="J257" s="2">
        <v>5</v>
      </c>
      <c r="K257" s="2">
        <v>57.2</v>
      </c>
      <c r="L257" s="2">
        <v>7.2</v>
      </c>
      <c r="M257" s="2">
        <f>I257*$S$6</f>
        <v>9.2200203342843753E-4</v>
      </c>
      <c r="N257" s="2"/>
    </row>
    <row r="258" spans="1:14" x14ac:dyDescent="0.25">
      <c r="A258" s="2" t="s">
        <v>45</v>
      </c>
      <c r="B258" s="2" t="s">
        <v>14</v>
      </c>
      <c r="C258" s="2">
        <v>18</v>
      </c>
      <c r="D258" s="2">
        <v>23</v>
      </c>
      <c r="E258" s="4">
        <f t="shared" si="68"/>
        <v>0.20499999999999999</v>
      </c>
      <c r="F258" s="2">
        <v>0.19</v>
      </c>
      <c r="G258" s="2">
        <v>0.21</v>
      </c>
      <c r="H258" s="2">
        <f t="shared" si="69"/>
        <v>0.2</v>
      </c>
      <c r="I258" s="14">
        <f t="shared" si="70"/>
        <v>2.64412895E-2</v>
      </c>
      <c r="J258" s="2">
        <v>5</v>
      </c>
      <c r="K258" s="2">
        <v>40.799999999999997</v>
      </c>
      <c r="L258" s="2">
        <v>7.2</v>
      </c>
      <c r="M258" s="2">
        <f>I258*$S$6</f>
        <v>3.6145242746499998E-3</v>
      </c>
      <c r="N258" s="2"/>
    </row>
    <row r="259" spans="1:14" x14ac:dyDescent="0.25">
      <c r="A259" s="2" t="s">
        <v>45</v>
      </c>
      <c r="B259" s="2" t="s">
        <v>14</v>
      </c>
      <c r="C259" s="2">
        <v>51</v>
      </c>
      <c r="D259" s="2">
        <v>42</v>
      </c>
      <c r="E259" s="4">
        <f t="shared" si="68"/>
        <v>0.46500000000000002</v>
      </c>
      <c r="F259" s="2">
        <v>0.35</v>
      </c>
      <c r="G259" s="2">
        <v>0.52</v>
      </c>
      <c r="H259" s="2">
        <f t="shared" si="69"/>
        <v>0.435</v>
      </c>
      <c r="I259" s="14">
        <f t="shared" si="70"/>
        <v>0.29589666896250005</v>
      </c>
      <c r="J259" s="2">
        <v>5</v>
      </c>
      <c r="K259" s="2">
        <v>67.099999999999994</v>
      </c>
      <c r="L259" s="2">
        <v>7</v>
      </c>
      <c r="M259" s="2">
        <f>I259*$S$6</f>
        <v>4.0449074647173754E-2</v>
      </c>
      <c r="N259" s="2"/>
    </row>
    <row r="260" spans="1:14" x14ac:dyDescent="0.25">
      <c r="A260" s="6">
        <v>14</v>
      </c>
      <c r="B260" s="6"/>
      <c r="C260" s="6"/>
      <c r="D260" s="6"/>
      <c r="E260" s="7"/>
      <c r="F260" s="6"/>
      <c r="G260" s="6"/>
      <c r="H260" s="6"/>
      <c r="I260" s="9">
        <f>SUM(I246:I259)</f>
        <v>1.0364541125625004</v>
      </c>
      <c r="J260" s="7">
        <f>I260*10000/531</f>
        <v>19.518909841101703</v>
      </c>
      <c r="K260" s="6"/>
      <c r="L260" s="6"/>
      <c r="M260" s="6">
        <f>SUM(M246:M259)</f>
        <v>0.15188878945013376</v>
      </c>
      <c r="N260" s="6">
        <f>M260*10000/531</f>
        <v>2.86042917985186</v>
      </c>
    </row>
    <row r="261" spans="1:14" x14ac:dyDescent="0.25">
      <c r="A261" s="3" t="s">
        <v>46</v>
      </c>
      <c r="B261" s="3" t="s">
        <v>16</v>
      </c>
      <c r="C261" s="3">
        <v>20</v>
      </c>
      <c r="D261" s="3">
        <v>18.5</v>
      </c>
      <c r="E261" s="10">
        <f t="shared" ref="E261:E273" si="72">((C261+D261)/2)/100</f>
        <v>0.1925</v>
      </c>
      <c r="F261" s="3">
        <v>0.24</v>
      </c>
      <c r="G261" s="3">
        <v>0.44</v>
      </c>
      <c r="H261" s="3">
        <f t="shared" ref="H261:H273" si="73">(F261+G261)/2</f>
        <v>0.33999999999999997</v>
      </c>
      <c r="I261" s="15">
        <f t="shared" ref="I261:I273" si="74">3.1459*(E261)^2*H261</f>
        <v>3.96355873375E-2</v>
      </c>
      <c r="J261" s="3">
        <v>4</v>
      </c>
      <c r="K261" s="3">
        <v>23</v>
      </c>
      <c r="L261" s="3">
        <v>7.5</v>
      </c>
      <c r="M261" s="3">
        <f>I261*S20</f>
        <v>7.6536319148712501E-3</v>
      </c>
      <c r="N261" s="3"/>
    </row>
    <row r="262" spans="1:14" x14ac:dyDescent="0.25">
      <c r="A262" s="3" t="s">
        <v>46</v>
      </c>
      <c r="B262" s="3" t="s">
        <v>25</v>
      </c>
      <c r="C262" s="3">
        <v>12</v>
      </c>
      <c r="D262" s="3">
        <v>10.5</v>
      </c>
      <c r="E262" s="10">
        <f t="shared" si="72"/>
        <v>0.1125</v>
      </c>
      <c r="F262" s="3">
        <v>0.18</v>
      </c>
      <c r="G262" s="3">
        <v>0.23</v>
      </c>
      <c r="H262" s="3">
        <f t="shared" si="73"/>
        <v>0.20500000000000002</v>
      </c>
      <c r="I262" s="15">
        <f t="shared" si="74"/>
        <v>8.1621358593750009E-3</v>
      </c>
      <c r="J262" s="3">
        <v>4</v>
      </c>
      <c r="K262" s="3">
        <v>20.2</v>
      </c>
      <c r="L262" s="3">
        <v>8</v>
      </c>
      <c r="M262" s="3">
        <f>I262*$S$5</f>
        <v>1.4087846493281253E-3</v>
      </c>
      <c r="N262" s="3"/>
    </row>
    <row r="263" spans="1:14" x14ac:dyDescent="0.25">
      <c r="A263" s="3" t="s">
        <v>46</v>
      </c>
      <c r="B263" s="3" t="s">
        <v>25</v>
      </c>
      <c r="C263" s="3">
        <v>20</v>
      </c>
      <c r="D263" s="3">
        <v>23</v>
      </c>
      <c r="E263" s="10">
        <f t="shared" si="72"/>
        <v>0.215</v>
      </c>
      <c r="F263" s="3">
        <v>0.11</v>
      </c>
      <c r="G263" s="3">
        <v>0.28999999999999998</v>
      </c>
      <c r="H263" s="3">
        <f t="shared" si="73"/>
        <v>0.19999999999999998</v>
      </c>
      <c r="I263" s="15">
        <f t="shared" si="74"/>
        <v>2.9083845499999997E-2</v>
      </c>
      <c r="J263" s="3">
        <v>4</v>
      </c>
      <c r="K263" s="3">
        <v>18.899999999999999</v>
      </c>
      <c r="L263" s="3">
        <v>7.7</v>
      </c>
      <c r="M263" s="3">
        <f>I263*$S$5</f>
        <v>5.0198717332999993E-3</v>
      </c>
      <c r="N263" s="3"/>
    </row>
    <row r="264" spans="1:14" x14ac:dyDescent="0.25">
      <c r="A264" s="3" t="s">
        <v>46</v>
      </c>
      <c r="B264" s="3" t="s">
        <v>25</v>
      </c>
      <c r="C264" s="3">
        <v>27.5</v>
      </c>
      <c r="D264" s="3">
        <v>40</v>
      </c>
      <c r="E264" s="10">
        <f t="shared" si="72"/>
        <v>0.33750000000000002</v>
      </c>
      <c r="F264" s="3">
        <v>0.28999999999999998</v>
      </c>
      <c r="G264" s="3">
        <v>0.32</v>
      </c>
      <c r="H264" s="3">
        <f t="shared" si="73"/>
        <v>0.30499999999999999</v>
      </c>
      <c r="I264" s="15">
        <f t="shared" si="74"/>
        <v>0.10929298992187501</v>
      </c>
      <c r="J264" s="3">
        <v>5</v>
      </c>
      <c r="K264" s="3">
        <v>16.100000000000001</v>
      </c>
      <c r="L264" s="3">
        <v>8.1</v>
      </c>
      <c r="M264" s="3">
        <f t="shared" ref="M264:M270" si="75">I264*$S$6</f>
        <v>1.4940351722320314E-2</v>
      </c>
      <c r="N264" s="3"/>
    </row>
    <row r="265" spans="1:14" x14ac:dyDescent="0.25">
      <c r="A265" s="3" t="s">
        <v>46</v>
      </c>
      <c r="B265" s="3" t="s">
        <v>25</v>
      </c>
      <c r="C265" s="3">
        <v>17</v>
      </c>
      <c r="D265" s="3">
        <v>18</v>
      </c>
      <c r="E265" s="10">
        <f t="shared" si="72"/>
        <v>0.17499999999999999</v>
      </c>
      <c r="F265" s="3">
        <v>0.22</v>
      </c>
      <c r="G265" s="3">
        <v>0.3</v>
      </c>
      <c r="H265" s="3">
        <f t="shared" si="73"/>
        <v>0.26</v>
      </c>
      <c r="I265" s="15">
        <f t="shared" si="74"/>
        <v>2.5049228749999999E-2</v>
      </c>
      <c r="J265" s="3">
        <v>5</v>
      </c>
      <c r="K265" s="3">
        <v>54.5</v>
      </c>
      <c r="L265" s="3">
        <v>8.1</v>
      </c>
      <c r="M265" s="3">
        <f t="shared" si="75"/>
        <v>3.4242295701249997E-3</v>
      </c>
      <c r="N265" s="3"/>
    </row>
    <row r="266" spans="1:14" x14ac:dyDescent="0.25">
      <c r="A266" s="3" t="s">
        <v>46</v>
      </c>
      <c r="B266" s="3" t="s">
        <v>25</v>
      </c>
      <c r="C266" s="3">
        <v>29</v>
      </c>
      <c r="D266" s="3">
        <v>39</v>
      </c>
      <c r="E266" s="10">
        <f t="shared" si="72"/>
        <v>0.34</v>
      </c>
      <c r="F266" s="3">
        <v>0.16</v>
      </c>
      <c r="G266" s="3">
        <v>0.22</v>
      </c>
      <c r="H266" s="3">
        <f t="shared" si="73"/>
        <v>0.19</v>
      </c>
      <c r="I266" s="15">
        <f t="shared" si="74"/>
        <v>6.9096547600000016E-2</v>
      </c>
      <c r="J266" s="3">
        <v>5</v>
      </c>
      <c r="K266" s="3">
        <v>29.7</v>
      </c>
      <c r="L266" s="3">
        <v>8.1999999999999993</v>
      </c>
      <c r="M266" s="3">
        <f t="shared" si="75"/>
        <v>9.4454980569200018E-3</v>
      </c>
      <c r="N266" s="3"/>
    </row>
    <row r="267" spans="1:14" x14ac:dyDescent="0.25">
      <c r="A267" s="3" t="s">
        <v>46</v>
      </c>
      <c r="B267" s="3" t="s">
        <v>25</v>
      </c>
      <c r="C267" s="3">
        <v>16</v>
      </c>
      <c r="D267" s="3">
        <v>11</v>
      </c>
      <c r="E267" s="10">
        <f t="shared" si="72"/>
        <v>0.13500000000000001</v>
      </c>
      <c r="F267" s="3">
        <v>0.12</v>
      </c>
      <c r="G267" s="3">
        <v>0.16</v>
      </c>
      <c r="H267" s="3">
        <f t="shared" si="73"/>
        <v>0.14000000000000001</v>
      </c>
      <c r="I267" s="15">
        <f t="shared" si="74"/>
        <v>8.0267638500000019E-3</v>
      </c>
      <c r="J267" s="3">
        <v>5</v>
      </c>
      <c r="K267" s="3">
        <v>43.3</v>
      </c>
      <c r="L267" s="3">
        <v>8.1999999999999993</v>
      </c>
      <c r="M267" s="3">
        <f t="shared" si="75"/>
        <v>1.0972586182950001E-3</v>
      </c>
      <c r="N267" s="3"/>
    </row>
    <row r="268" spans="1:14" x14ac:dyDescent="0.25">
      <c r="A268" s="3" t="s">
        <v>46</v>
      </c>
      <c r="B268" s="3" t="s">
        <v>25</v>
      </c>
      <c r="C268" s="3">
        <v>11.5</v>
      </c>
      <c r="D268" s="3">
        <v>12.5</v>
      </c>
      <c r="E268" s="10">
        <f t="shared" si="72"/>
        <v>0.12</v>
      </c>
      <c r="F268" s="3">
        <v>0.09</v>
      </c>
      <c r="G268" s="3">
        <v>0.1</v>
      </c>
      <c r="H268" s="3">
        <f t="shared" si="73"/>
        <v>9.5000000000000001E-2</v>
      </c>
      <c r="I268" s="15">
        <f t="shared" si="74"/>
        <v>4.3035911999999999E-3</v>
      </c>
      <c r="J268" s="3">
        <v>5</v>
      </c>
      <c r="K268" s="3">
        <v>57.7</v>
      </c>
      <c r="L268" s="3">
        <v>7.8</v>
      </c>
      <c r="M268" s="3">
        <f t="shared" si="75"/>
        <v>5.8830091703999997E-4</v>
      </c>
      <c r="N268" s="3"/>
    </row>
    <row r="269" spans="1:14" x14ac:dyDescent="0.25">
      <c r="A269" s="3" t="s">
        <v>46</v>
      </c>
      <c r="B269" s="3" t="s">
        <v>25</v>
      </c>
      <c r="C269" s="3">
        <v>22.5</v>
      </c>
      <c r="D269" s="3">
        <v>25.5</v>
      </c>
      <c r="E269" s="10">
        <f t="shared" si="72"/>
        <v>0.24</v>
      </c>
      <c r="F269" s="3">
        <v>0.24</v>
      </c>
      <c r="G269" s="3">
        <v>0.38</v>
      </c>
      <c r="H269" s="3">
        <f t="shared" si="73"/>
        <v>0.31</v>
      </c>
      <c r="I269" s="15">
        <f t="shared" si="74"/>
        <v>5.6173190400000003E-2</v>
      </c>
      <c r="J269" s="3">
        <v>5</v>
      </c>
      <c r="K269" s="3">
        <v>30</v>
      </c>
      <c r="L269" s="3">
        <v>7.7</v>
      </c>
      <c r="M269" s="3">
        <f t="shared" si="75"/>
        <v>7.6788751276800002E-3</v>
      </c>
      <c r="N269" s="3"/>
    </row>
    <row r="270" spans="1:14" x14ac:dyDescent="0.25">
      <c r="A270" s="3" t="s">
        <v>46</v>
      </c>
      <c r="B270" s="3" t="s">
        <v>25</v>
      </c>
      <c r="C270" s="3">
        <v>27.5</v>
      </c>
      <c r="D270" s="3">
        <v>23.5</v>
      </c>
      <c r="E270" s="10">
        <f t="shared" si="72"/>
        <v>0.255</v>
      </c>
      <c r="F270" s="3">
        <v>0.32</v>
      </c>
      <c r="G270" s="3">
        <v>0.56999999999999995</v>
      </c>
      <c r="H270" s="3">
        <f t="shared" si="73"/>
        <v>0.44499999999999995</v>
      </c>
      <c r="I270" s="15">
        <f t="shared" si="74"/>
        <v>9.1030155637499999E-2</v>
      </c>
      <c r="J270" s="3">
        <v>5</v>
      </c>
      <c r="K270" s="3">
        <v>14.9</v>
      </c>
      <c r="L270" s="3">
        <v>7.6</v>
      </c>
      <c r="M270" s="3">
        <f t="shared" si="75"/>
        <v>1.2443822275646249E-2</v>
      </c>
      <c r="N270" s="3"/>
    </row>
    <row r="271" spans="1:14" x14ac:dyDescent="0.25">
      <c r="A271" s="3" t="s">
        <v>46</v>
      </c>
      <c r="B271" s="3" t="s">
        <v>14</v>
      </c>
      <c r="C271" s="3">
        <v>19</v>
      </c>
      <c r="D271" s="3">
        <v>22</v>
      </c>
      <c r="E271" s="10">
        <f t="shared" si="72"/>
        <v>0.20499999999999999</v>
      </c>
      <c r="F271" s="3">
        <v>0.25</v>
      </c>
      <c r="G271" s="3">
        <v>0.33</v>
      </c>
      <c r="H271" s="3">
        <f t="shared" si="73"/>
        <v>0.29000000000000004</v>
      </c>
      <c r="I271" s="15">
        <f t="shared" si="74"/>
        <v>3.8339869775E-2</v>
      </c>
      <c r="J271" s="3">
        <v>4</v>
      </c>
      <c r="K271" s="3">
        <v>30.2</v>
      </c>
      <c r="L271" s="3">
        <v>8.1999999999999993</v>
      </c>
      <c r="M271" s="3">
        <f>I271*$S$5</f>
        <v>6.6174615231649999E-3</v>
      </c>
      <c r="N271" s="3"/>
    </row>
    <row r="272" spans="1:14" x14ac:dyDescent="0.25">
      <c r="A272" s="3" t="s">
        <v>46</v>
      </c>
      <c r="B272" s="3" t="s">
        <v>14</v>
      </c>
      <c r="C272" s="3">
        <v>17.5</v>
      </c>
      <c r="D272" s="3">
        <v>25.5</v>
      </c>
      <c r="E272" s="10">
        <f t="shared" si="72"/>
        <v>0.215</v>
      </c>
      <c r="F272" s="3">
        <v>0.57999999999999996</v>
      </c>
      <c r="G272" s="3">
        <v>0.63</v>
      </c>
      <c r="H272" s="3">
        <f t="shared" si="73"/>
        <v>0.60499999999999998</v>
      </c>
      <c r="I272" s="15">
        <f t="shared" si="74"/>
        <v>8.7978632637499998E-2</v>
      </c>
      <c r="J272" s="3">
        <v>4</v>
      </c>
      <c r="K272" s="3">
        <v>37.799999999999997</v>
      </c>
      <c r="L272" s="3">
        <v>8</v>
      </c>
      <c r="M272" s="3">
        <f>I272*$S$5</f>
        <v>1.5185111993232501E-2</v>
      </c>
      <c r="N272" s="3"/>
    </row>
    <row r="273" spans="1:14" x14ac:dyDescent="0.25">
      <c r="A273" s="3" t="s">
        <v>46</v>
      </c>
      <c r="B273" s="3" t="s">
        <v>14</v>
      </c>
      <c r="C273" s="3">
        <v>11.5</v>
      </c>
      <c r="D273" s="3">
        <v>11</v>
      </c>
      <c r="E273" s="10">
        <f t="shared" si="72"/>
        <v>0.1125</v>
      </c>
      <c r="F273" s="3">
        <v>0.28999999999999998</v>
      </c>
      <c r="G273" s="3">
        <v>0.52</v>
      </c>
      <c r="H273" s="3">
        <f t="shared" si="73"/>
        <v>0.40500000000000003</v>
      </c>
      <c r="I273" s="15">
        <f t="shared" si="74"/>
        <v>1.6125195234375004E-2</v>
      </c>
      <c r="J273" s="3">
        <v>4</v>
      </c>
      <c r="K273" s="3">
        <v>19.8</v>
      </c>
      <c r="L273" s="3">
        <v>8.1999999999999993</v>
      </c>
      <c r="M273" s="3">
        <f>I273*$S$5</f>
        <v>2.7832086974531258E-3</v>
      </c>
      <c r="N273" s="3"/>
    </row>
    <row r="274" spans="1:14" x14ac:dyDescent="0.25">
      <c r="A274" s="6">
        <v>13</v>
      </c>
      <c r="B274" s="6"/>
      <c r="C274" s="6"/>
      <c r="D274" s="6"/>
      <c r="E274" s="7"/>
      <c r="F274" s="6"/>
      <c r="G274" s="6"/>
      <c r="H274" s="6"/>
      <c r="I274" s="9">
        <f>SUM(I261:I273)</f>
        <v>0.5822977337031251</v>
      </c>
      <c r="J274" s="7">
        <f>I274*10000/531</f>
        <v>10.966059015124767</v>
      </c>
      <c r="K274" s="6"/>
      <c r="L274" s="6"/>
      <c r="M274" s="6">
        <f>SUM(M261:M273)</f>
        <v>8.8286406799376577E-2</v>
      </c>
      <c r="N274" s="6">
        <f>M274*10000/531</f>
        <v>1.6626441958451332</v>
      </c>
    </row>
    <row r="275" spans="1:14" x14ac:dyDescent="0.25">
      <c r="A275" s="2" t="s">
        <v>47</v>
      </c>
      <c r="B275" s="2" t="s">
        <v>16</v>
      </c>
      <c r="C275" s="2">
        <v>17</v>
      </c>
      <c r="D275" s="2">
        <v>18</v>
      </c>
      <c r="E275" s="4">
        <f t="shared" ref="E275:E280" si="76">((C275+D275)/2)/100</f>
        <v>0.17499999999999999</v>
      </c>
      <c r="F275" s="2">
        <v>0.5</v>
      </c>
      <c r="G275" s="2">
        <v>0.73</v>
      </c>
      <c r="H275" s="2">
        <f t="shared" ref="H275:H280" si="77">(F275+G275)/2</f>
        <v>0.61499999999999999</v>
      </c>
      <c r="I275" s="14">
        <f t="shared" ref="I275:I280" si="78">3.1459*(E275)^2*H275</f>
        <v>5.9251060312499999E-2</v>
      </c>
      <c r="J275" s="2">
        <v>4</v>
      </c>
      <c r="K275" s="2">
        <v>26.2</v>
      </c>
      <c r="L275" s="2">
        <v>7.2</v>
      </c>
      <c r="M275" s="2">
        <f>I275*S20</f>
        <v>1.1441379746343749E-2</v>
      </c>
      <c r="N275" s="2"/>
    </row>
    <row r="276" spans="1:14" x14ac:dyDescent="0.25">
      <c r="A276" s="2" t="s">
        <v>47</v>
      </c>
      <c r="B276" s="2" t="s">
        <v>25</v>
      </c>
      <c r="C276" s="2">
        <v>19</v>
      </c>
      <c r="D276" s="2">
        <v>19</v>
      </c>
      <c r="E276" s="4">
        <f t="shared" si="76"/>
        <v>0.19</v>
      </c>
      <c r="F276" s="2">
        <v>0.28999999999999998</v>
      </c>
      <c r="G276" s="2">
        <v>0.21</v>
      </c>
      <c r="H276" s="2">
        <f t="shared" si="77"/>
        <v>0.25</v>
      </c>
      <c r="I276" s="14">
        <f t="shared" si="78"/>
        <v>2.8391747500000002E-2</v>
      </c>
      <c r="J276" s="2">
        <v>5</v>
      </c>
      <c r="K276" s="2">
        <v>22.4</v>
      </c>
      <c r="L276" s="2">
        <v>6.6</v>
      </c>
      <c r="M276" s="2">
        <f>I276*$S$6</f>
        <v>3.8811518832499998E-3</v>
      </c>
      <c r="N276" s="2"/>
    </row>
    <row r="277" spans="1:14" x14ac:dyDescent="0.25">
      <c r="A277" s="2" t="s">
        <v>47</v>
      </c>
      <c r="B277" s="2" t="s">
        <v>25</v>
      </c>
      <c r="C277" s="2">
        <v>15</v>
      </c>
      <c r="D277" s="2">
        <v>12</v>
      </c>
      <c r="E277" s="4">
        <f t="shared" si="76"/>
        <v>0.13500000000000001</v>
      </c>
      <c r="F277" s="2">
        <v>0.13</v>
      </c>
      <c r="G277" s="2">
        <v>0.24</v>
      </c>
      <c r="H277" s="2">
        <f t="shared" si="77"/>
        <v>0.185</v>
      </c>
      <c r="I277" s="14">
        <f t="shared" si="78"/>
        <v>1.0606795087500001E-2</v>
      </c>
      <c r="J277" s="2">
        <v>5</v>
      </c>
      <c r="K277" s="2">
        <v>48.2</v>
      </c>
      <c r="L277" s="2">
        <v>6.3</v>
      </c>
      <c r="M277" s="2">
        <f>I277*$S$6</f>
        <v>1.44994888846125E-3</v>
      </c>
      <c r="N277" s="2"/>
    </row>
    <row r="278" spans="1:14" x14ac:dyDescent="0.25">
      <c r="A278" s="2" t="s">
        <v>47</v>
      </c>
      <c r="B278" s="2" t="s">
        <v>25</v>
      </c>
      <c r="C278" s="2">
        <v>21.5</v>
      </c>
      <c r="D278" s="2">
        <v>28</v>
      </c>
      <c r="E278" s="4">
        <f t="shared" si="76"/>
        <v>0.2475</v>
      </c>
      <c r="F278" s="2">
        <v>0.19</v>
      </c>
      <c r="G278" s="2">
        <v>0.32</v>
      </c>
      <c r="H278" s="2">
        <f t="shared" si="77"/>
        <v>0.255</v>
      </c>
      <c r="I278" s="14">
        <f t="shared" si="78"/>
        <v>4.9140039403125002E-2</v>
      </c>
      <c r="J278" s="2">
        <v>5</v>
      </c>
      <c r="K278" s="2">
        <v>42.8</v>
      </c>
      <c r="L278" s="2">
        <v>6.9</v>
      </c>
      <c r="M278" s="2">
        <f>I278*$S$6</f>
        <v>6.7174433864071875E-3</v>
      </c>
      <c r="N278" s="2"/>
    </row>
    <row r="279" spans="1:14" x14ac:dyDescent="0.25">
      <c r="A279" s="2" t="s">
        <v>47</v>
      </c>
      <c r="B279" s="2" t="s">
        <v>25</v>
      </c>
      <c r="C279" s="2">
        <v>14</v>
      </c>
      <c r="D279" s="2">
        <v>16</v>
      </c>
      <c r="E279" s="4">
        <f t="shared" si="76"/>
        <v>0.15</v>
      </c>
      <c r="F279" s="2">
        <v>0.06</v>
      </c>
      <c r="G279" s="2">
        <v>0.12</v>
      </c>
      <c r="H279" s="2">
        <f t="shared" si="77"/>
        <v>0.09</v>
      </c>
      <c r="I279" s="14">
        <f t="shared" si="78"/>
        <v>6.3704475000000002E-3</v>
      </c>
      <c r="J279" s="2">
        <v>5</v>
      </c>
      <c r="K279" s="2">
        <v>55.6</v>
      </c>
      <c r="L279" s="2">
        <v>8.1999999999999993</v>
      </c>
      <c r="M279" s="2">
        <f>I279*$S$6</f>
        <v>8.7084017324999996E-4</v>
      </c>
      <c r="N279" s="2"/>
    </row>
    <row r="280" spans="1:14" x14ac:dyDescent="0.25">
      <c r="A280" s="2" t="s">
        <v>47</v>
      </c>
      <c r="B280" s="2" t="s">
        <v>14</v>
      </c>
      <c r="C280" s="2">
        <v>23</v>
      </c>
      <c r="D280" s="2">
        <v>21</v>
      </c>
      <c r="E280" s="4">
        <f t="shared" si="76"/>
        <v>0.22</v>
      </c>
      <c r="F280" s="2">
        <v>0.21</v>
      </c>
      <c r="G280" s="2">
        <v>0.44</v>
      </c>
      <c r="H280" s="2">
        <f t="shared" si="77"/>
        <v>0.32500000000000001</v>
      </c>
      <c r="I280" s="14">
        <f t="shared" si="78"/>
        <v>4.9485006999999998E-2</v>
      </c>
      <c r="J280" s="2">
        <v>5</v>
      </c>
      <c r="K280" s="2">
        <v>33.9</v>
      </c>
      <c r="L280" s="2">
        <v>7.1</v>
      </c>
      <c r="M280" s="2">
        <f>I280*$S$6</f>
        <v>6.7646004568999987E-3</v>
      </c>
      <c r="N280" s="2"/>
    </row>
    <row r="281" spans="1:14" x14ac:dyDescent="0.25">
      <c r="A281" s="6">
        <v>6</v>
      </c>
      <c r="B281" s="6"/>
      <c r="C281" s="6"/>
      <c r="D281" s="6"/>
      <c r="E281" s="6"/>
      <c r="F281" s="6"/>
      <c r="G281" s="6"/>
      <c r="H281" s="6"/>
      <c r="I281" s="9">
        <f>SUM(I275:I280)</f>
        <v>0.203245096803125</v>
      </c>
      <c r="J281" s="7">
        <f>I281*10000/531</f>
        <v>3.8275912768950091</v>
      </c>
      <c r="K281" s="6"/>
      <c r="L281" s="6"/>
      <c r="M281" s="6">
        <f>SUM(M275:M280)</f>
        <v>3.1125364534612183E-2</v>
      </c>
      <c r="N281" s="6">
        <f>M281*10000/531</f>
        <v>0.58616505714900535</v>
      </c>
    </row>
  </sheetData>
  <sortState xmlns:xlrd2="http://schemas.microsoft.com/office/spreadsheetml/2017/richdata2" ref="A307:B331">
    <sortCondition ref="A307:A331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XLSTAT_20231113_141410_1_HID">
    <tabColor rgb="FF007800"/>
  </sheetPr>
  <dimension ref="A1:H11"/>
  <sheetViews>
    <sheetView workbookViewId="0"/>
  </sheetViews>
  <sheetFormatPr defaultRowHeight="15" x14ac:dyDescent="0.25"/>
  <sheetData>
    <row r="1" spans="1:8" x14ac:dyDescent="0.25">
      <c r="A1">
        <v>1</v>
      </c>
      <c r="B1">
        <v>1.3229495110045284</v>
      </c>
      <c r="C1">
        <v>2</v>
      </c>
      <c r="D1">
        <v>0.91259470071575888</v>
      </c>
      <c r="E1">
        <v>3.1333333333333333</v>
      </c>
      <c r="F1">
        <v>1.2653064906820743</v>
      </c>
      <c r="G1">
        <v>4.1333333333333337</v>
      </c>
      <c r="H1">
        <v>0.26405205182562869</v>
      </c>
    </row>
    <row r="2" spans="1:8" x14ac:dyDescent="0.25">
      <c r="A2">
        <v>1</v>
      </c>
      <c r="B2">
        <v>1.4481540469570859</v>
      </c>
      <c r="C2">
        <v>2</v>
      </c>
      <c r="D2">
        <v>1.0670895187820832</v>
      </c>
      <c r="E2">
        <v>2.8666666666666667</v>
      </c>
      <c r="F2">
        <v>1.2790861852610522</v>
      </c>
      <c r="G2">
        <v>3.8666666666666667</v>
      </c>
      <c r="H2">
        <v>0.33649575758351602</v>
      </c>
    </row>
    <row r="3" spans="1:8" x14ac:dyDescent="0.25">
      <c r="C3">
        <v>2</v>
      </c>
      <c r="D3">
        <v>1.4201164366884957</v>
      </c>
      <c r="E3">
        <v>3</v>
      </c>
      <c r="F3">
        <v>1.3303998855359744</v>
      </c>
      <c r="G3">
        <v>4</v>
      </c>
      <c r="H3">
        <v>0.7214636866925116</v>
      </c>
    </row>
    <row r="4" spans="1:8" x14ac:dyDescent="0.25">
      <c r="C4">
        <v>2.2000000000000002</v>
      </c>
      <c r="D4">
        <v>1.5047882836811908</v>
      </c>
      <c r="E4">
        <v>3.1333333333333333</v>
      </c>
      <c r="F4">
        <v>1.437858881347938</v>
      </c>
      <c r="G4">
        <v>4</v>
      </c>
      <c r="H4">
        <v>1.1230761146152359</v>
      </c>
    </row>
    <row r="5" spans="1:8" x14ac:dyDescent="0.25">
      <c r="C5">
        <v>1.8</v>
      </c>
      <c r="D5">
        <v>1.5149029225891495</v>
      </c>
      <c r="E5">
        <v>2.8666666666666667</v>
      </c>
      <c r="F5">
        <v>1.4554802295550977</v>
      </c>
      <c r="G5">
        <v>4</v>
      </c>
      <c r="H5">
        <v>1.4390809773465207</v>
      </c>
    </row>
    <row r="6" spans="1:8" x14ac:dyDescent="0.25">
      <c r="E6">
        <v>3.1333333333333333</v>
      </c>
      <c r="F6">
        <v>1.4898487964741864</v>
      </c>
      <c r="G6">
        <v>3.8</v>
      </c>
      <c r="H6">
        <v>1.5465986860485126</v>
      </c>
    </row>
    <row r="7" spans="1:8" x14ac:dyDescent="0.25">
      <c r="E7">
        <v>2.8666666666666667</v>
      </c>
      <c r="F7">
        <v>1.5040512019194194</v>
      </c>
      <c r="G7">
        <v>4.2</v>
      </c>
      <c r="H7">
        <v>1.5867847075280475</v>
      </c>
    </row>
    <row r="8" spans="1:8" x14ac:dyDescent="0.25">
      <c r="E8">
        <v>3</v>
      </c>
      <c r="F8">
        <v>1.5256159464628349</v>
      </c>
    </row>
    <row r="9" spans="1:8" x14ac:dyDescent="0.25">
      <c r="E9">
        <v>2.8</v>
      </c>
      <c r="F9">
        <v>1.5257738348306757</v>
      </c>
    </row>
    <row r="10" spans="1:8" x14ac:dyDescent="0.25">
      <c r="E10">
        <v>3.2</v>
      </c>
      <c r="F10">
        <v>1.5363260776013625</v>
      </c>
    </row>
    <row r="11" spans="1:8" x14ac:dyDescent="0.25">
      <c r="E11">
        <v>3</v>
      </c>
      <c r="F11">
        <v>1.5926857326819179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XLSTAT_20210928_122213_1_HID">
    <tabColor rgb="FF007800"/>
  </sheetPr>
  <dimension ref="A1:J188"/>
  <sheetViews>
    <sheetView workbookViewId="0"/>
  </sheetViews>
  <sheetFormatPr defaultRowHeight="15" x14ac:dyDescent="0.25"/>
  <sheetData>
    <row r="1" spans="1:10" x14ac:dyDescent="0.25">
      <c r="A1">
        <v>1</v>
      </c>
      <c r="B1">
        <v>31.7</v>
      </c>
      <c r="C1">
        <v>2.1333333333333333</v>
      </c>
      <c r="D1">
        <v>17</v>
      </c>
      <c r="E1">
        <v>3</v>
      </c>
      <c r="F1">
        <v>16.3</v>
      </c>
      <c r="G1">
        <v>4</v>
      </c>
      <c r="H1">
        <v>13.9</v>
      </c>
      <c r="I1">
        <v>5</v>
      </c>
      <c r="J1">
        <v>14.7</v>
      </c>
    </row>
    <row r="2" spans="1:10" x14ac:dyDescent="0.25">
      <c r="A2">
        <v>1</v>
      </c>
      <c r="B2">
        <v>39.1</v>
      </c>
      <c r="C2">
        <v>1.8666666666666667</v>
      </c>
      <c r="D2">
        <v>20.399999999999999</v>
      </c>
      <c r="E2">
        <v>2.8</v>
      </c>
      <c r="F2">
        <v>18.8</v>
      </c>
      <c r="G2">
        <v>3.9142857142857141</v>
      </c>
      <c r="H2">
        <v>14.6</v>
      </c>
      <c r="I2">
        <v>4.9333333333333336</v>
      </c>
      <c r="J2">
        <v>14.7</v>
      </c>
    </row>
    <row r="3" spans="1:10" x14ac:dyDescent="0.25">
      <c r="A3">
        <v>1</v>
      </c>
      <c r="B3">
        <v>47.7</v>
      </c>
      <c r="C3">
        <v>2.1333333333333333</v>
      </c>
      <c r="D3">
        <v>22.2</v>
      </c>
      <c r="E3">
        <v>3.2</v>
      </c>
      <c r="F3">
        <v>19.5</v>
      </c>
      <c r="G3">
        <v>4.0857142857142854</v>
      </c>
      <c r="H3">
        <v>15.3</v>
      </c>
      <c r="I3">
        <v>5.0666666666666664</v>
      </c>
      <c r="J3">
        <v>14.9</v>
      </c>
    </row>
    <row r="4" spans="1:10" x14ac:dyDescent="0.25">
      <c r="C4">
        <v>1.8666666666666667</v>
      </c>
      <c r="D4">
        <v>23.8</v>
      </c>
      <c r="E4">
        <v>3</v>
      </c>
      <c r="F4">
        <v>21.8</v>
      </c>
      <c r="G4">
        <v>4</v>
      </c>
      <c r="H4">
        <v>15.7</v>
      </c>
      <c r="I4">
        <v>5</v>
      </c>
      <c r="J4">
        <v>15.2</v>
      </c>
    </row>
    <row r="5" spans="1:10" x14ac:dyDescent="0.25">
      <c r="C5">
        <v>2</v>
      </c>
      <c r="D5">
        <v>27.5</v>
      </c>
      <c r="E5">
        <v>2.8</v>
      </c>
      <c r="F5">
        <v>22</v>
      </c>
      <c r="G5">
        <v>4.0571428571428569</v>
      </c>
      <c r="H5">
        <v>18.399999999999999</v>
      </c>
      <c r="I5">
        <v>4.9333333333333336</v>
      </c>
      <c r="J5">
        <v>15.3</v>
      </c>
    </row>
    <row r="6" spans="1:10" x14ac:dyDescent="0.25">
      <c r="C6">
        <v>1.8</v>
      </c>
      <c r="D6">
        <v>28</v>
      </c>
      <c r="E6">
        <v>3.2</v>
      </c>
      <c r="F6">
        <v>24.3</v>
      </c>
      <c r="G6">
        <v>3.9428571428571431</v>
      </c>
      <c r="H6">
        <v>18.5</v>
      </c>
      <c r="I6">
        <v>5.0666666666666664</v>
      </c>
      <c r="J6">
        <v>15.5</v>
      </c>
    </row>
    <row r="7" spans="1:10" x14ac:dyDescent="0.25">
      <c r="C7">
        <v>2.2000000000000002</v>
      </c>
      <c r="D7">
        <v>28.4</v>
      </c>
      <c r="E7">
        <v>3.1333333333333333</v>
      </c>
      <c r="F7">
        <v>25.9</v>
      </c>
      <c r="G7">
        <v>4</v>
      </c>
      <c r="H7">
        <v>18.7</v>
      </c>
      <c r="I7">
        <v>5</v>
      </c>
      <c r="J7">
        <v>16.100000000000001</v>
      </c>
    </row>
    <row r="8" spans="1:10" x14ac:dyDescent="0.25">
      <c r="C8">
        <v>2</v>
      </c>
      <c r="D8">
        <v>38.299999999999997</v>
      </c>
      <c r="E8">
        <v>2.8666666666666667</v>
      </c>
      <c r="F8">
        <v>28.4</v>
      </c>
      <c r="G8">
        <v>3.8</v>
      </c>
      <c r="H8">
        <v>18.8</v>
      </c>
      <c r="I8">
        <v>5</v>
      </c>
      <c r="J8">
        <v>16.899999999999999</v>
      </c>
    </row>
    <row r="9" spans="1:10" x14ac:dyDescent="0.25">
      <c r="C9">
        <v>1.8</v>
      </c>
      <c r="D9">
        <v>41.1</v>
      </c>
      <c r="E9">
        <v>3.1333333333333333</v>
      </c>
      <c r="F9">
        <v>36.9</v>
      </c>
      <c r="G9">
        <v>4.2</v>
      </c>
      <c r="H9">
        <v>18.899999999999999</v>
      </c>
      <c r="I9">
        <v>5</v>
      </c>
      <c r="J9">
        <v>18.399999999999999</v>
      </c>
    </row>
    <row r="10" spans="1:10" x14ac:dyDescent="0.25">
      <c r="C10">
        <v>2.2000000000000002</v>
      </c>
      <c r="D10">
        <v>41.4</v>
      </c>
      <c r="E10">
        <v>2.8666666666666667</v>
      </c>
      <c r="F10">
        <v>38.299999999999997</v>
      </c>
      <c r="G10">
        <v>3.8666666666666667</v>
      </c>
      <c r="H10">
        <v>19</v>
      </c>
      <c r="I10">
        <v>5</v>
      </c>
      <c r="J10">
        <v>20.2</v>
      </c>
    </row>
    <row r="11" spans="1:10" x14ac:dyDescent="0.25">
      <c r="C11">
        <v>2</v>
      </c>
      <c r="D11">
        <v>58.1</v>
      </c>
      <c r="E11">
        <v>3.1333333333333333</v>
      </c>
      <c r="F11">
        <v>41.6</v>
      </c>
      <c r="G11">
        <v>4.1333333333333337</v>
      </c>
      <c r="H11">
        <v>19.8</v>
      </c>
      <c r="I11">
        <v>5</v>
      </c>
      <c r="J11">
        <v>21.3</v>
      </c>
    </row>
    <row r="12" spans="1:10" x14ac:dyDescent="0.25">
      <c r="E12">
        <v>2.8666666666666667</v>
      </c>
      <c r="F12">
        <v>43.3</v>
      </c>
      <c r="G12">
        <v>3.9333333333333331</v>
      </c>
      <c r="H12">
        <v>20</v>
      </c>
      <c r="I12">
        <v>5</v>
      </c>
      <c r="J12">
        <v>22.4</v>
      </c>
    </row>
    <row r="13" spans="1:10" x14ac:dyDescent="0.25">
      <c r="E13">
        <v>3</v>
      </c>
      <c r="F13">
        <v>52.7</v>
      </c>
      <c r="G13">
        <v>4.0666666666666664</v>
      </c>
      <c r="H13">
        <v>20.2</v>
      </c>
      <c r="I13">
        <v>5</v>
      </c>
      <c r="J13">
        <v>23.1</v>
      </c>
    </row>
    <row r="14" spans="1:10" x14ac:dyDescent="0.25">
      <c r="G14">
        <v>4.0571428571428569</v>
      </c>
      <c r="H14">
        <v>20.3</v>
      </c>
      <c r="I14">
        <v>4.8888888888888893</v>
      </c>
      <c r="J14">
        <v>23.1</v>
      </c>
    </row>
    <row r="15" spans="1:10" x14ac:dyDescent="0.25">
      <c r="G15">
        <v>3.9428571428571431</v>
      </c>
      <c r="H15">
        <v>20.399999999999999</v>
      </c>
      <c r="I15">
        <v>5.1111111111111107</v>
      </c>
      <c r="J15">
        <v>23.3</v>
      </c>
    </row>
    <row r="16" spans="1:10" x14ac:dyDescent="0.25">
      <c r="G16">
        <v>4</v>
      </c>
      <c r="H16">
        <v>23</v>
      </c>
      <c r="I16">
        <v>4.9444444444444446</v>
      </c>
      <c r="J16">
        <v>23.3</v>
      </c>
    </row>
    <row r="17" spans="7:10" x14ac:dyDescent="0.25">
      <c r="G17">
        <v>3.9142857142857141</v>
      </c>
      <c r="H17">
        <v>23</v>
      </c>
      <c r="I17">
        <v>5.0555555555555554</v>
      </c>
      <c r="J17">
        <v>23.5</v>
      </c>
    </row>
    <row r="18" spans="7:10" x14ac:dyDescent="0.25">
      <c r="G18">
        <v>4.0857142857142854</v>
      </c>
      <c r="H18">
        <v>23.4</v>
      </c>
      <c r="I18">
        <v>5</v>
      </c>
      <c r="J18">
        <v>23.9</v>
      </c>
    </row>
    <row r="19" spans="7:10" x14ac:dyDescent="0.25">
      <c r="G19">
        <v>4.0571428571428569</v>
      </c>
      <c r="H19">
        <v>23.8</v>
      </c>
      <c r="I19">
        <v>5.0444444444444443</v>
      </c>
      <c r="J19">
        <v>24.3</v>
      </c>
    </row>
    <row r="20" spans="7:10" x14ac:dyDescent="0.25">
      <c r="G20">
        <v>3.9428571428571431</v>
      </c>
      <c r="H20">
        <v>24.1</v>
      </c>
      <c r="I20">
        <v>4.9555555555555557</v>
      </c>
      <c r="J20">
        <v>24.3</v>
      </c>
    </row>
    <row r="21" spans="7:10" x14ac:dyDescent="0.25">
      <c r="G21">
        <v>4.0571428571428569</v>
      </c>
      <c r="H21">
        <v>26.2</v>
      </c>
      <c r="I21">
        <v>5.0444444444444443</v>
      </c>
      <c r="J21">
        <v>24.4</v>
      </c>
    </row>
    <row r="22" spans="7:10" x14ac:dyDescent="0.25">
      <c r="G22">
        <v>3.9428571428571431</v>
      </c>
      <c r="H22">
        <v>26.3</v>
      </c>
      <c r="I22">
        <v>4.9555555555555557</v>
      </c>
      <c r="J22">
        <v>24.7</v>
      </c>
    </row>
    <row r="23" spans="7:10" x14ac:dyDescent="0.25">
      <c r="G23">
        <v>4</v>
      </c>
      <c r="H23">
        <v>26.6</v>
      </c>
      <c r="I23">
        <v>5</v>
      </c>
      <c r="J23">
        <v>25.4</v>
      </c>
    </row>
    <row r="24" spans="7:10" x14ac:dyDescent="0.25">
      <c r="G24">
        <v>4.0571428571428569</v>
      </c>
      <c r="H24">
        <v>28.6</v>
      </c>
      <c r="I24">
        <v>5.0444444444444443</v>
      </c>
      <c r="J24">
        <v>25.7</v>
      </c>
    </row>
    <row r="25" spans="7:10" x14ac:dyDescent="0.25">
      <c r="G25">
        <v>3.9428571428571431</v>
      </c>
      <c r="H25">
        <v>29.4</v>
      </c>
      <c r="I25">
        <v>4.9555555555555557</v>
      </c>
      <c r="J25">
        <v>25.8</v>
      </c>
    </row>
    <row r="26" spans="7:10" x14ac:dyDescent="0.25">
      <c r="G26">
        <v>4</v>
      </c>
      <c r="H26">
        <v>30.2</v>
      </c>
      <c r="I26">
        <v>5</v>
      </c>
      <c r="J26">
        <v>27.8</v>
      </c>
    </row>
    <row r="27" spans="7:10" x14ac:dyDescent="0.25">
      <c r="G27">
        <v>4</v>
      </c>
      <c r="H27">
        <v>32.1</v>
      </c>
      <c r="I27">
        <v>5</v>
      </c>
      <c r="J27">
        <v>28.7</v>
      </c>
    </row>
    <row r="28" spans="7:10" x14ac:dyDescent="0.25">
      <c r="G28">
        <v>4</v>
      </c>
      <c r="H28">
        <v>36.5</v>
      </c>
      <c r="I28">
        <v>5</v>
      </c>
      <c r="J28">
        <v>29.1</v>
      </c>
    </row>
    <row r="29" spans="7:10" x14ac:dyDescent="0.25">
      <c r="G29">
        <v>4</v>
      </c>
      <c r="H29">
        <v>37.799999999999997</v>
      </c>
      <c r="I29">
        <v>5.0888888888888886</v>
      </c>
      <c r="J29">
        <v>29.4</v>
      </c>
    </row>
    <row r="30" spans="7:10" x14ac:dyDescent="0.25">
      <c r="G30">
        <v>4</v>
      </c>
      <c r="H30">
        <v>39.5</v>
      </c>
      <c r="I30">
        <v>4.9111111111111114</v>
      </c>
      <c r="J30">
        <v>29.5</v>
      </c>
    </row>
    <row r="31" spans="7:10" x14ac:dyDescent="0.25">
      <c r="G31">
        <v>3.9142857142857141</v>
      </c>
      <c r="H31">
        <v>40.4</v>
      </c>
      <c r="I31">
        <v>5.0296296296296292</v>
      </c>
      <c r="J31">
        <v>29.6</v>
      </c>
    </row>
    <row r="32" spans="7:10" x14ac:dyDescent="0.25">
      <c r="G32">
        <v>4.0857142857142854</v>
      </c>
      <c r="H32">
        <v>40.5</v>
      </c>
      <c r="I32">
        <v>4.9703703703703708</v>
      </c>
      <c r="J32">
        <v>29.7</v>
      </c>
    </row>
    <row r="33" spans="7:10" x14ac:dyDescent="0.25">
      <c r="G33">
        <v>4</v>
      </c>
      <c r="H33">
        <v>42.1</v>
      </c>
      <c r="I33">
        <v>5</v>
      </c>
      <c r="J33">
        <v>29.8</v>
      </c>
    </row>
    <row r="34" spans="7:10" x14ac:dyDescent="0.25">
      <c r="G34">
        <v>4.1142857142857139</v>
      </c>
      <c r="H34">
        <v>46.7</v>
      </c>
      <c r="I34">
        <v>4.8888888888888893</v>
      </c>
      <c r="J34">
        <v>29.8</v>
      </c>
    </row>
    <row r="35" spans="7:10" x14ac:dyDescent="0.25">
      <c r="G35">
        <v>3.8857142857142857</v>
      </c>
      <c r="H35">
        <v>46.8</v>
      </c>
      <c r="I35">
        <v>5.1111111111111107</v>
      </c>
      <c r="J35">
        <v>29.9</v>
      </c>
    </row>
    <row r="36" spans="7:10" x14ac:dyDescent="0.25">
      <c r="G36">
        <v>4.038095238095238</v>
      </c>
      <c r="H36">
        <v>46.9</v>
      </c>
      <c r="I36">
        <v>4.9444444444444446</v>
      </c>
      <c r="J36">
        <v>30</v>
      </c>
    </row>
    <row r="37" spans="7:10" x14ac:dyDescent="0.25">
      <c r="G37">
        <v>3.961904761904762</v>
      </c>
      <c r="H37">
        <v>47.1</v>
      </c>
      <c r="I37">
        <v>5.0555555555555554</v>
      </c>
      <c r="J37">
        <v>30</v>
      </c>
    </row>
    <row r="38" spans="7:10" x14ac:dyDescent="0.25">
      <c r="G38">
        <v>4</v>
      </c>
      <c r="H38">
        <v>48.3</v>
      </c>
      <c r="I38">
        <v>5</v>
      </c>
      <c r="J38">
        <v>30.5</v>
      </c>
    </row>
    <row r="39" spans="7:10" x14ac:dyDescent="0.25">
      <c r="G39">
        <v>4</v>
      </c>
      <c r="H39">
        <v>51.2</v>
      </c>
      <c r="I39">
        <v>5.0444444444444443</v>
      </c>
      <c r="J39">
        <v>31</v>
      </c>
    </row>
    <row r="40" spans="7:10" x14ac:dyDescent="0.25">
      <c r="G40">
        <v>4</v>
      </c>
      <c r="H40">
        <v>53.5</v>
      </c>
      <c r="I40">
        <v>4.9555555555555557</v>
      </c>
      <c r="J40">
        <v>31</v>
      </c>
    </row>
    <row r="41" spans="7:10" x14ac:dyDescent="0.25">
      <c r="I41">
        <v>5.0444444444444443</v>
      </c>
      <c r="J41">
        <v>31.5</v>
      </c>
    </row>
    <row r="42" spans="7:10" x14ac:dyDescent="0.25">
      <c r="I42">
        <v>4.9555555555555557</v>
      </c>
      <c r="J42">
        <v>31.8</v>
      </c>
    </row>
    <row r="43" spans="7:10" x14ac:dyDescent="0.25">
      <c r="I43">
        <v>5</v>
      </c>
      <c r="J43">
        <v>31.9</v>
      </c>
    </row>
    <row r="44" spans="7:10" x14ac:dyDescent="0.25">
      <c r="I44">
        <v>4.9333333333333336</v>
      </c>
      <c r="J44">
        <v>31.9</v>
      </c>
    </row>
    <row r="45" spans="7:10" x14ac:dyDescent="0.25">
      <c r="I45">
        <v>5.0666666666666664</v>
      </c>
      <c r="J45">
        <v>32.200000000000003</v>
      </c>
    </row>
    <row r="46" spans="7:10" x14ac:dyDescent="0.25">
      <c r="I46">
        <v>5</v>
      </c>
      <c r="J46">
        <v>32.4</v>
      </c>
    </row>
    <row r="47" spans="7:10" x14ac:dyDescent="0.25">
      <c r="I47">
        <v>5</v>
      </c>
      <c r="J47">
        <v>32.9</v>
      </c>
    </row>
    <row r="48" spans="7:10" x14ac:dyDescent="0.25">
      <c r="I48">
        <v>5</v>
      </c>
      <c r="J48">
        <v>33.200000000000003</v>
      </c>
    </row>
    <row r="49" spans="9:10" x14ac:dyDescent="0.25">
      <c r="I49">
        <v>4.9333333333333336</v>
      </c>
      <c r="J49">
        <v>33.200000000000003</v>
      </c>
    </row>
    <row r="50" spans="9:10" x14ac:dyDescent="0.25">
      <c r="I50">
        <v>5.0666666666666664</v>
      </c>
      <c r="J50">
        <v>33.5</v>
      </c>
    </row>
    <row r="51" spans="9:10" x14ac:dyDescent="0.25">
      <c r="I51">
        <v>5.0888888888888886</v>
      </c>
      <c r="J51">
        <v>33.6</v>
      </c>
    </row>
    <row r="52" spans="9:10" x14ac:dyDescent="0.25">
      <c r="I52">
        <v>4.9111111111111114</v>
      </c>
      <c r="J52">
        <v>33.700000000000003</v>
      </c>
    </row>
    <row r="53" spans="9:10" x14ac:dyDescent="0.25">
      <c r="I53">
        <v>5.0296296296296292</v>
      </c>
      <c r="J53">
        <v>33.799999999999997</v>
      </c>
    </row>
    <row r="54" spans="9:10" x14ac:dyDescent="0.25">
      <c r="I54">
        <v>4.9703703703703708</v>
      </c>
      <c r="J54">
        <v>33.9</v>
      </c>
    </row>
    <row r="55" spans="9:10" x14ac:dyDescent="0.25">
      <c r="I55">
        <v>5</v>
      </c>
      <c r="J55">
        <v>35.6</v>
      </c>
    </row>
    <row r="56" spans="9:10" x14ac:dyDescent="0.25">
      <c r="I56">
        <v>5</v>
      </c>
      <c r="J56">
        <v>35.9</v>
      </c>
    </row>
    <row r="57" spans="9:10" x14ac:dyDescent="0.25">
      <c r="I57">
        <v>5</v>
      </c>
      <c r="J57">
        <v>36.1</v>
      </c>
    </row>
    <row r="58" spans="9:10" x14ac:dyDescent="0.25">
      <c r="I58">
        <v>4.9333333333333336</v>
      </c>
      <c r="J58">
        <v>36.200000000000003</v>
      </c>
    </row>
    <row r="59" spans="9:10" x14ac:dyDescent="0.25">
      <c r="I59">
        <v>5.0666666666666664</v>
      </c>
      <c r="J59">
        <v>36.299999999999997</v>
      </c>
    </row>
    <row r="60" spans="9:10" x14ac:dyDescent="0.25">
      <c r="I60">
        <v>5</v>
      </c>
      <c r="J60">
        <v>36.6</v>
      </c>
    </row>
    <row r="61" spans="9:10" x14ac:dyDescent="0.25">
      <c r="I61">
        <v>4.9333333333333336</v>
      </c>
      <c r="J61">
        <v>36.799999999999997</v>
      </c>
    </row>
    <row r="62" spans="9:10" x14ac:dyDescent="0.25">
      <c r="I62">
        <v>5.0666666666666664</v>
      </c>
      <c r="J62">
        <v>36.9</v>
      </c>
    </row>
    <row r="63" spans="9:10" x14ac:dyDescent="0.25">
      <c r="I63">
        <v>5.0888888888888886</v>
      </c>
      <c r="J63">
        <v>37.1</v>
      </c>
    </row>
    <row r="64" spans="9:10" x14ac:dyDescent="0.25">
      <c r="I64">
        <v>4.9111111111111114</v>
      </c>
      <c r="J64">
        <v>37.200000000000003</v>
      </c>
    </row>
    <row r="65" spans="9:10" x14ac:dyDescent="0.25">
      <c r="I65">
        <v>5.0296296296296292</v>
      </c>
      <c r="J65">
        <v>37.200000000000003</v>
      </c>
    </row>
    <row r="66" spans="9:10" x14ac:dyDescent="0.25">
      <c r="I66">
        <v>4.9703703703703708</v>
      </c>
      <c r="J66">
        <v>37.299999999999997</v>
      </c>
    </row>
    <row r="67" spans="9:10" x14ac:dyDescent="0.25">
      <c r="I67">
        <v>5.0888888888888886</v>
      </c>
      <c r="J67">
        <v>37.5</v>
      </c>
    </row>
    <row r="68" spans="9:10" x14ac:dyDescent="0.25">
      <c r="I68">
        <v>4.9111111111111114</v>
      </c>
      <c r="J68">
        <v>37.5</v>
      </c>
    </row>
    <row r="69" spans="9:10" x14ac:dyDescent="0.25">
      <c r="I69">
        <v>5.0296296296296292</v>
      </c>
      <c r="J69">
        <v>37.6</v>
      </c>
    </row>
    <row r="70" spans="9:10" x14ac:dyDescent="0.25">
      <c r="I70">
        <v>4.9703703703703708</v>
      </c>
      <c r="J70">
        <v>37.700000000000003</v>
      </c>
    </row>
    <row r="71" spans="9:10" x14ac:dyDescent="0.25">
      <c r="I71">
        <v>5.0444444444444443</v>
      </c>
      <c r="J71">
        <v>37.799999999999997</v>
      </c>
    </row>
    <row r="72" spans="9:10" x14ac:dyDescent="0.25">
      <c r="I72">
        <v>4.9555555555555557</v>
      </c>
      <c r="J72">
        <v>37.9</v>
      </c>
    </row>
    <row r="73" spans="9:10" x14ac:dyDescent="0.25">
      <c r="I73">
        <v>5</v>
      </c>
      <c r="J73">
        <v>38.5</v>
      </c>
    </row>
    <row r="74" spans="9:10" x14ac:dyDescent="0.25">
      <c r="I74">
        <v>5.177777777777778</v>
      </c>
      <c r="J74">
        <v>38.6</v>
      </c>
    </row>
    <row r="75" spans="9:10" x14ac:dyDescent="0.25">
      <c r="I75">
        <v>4.822222222222222</v>
      </c>
      <c r="J75">
        <v>38.700000000000003</v>
      </c>
    </row>
    <row r="76" spans="9:10" x14ac:dyDescent="0.25">
      <c r="I76">
        <v>5.1269841269841274</v>
      </c>
      <c r="J76">
        <v>38.700000000000003</v>
      </c>
    </row>
    <row r="77" spans="9:10" x14ac:dyDescent="0.25">
      <c r="I77">
        <v>4.8730158730158726</v>
      </c>
      <c r="J77">
        <v>38.700000000000003</v>
      </c>
    </row>
    <row r="78" spans="9:10" x14ac:dyDescent="0.25">
      <c r="I78">
        <v>5.0761904761904759</v>
      </c>
      <c r="J78">
        <v>38.700000000000003</v>
      </c>
    </row>
    <row r="79" spans="9:10" x14ac:dyDescent="0.25">
      <c r="I79">
        <v>4.9238095238095241</v>
      </c>
      <c r="J79">
        <v>38.799999999999997</v>
      </c>
    </row>
    <row r="80" spans="9:10" x14ac:dyDescent="0.25">
      <c r="I80">
        <v>5.0253968253968253</v>
      </c>
      <c r="J80">
        <v>38.799999999999997</v>
      </c>
    </row>
    <row r="81" spans="9:10" x14ac:dyDescent="0.25">
      <c r="I81">
        <v>4.9746031746031747</v>
      </c>
      <c r="J81">
        <v>38.9</v>
      </c>
    </row>
    <row r="82" spans="9:10" x14ac:dyDescent="0.25">
      <c r="I82">
        <v>5.0888888888888886</v>
      </c>
      <c r="J82">
        <v>39.1</v>
      </c>
    </row>
    <row r="83" spans="9:10" x14ac:dyDescent="0.25">
      <c r="I83">
        <v>4.9111111111111114</v>
      </c>
      <c r="J83">
        <v>39.1</v>
      </c>
    </row>
    <row r="84" spans="9:10" x14ac:dyDescent="0.25">
      <c r="I84">
        <v>5.0296296296296292</v>
      </c>
      <c r="J84">
        <v>39.1</v>
      </c>
    </row>
    <row r="85" spans="9:10" x14ac:dyDescent="0.25">
      <c r="I85">
        <v>4.9703703703703708</v>
      </c>
      <c r="J85">
        <v>39.299999999999997</v>
      </c>
    </row>
    <row r="86" spans="9:10" x14ac:dyDescent="0.25">
      <c r="I86">
        <v>5.0888888888888886</v>
      </c>
      <c r="J86">
        <v>39.5</v>
      </c>
    </row>
    <row r="87" spans="9:10" x14ac:dyDescent="0.25">
      <c r="I87">
        <v>4.9111111111111114</v>
      </c>
      <c r="J87">
        <v>39.6</v>
      </c>
    </row>
    <row r="88" spans="9:10" x14ac:dyDescent="0.25">
      <c r="I88">
        <v>5.0296296296296292</v>
      </c>
      <c r="J88">
        <v>39.6</v>
      </c>
    </row>
    <row r="89" spans="9:10" x14ac:dyDescent="0.25">
      <c r="I89">
        <v>4.9703703703703708</v>
      </c>
      <c r="J89">
        <v>39.700000000000003</v>
      </c>
    </row>
    <row r="90" spans="9:10" x14ac:dyDescent="0.25">
      <c r="I90">
        <v>5</v>
      </c>
      <c r="J90">
        <v>40.1</v>
      </c>
    </row>
    <row r="91" spans="9:10" x14ac:dyDescent="0.25">
      <c r="I91">
        <v>4.9333333333333336</v>
      </c>
      <c r="J91">
        <v>40.1</v>
      </c>
    </row>
    <row r="92" spans="9:10" x14ac:dyDescent="0.25">
      <c r="I92">
        <v>5.0666666666666664</v>
      </c>
      <c r="J92">
        <v>40.1</v>
      </c>
    </row>
    <row r="93" spans="9:10" x14ac:dyDescent="0.25">
      <c r="I93">
        <v>5</v>
      </c>
      <c r="J93">
        <v>40.299999999999997</v>
      </c>
    </row>
    <row r="94" spans="9:10" x14ac:dyDescent="0.25">
      <c r="I94">
        <v>5</v>
      </c>
      <c r="J94">
        <v>40.700000000000003</v>
      </c>
    </row>
    <row r="95" spans="9:10" x14ac:dyDescent="0.25">
      <c r="I95">
        <v>4.8444444444444441</v>
      </c>
      <c r="J95">
        <v>40.700000000000003</v>
      </c>
    </row>
    <row r="96" spans="9:10" x14ac:dyDescent="0.25">
      <c r="I96">
        <v>5.1555555555555559</v>
      </c>
      <c r="J96">
        <v>40.799999999999997</v>
      </c>
    </row>
    <row r="97" spans="9:10" x14ac:dyDescent="0.25">
      <c r="I97">
        <v>4.8962962962962964</v>
      </c>
      <c r="J97">
        <v>40.799999999999997</v>
      </c>
    </row>
    <row r="98" spans="9:10" x14ac:dyDescent="0.25">
      <c r="I98">
        <v>5.1037037037037036</v>
      </c>
      <c r="J98">
        <v>41</v>
      </c>
    </row>
    <row r="99" spans="9:10" x14ac:dyDescent="0.25">
      <c r="I99">
        <v>4.9481481481481477</v>
      </c>
      <c r="J99">
        <v>41</v>
      </c>
    </row>
    <row r="100" spans="9:10" x14ac:dyDescent="0.25">
      <c r="I100">
        <v>5.0518518518518523</v>
      </c>
      <c r="J100">
        <v>41.1</v>
      </c>
    </row>
    <row r="101" spans="9:10" x14ac:dyDescent="0.25">
      <c r="I101">
        <v>5.0444444444444443</v>
      </c>
      <c r="J101">
        <v>41.2</v>
      </c>
    </row>
    <row r="102" spans="9:10" x14ac:dyDescent="0.25">
      <c r="I102">
        <v>4.9555555555555557</v>
      </c>
      <c r="J102">
        <v>41.2</v>
      </c>
    </row>
    <row r="103" spans="9:10" x14ac:dyDescent="0.25">
      <c r="I103">
        <v>5</v>
      </c>
      <c r="J103">
        <v>41.7</v>
      </c>
    </row>
    <row r="104" spans="9:10" x14ac:dyDescent="0.25">
      <c r="I104">
        <v>4.9333333333333336</v>
      </c>
      <c r="J104">
        <v>41.7</v>
      </c>
    </row>
    <row r="105" spans="9:10" x14ac:dyDescent="0.25">
      <c r="I105">
        <v>5.0666666666666664</v>
      </c>
      <c r="J105">
        <v>41.9</v>
      </c>
    </row>
    <row r="106" spans="9:10" x14ac:dyDescent="0.25">
      <c r="I106">
        <v>5.0444444444444443</v>
      </c>
      <c r="J106">
        <v>42.3</v>
      </c>
    </row>
    <row r="107" spans="9:10" x14ac:dyDescent="0.25">
      <c r="I107">
        <v>4.9555555555555557</v>
      </c>
      <c r="J107">
        <v>42.3</v>
      </c>
    </row>
    <row r="108" spans="9:10" x14ac:dyDescent="0.25">
      <c r="I108">
        <v>5</v>
      </c>
      <c r="J108">
        <v>42.5</v>
      </c>
    </row>
    <row r="109" spans="9:10" x14ac:dyDescent="0.25">
      <c r="I109">
        <v>4.8444444444444441</v>
      </c>
      <c r="J109">
        <v>42.6</v>
      </c>
    </row>
    <row r="110" spans="9:10" x14ac:dyDescent="0.25">
      <c r="I110">
        <v>5.1555555555555559</v>
      </c>
      <c r="J110">
        <v>42.6</v>
      </c>
    </row>
    <row r="111" spans="9:10" x14ac:dyDescent="0.25">
      <c r="I111">
        <v>4.8962962962962964</v>
      </c>
      <c r="J111">
        <v>42.6</v>
      </c>
    </row>
    <row r="112" spans="9:10" x14ac:dyDescent="0.25">
      <c r="I112">
        <v>5.1037037037037036</v>
      </c>
      <c r="J112">
        <v>42.7</v>
      </c>
    </row>
    <row r="113" spans="9:10" x14ac:dyDescent="0.25">
      <c r="I113">
        <v>4.9481481481481477</v>
      </c>
      <c r="J113">
        <v>42.7</v>
      </c>
    </row>
    <row r="114" spans="9:10" x14ac:dyDescent="0.25">
      <c r="I114">
        <v>5.0518518518518523</v>
      </c>
      <c r="J114">
        <v>42.7</v>
      </c>
    </row>
    <row r="115" spans="9:10" x14ac:dyDescent="0.25">
      <c r="I115">
        <v>5</v>
      </c>
      <c r="J115">
        <v>42.8</v>
      </c>
    </row>
    <row r="116" spans="9:10" x14ac:dyDescent="0.25">
      <c r="I116">
        <v>4.8</v>
      </c>
      <c r="J116">
        <v>43</v>
      </c>
    </row>
    <row r="117" spans="9:10" x14ac:dyDescent="0.25">
      <c r="I117">
        <v>5.2</v>
      </c>
      <c r="J117">
        <v>43</v>
      </c>
    </row>
    <row r="118" spans="9:10" x14ac:dyDescent="0.25">
      <c r="I118">
        <v>4.8499999999999996</v>
      </c>
      <c r="J118">
        <v>43</v>
      </c>
    </row>
    <row r="119" spans="9:10" x14ac:dyDescent="0.25">
      <c r="I119">
        <v>5.15</v>
      </c>
      <c r="J119">
        <v>43</v>
      </c>
    </row>
    <row r="120" spans="9:10" x14ac:dyDescent="0.25">
      <c r="I120">
        <v>4.9000000000000004</v>
      </c>
      <c r="J120">
        <v>43.1</v>
      </c>
    </row>
    <row r="121" spans="9:10" x14ac:dyDescent="0.25">
      <c r="I121">
        <v>5.0999999999999996</v>
      </c>
      <c r="J121">
        <v>43.1</v>
      </c>
    </row>
    <row r="122" spans="9:10" x14ac:dyDescent="0.25">
      <c r="I122">
        <v>4.95</v>
      </c>
      <c r="J122">
        <v>43.2</v>
      </c>
    </row>
    <row r="123" spans="9:10" x14ac:dyDescent="0.25">
      <c r="I123">
        <v>5.05</v>
      </c>
      <c r="J123">
        <v>43.2</v>
      </c>
    </row>
    <row r="124" spans="9:10" x14ac:dyDescent="0.25">
      <c r="I124">
        <v>5.1333333333333337</v>
      </c>
      <c r="J124">
        <v>43.3</v>
      </c>
    </row>
    <row r="125" spans="9:10" x14ac:dyDescent="0.25">
      <c r="I125">
        <v>4.8666666666666663</v>
      </c>
      <c r="J125">
        <v>43.3</v>
      </c>
    </row>
    <row r="126" spans="9:10" x14ac:dyDescent="0.25">
      <c r="I126">
        <v>5.08</v>
      </c>
      <c r="J126">
        <v>43.3</v>
      </c>
    </row>
    <row r="127" spans="9:10" x14ac:dyDescent="0.25">
      <c r="I127">
        <v>4.92</v>
      </c>
      <c r="J127">
        <v>43.4</v>
      </c>
    </row>
    <row r="128" spans="9:10" x14ac:dyDescent="0.25">
      <c r="I128">
        <v>5.0266666666666664</v>
      </c>
      <c r="J128">
        <v>43.4</v>
      </c>
    </row>
    <row r="129" spans="9:10" x14ac:dyDescent="0.25">
      <c r="I129">
        <v>4.9733333333333336</v>
      </c>
      <c r="J129">
        <v>43.5</v>
      </c>
    </row>
    <row r="130" spans="9:10" x14ac:dyDescent="0.25">
      <c r="I130">
        <v>5</v>
      </c>
      <c r="J130">
        <v>43.9</v>
      </c>
    </row>
    <row r="131" spans="9:10" x14ac:dyDescent="0.25">
      <c r="I131">
        <v>5.0888888888888886</v>
      </c>
      <c r="J131">
        <v>44.1</v>
      </c>
    </row>
    <row r="132" spans="9:10" x14ac:dyDescent="0.25">
      <c r="I132">
        <v>4.9111111111111114</v>
      </c>
      <c r="J132">
        <v>44.2</v>
      </c>
    </row>
    <row r="133" spans="9:10" x14ac:dyDescent="0.25">
      <c r="I133">
        <v>5.0296296296296292</v>
      </c>
      <c r="J133">
        <v>44.2</v>
      </c>
    </row>
    <row r="134" spans="9:10" x14ac:dyDescent="0.25">
      <c r="I134">
        <v>4.9703703703703708</v>
      </c>
      <c r="J134">
        <v>44.4</v>
      </c>
    </row>
    <row r="135" spans="9:10" x14ac:dyDescent="0.25">
      <c r="I135">
        <v>5</v>
      </c>
      <c r="J135">
        <v>44.7</v>
      </c>
    </row>
    <row r="136" spans="9:10" x14ac:dyDescent="0.25">
      <c r="I136">
        <v>5</v>
      </c>
      <c r="J136">
        <v>45.1</v>
      </c>
    </row>
    <row r="137" spans="9:10" x14ac:dyDescent="0.25">
      <c r="I137">
        <v>5.0444444444444443</v>
      </c>
      <c r="J137">
        <v>45.5</v>
      </c>
    </row>
    <row r="138" spans="9:10" x14ac:dyDescent="0.25">
      <c r="I138">
        <v>4.9555555555555557</v>
      </c>
      <c r="J138">
        <v>45.7</v>
      </c>
    </row>
    <row r="139" spans="9:10" x14ac:dyDescent="0.25">
      <c r="I139">
        <v>5.0444444444444443</v>
      </c>
      <c r="J139">
        <v>46.6</v>
      </c>
    </row>
    <row r="140" spans="9:10" x14ac:dyDescent="0.25">
      <c r="I140">
        <v>4.9555555555555557</v>
      </c>
      <c r="J140">
        <v>46.9</v>
      </c>
    </row>
    <row r="141" spans="9:10" x14ac:dyDescent="0.25">
      <c r="I141">
        <v>5</v>
      </c>
      <c r="J141">
        <v>47.1</v>
      </c>
    </row>
    <row r="142" spans="9:10" x14ac:dyDescent="0.25">
      <c r="I142">
        <v>4.9333333333333336</v>
      </c>
      <c r="J142">
        <v>47.2</v>
      </c>
    </row>
    <row r="143" spans="9:10" x14ac:dyDescent="0.25">
      <c r="I143">
        <v>5.0666666666666664</v>
      </c>
      <c r="J143">
        <v>47.2</v>
      </c>
    </row>
    <row r="144" spans="9:10" x14ac:dyDescent="0.25">
      <c r="I144">
        <v>5.0444444444444443</v>
      </c>
      <c r="J144">
        <v>47.4</v>
      </c>
    </row>
    <row r="145" spans="9:10" x14ac:dyDescent="0.25">
      <c r="I145">
        <v>4.9555555555555557</v>
      </c>
      <c r="J145">
        <v>47.8</v>
      </c>
    </row>
    <row r="146" spans="9:10" x14ac:dyDescent="0.25">
      <c r="I146">
        <v>5.177777777777778</v>
      </c>
      <c r="J146">
        <v>47.9</v>
      </c>
    </row>
    <row r="147" spans="9:10" x14ac:dyDescent="0.25">
      <c r="I147">
        <v>4.822222222222222</v>
      </c>
      <c r="J147">
        <v>47.9</v>
      </c>
    </row>
    <row r="148" spans="9:10" x14ac:dyDescent="0.25">
      <c r="I148">
        <v>5.1269841269841274</v>
      </c>
      <c r="J148">
        <v>48.1</v>
      </c>
    </row>
    <row r="149" spans="9:10" x14ac:dyDescent="0.25">
      <c r="I149">
        <v>4.8730158730158726</v>
      </c>
      <c r="J149">
        <v>48.1</v>
      </c>
    </row>
    <row r="150" spans="9:10" x14ac:dyDescent="0.25">
      <c r="I150">
        <v>5.0761904761904759</v>
      </c>
      <c r="J150">
        <v>48.1</v>
      </c>
    </row>
    <row r="151" spans="9:10" x14ac:dyDescent="0.25">
      <c r="I151">
        <v>4.9238095238095241</v>
      </c>
      <c r="J151">
        <v>48.2</v>
      </c>
    </row>
    <row r="152" spans="9:10" x14ac:dyDescent="0.25">
      <c r="I152">
        <v>5.0253968253968253</v>
      </c>
      <c r="J152">
        <v>48.2</v>
      </c>
    </row>
    <row r="153" spans="9:10" x14ac:dyDescent="0.25">
      <c r="I153">
        <v>4.9746031746031747</v>
      </c>
      <c r="J153">
        <v>48.2</v>
      </c>
    </row>
    <row r="154" spans="9:10" x14ac:dyDescent="0.25">
      <c r="I154">
        <v>5</v>
      </c>
      <c r="J154">
        <v>48.9</v>
      </c>
    </row>
    <row r="155" spans="9:10" x14ac:dyDescent="0.25">
      <c r="I155">
        <v>5</v>
      </c>
      <c r="J155">
        <v>49.5</v>
      </c>
    </row>
    <row r="156" spans="9:10" x14ac:dyDescent="0.25">
      <c r="I156">
        <v>4.9333333333333336</v>
      </c>
      <c r="J156">
        <v>49.5</v>
      </c>
    </row>
    <row r="157" spans="9:10" x14ac:dyDescent="0.25">
      <c r="I157">
        <v>5.0666666666666664</v>
      </c>
      <c r="J157">
        <v>49.7</v>
      </c>
    </row>
    <row r="158" spans="9:10" x14ac:dyDescent="0.25">
      <c r="I158">
        <v>5</v>
      </c>
      <c r="J158">
        <v>50.1</v>
      </c>
    </row>
    <row r="159" spans="9:10" x14ac:dyDescent="0.25">
      <c r="I159">
        <v>5</v>
      </c>
      <c r="J159">
        <v>50.4</v>
      </c>
    </row>
    <row r="160" spans="9:10" x14ac:dyDescent="0.25">
      <c r="I160">
        <v>5</v>
      </c>
      <c r="J160">
        <v>50.9</v>
      </c>
    </row>
    <row r="161" spans="9:10" x14ac:dyDescent="0.25">
      <c r="I161">
        <v>5.0444444444444443</v>
      </c>
      <c r="J161">
        <v>51.4</v>
      </c>
    </row>
    <row r="162" spans="9:10" x14ac:dyDescent="0.25">
      <c r="I162">
        <v>4.9555555555555557</v>
      </c>
      <c r="J162">
        <v>51.4</v>
      </c>
    </row>
    <row r="163" spans="9:10" x14ac:dyDescent="0.25">
      <c r="I163">
        <v>5.0444444444444443</v>
      </c>
      <c r="J163">
        <v>51.6</v>
      </c>
    </row>
    <row r="164" spans="9:10" x14ac:dyDescent="0.25">
      <c r="I164">
        <v>4.9555555555555557</v>
      </c>
      <c r="J164">
        <v>51.7</v>
      </c>
    </row>
    <row r="165" spans="9:10" x14ac:dyDescent="0.25">
      <c r="I165">
        <v>5.0444444444444443</v>
      </c>
      <c r="J165">
        <v>52.1</v>
      </c>
    </row>
    <row r="166" spans="9:10" x14ac:dyDescent="0.25">
      <c r="I166">
        <v>4.9555555555555557</v>
      </c>
      <c r="J166">
        <v>52.4</v>
      </c>
    </row>
    <row r="167" spans="9:10" x14ac:dyDescent="0.25">
      <c r="I167">
        <v>5</v>
      </c>
      <c r="J167">
        <v>53.7</v>
      </c>
    </row>
    <row r="168" spans="9:10" x14ac:dyDescent="0.25">
      <c r="I168">
        <v>4.9333333333333336</v>
      </c>
      <c r="J168">
        <v>53.7</v>
      </c>
    </row>
    <row r="169" spans="9:10" x14ac:dyDescent="0.25">
      <c r="I169">
        <v>5.0666666666666664</v>
      </c>
      <c r="J169">
        <v>54</v>
      </c>
    </row>
    <row r="170" spans="9:10" x14ac:dyDescent="0.25">
      <c r="I170">
        <v>5</v>
      </c>
      <c r="J170">
        <v>54.5</v>
      </c>
    </row>
    <row r="171" spans="9:10" x14ac:dyDescent="0.25">
      <c r="I171">
        <v>4.9333333333333336</v>
      </c>
      <c r="J171">
        <v>54.5</v>
      </c>
    </row>
    <row r="172" spans="9:10" x14ac:dyDescent="0.25">
      <c r="I172">
        <v>5.0666666666666664</v>
      </c>
      <c r="J172">
        <v>54.5</v>
      </c>
    </row>
    <row r="173" spans="9:10" x14ac:dyDescent="0.25">
      <c r="I173">
        <v>5.0444444444444443</v>
      </c>
      <c r="J173">
        <v>55.1</v>
      </c>
    </row>
    <row r="174" spans="9:10" x14ac:dyDescent="0.25">
      <c r="I174">
        <v>4.9555555555555557</v>
      </c>
      <c r="J174">
        <v>55.2</v>
      </c>
    </row>
    <row r="175" spans="9:10" x14ac:dyDescent="0.25">
      <c r="I175">
        <v>5</v>
      </c>
      <c r="J175">
        <v>55.6</v>
      </c>
    </row>
    <row r="176" spans="9:10" x14ac:dyDescent="0.25">
      <c r="I176">
        <v>4.9333333333333336</v>
      </c>
      <c r="J176">
        <v>55.6</v>
      </c>
    </row>
    <row r="177" spans="9:10" x14ac:dyDescent="0.25">
      <c r="I177">
        <v>5.0666666666666664</v>
      </c>
      <c r="J177">
        <v>55.7</v>
      </c>
    </row>
    <row r="178" spans="9:10" x14ac:dyDescent="0.25">
      <c r="I178">
        <v>5</v>
      </c>
      <c r="J178">
        <v>55.9</v>
      </c>
    </row>
    <row r="179" spans="9:10" x14ac:dyDescent="0.25">
      <c r="I179">
        <v>5</v>
      </c>
      <c r="J179">
        <v>57</v>
      </c>
    </row>
    <row r="180" spans="9:10" x14ac:dyDescent="0.25">
      <c r="I180">
        <v>5</v>
      </c>
      <c r="J180">
        <v>57.2</v>
      </c>
    </row>
    <row r="181" spans="9:10" x14ac:dyDescent="0.25">
      <c r="I181">
        <v>5</v>
      </c>
      <c r="J181">
        <v>57.7</v>
      </c>
    </row>
    <row r="182" spans="9:10" x14ac:dyDescent="0.25">
      <c r="I182">
        <v>5</v>
      </c>
      <c r="J182">
        <v>58</v>
      </c>
    </row>
    <row r="183" spans="9:10" x14ac:dyDescent="0.25">
      <c r="I183">
        <v>5.0444444444444443</v>
      </c>
      <c r="J183">
        <v>59.5</v>
      </c>
    </row>
    <row r="184" spans="9:10" x14ac:dyDescent="0.25">
      <c r="I184">
        <v>4.9555555555555557</v>
      </c>
      <c r="J184">
        <v>59.5</v>
      </c>
    </row>
    <row r="185" spans="9:10" x14ac:dyDescent="0.25">
      <c r="I185">
        <v>5</v>
      </c>
      <c r="J185">
        <v>59.7</v>
      </c>
    </row>
    <row r="186" spans="9:10" x14ac:dyDescent="0.25">
      <c r="I186">
        <v>5</v>
      </c>
      <c r="J186">
        <v>62.6</v>
      </c>
    </row>
    <row r="187" spans="9:10" x14ac:dyDescent="0.25">
      <c r="I187">
        <v>5</v>
      </c>
      <c r="J187">
        <v>63.4</v>
      </c>
    </row>
    <row r="188" spans="9:10" x14ac:dyDescent="0.25">
      <c r="I188">
        <v>5</v>
      </c>
      <c r="J188">
        <v>67.099999999999994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XLSTAT_20210928_122213_1_HID1">
    <tabColor rgb="FF007800"/>
  </sheetPr>
  <dimension ref="A1:J376"/>
  <sheetViews>
    <sheetView workbookViewId="0"/>
  </sheetViews>
  <sheetFormatPr defaultRowHeight="15" x14ac:dyDescent="0.25"/>
  <sheetData>
    <row r="1" spans="1:10" x14ac:dyDescent="0.25">
      <c r="A1">
        <v>0.85</v>
      </c>
      <c r="B1">
        <v>31.7</v>
      </c>
      <c r="C1">
        <v>1.85</v>
      </c>
      <c r="D1">
        <v>17</v>
      </c>
      <c r="E1">
        <v>2.85</v>
      </c>
      <c r="F1">
        <v>16.3</v>
      </c>
      <c r="G1">
        <v>3.85</v>
      </c>
      <c r="H1">
        <v>13.9</v>
      </c>
      <c r="I1">
        <v>4.8499999999999996</v>
      </c>
      <c r="J1">
        <v>14.7</v>
      </c>
    </row>
    <row r="2" spans="1:10" x14ac:dyDescent="0.25">
      <c r="A2">
        <v>1.1499999999999999</v>
      </c>
      <c r="B2">
        <v>31.7</v>
      </c>
      <c r="C2">
        <v>2.15</v>
      </c>
      <c r="D2">
        <v>17</v>
      </c>
      <c r="E2">
        <v>3.15</v>
      </c>
      <c r="F2">
        <v>16.3</v>
      </c>
      <c r="G2">
        <v>4.1500000000000004</v>
      </c>
      <c r="H2">
        <v>13.9</v>
      </c>
      <c r="I2">
        <v>5.15</v>
      </c>
      <c r="J2">
        <v>14.7</v>
      </c>
    </row>
    <row r="3" spans="1:10" x14ac:dyDescent="0.25">
      <c r="A3">
        <v>0.85</v>
      </c>
      <c r="B3">
        <v>39.1</v>
      </c>
      <c r="C3">
        <v>1.85</v>
      </c>
      <c r="D3">
        <v>20.399999999999999</v>
      </c>
      <c r="E3">
        <v>2.85</v>
      </c>
      <c r="F3">
        <v>18.8</v>
      </c>
      <c r="G3">
        <v>3.85</v>
      </c>
      <c r="H3">
        <v>14.6</v>
      </c>
      <c r="I3">
        <v>4.8499999999999996</v>
      </c>
      <c r="J3">
        <v>14.7</v>
      </c>
    </row>
    <row r="4" spans="1:10" x14ac:dyDescent="0.25">
      <c r="A4">
        <v>1.1499999999999999</v>
      </c>
      <c r="B4">
        <v>39.1</v>
      </c>
      <c r="C4">
        <v>2.15</v>
      </c>
      <c r="D4">
        <v>20.399999999999999</v>
      </c>
      <c r="E4">
        <v>3.15</v>
      </c>
      <c r="F4">
        <v>18.8</v>
      </c>
      <c r="G4">
        <v>4.1500000000000004</v>
      </c>
      <c r="H4">
        <v>14.6</v>
      </c>
      <c r="I4">
        <v>5.15</v>
      </c>
      <c r="J4">
        <v>14.7</v>
      </c>
    </row>
    <row r="5" spans="1:10" x14ac:dyDescent="0.25">
      <c r="A5">
        <v>0.85</v>
      </c>
      <c r="B5">
        <v>47.7</v>
      </c>
      <c r="C5">
        <v>1.85</v>
      </c>
      <c r="D5">
        <v>22.2</v>
      </c>
      <c r="E5">
        <v>2.85</v>
      </c>
      <c r="F5">
        <v>19.5</v>
      </c>
      <c r="G5">
        <v>3.85</v>
      </c>
      <c r="H5">
        <v>15.3</v>
      </c>
      <c r="I5">
        <v>4.8499999999999996</v>
      </c>
      <c r="J5">
        <v>14.9</v>
      </c>
    </row>
    <row r="6" spans="1:10" x14ac:dyDescent="0.25">
      <c r="A6">
        <v>1.1499999999999999</v>
      </c>
      <c r="B6">
        <v>47.7</v>
      </c>
      <c r="C6">
        <v>2.15</v>
      </c>
      <c r="D6">
        <v>22.2</v>
      </c>
      <c r="E6">
        <v>3.15</v>
      </c>
      <c r="F6">
        <v>19.5</v>
      </c>
      <c r="G6">
        <v>4.1500000000000004</v>
      </c>
      <c r="H6">
        <v>15.3</v>
      </c>
      <c r="I6">
        <v>5.15</v>
      </c>
      <c r="J6">
        <v>14.9</v>
      </c>
    </row>
    <row r="7" spans="1:10" x14ac:dyDescent="0.25">
      <c r="C7">
        <v>1.85</v>
      </c>
      <c r="D7">
        <v>23.8</v>
      </c>
      <c r="E7">
        <v>2.85</v>
      </c>
      <c r="F7">
        <v>21.8</v>
      </c>
      <c r="G7">
        <v>3.85</v>
      </c>
      <c r="H7">
        <v>15.7</v>
      </c>
      <c r="I7">
        <v>4.8499999999999996</v>
      </c>
      <c r="J7">
        <v>15.2</v>
      </c>
    </row>
    <row r="8" spans="1:10" x14ac:dyDescent="0.25">
      <c r="C8">
        <v>2.15</v>
      </c>
      <c r="D8">
        <v>23.8</v>
      </c>
      <c r="E8">
        <v>3.15</v>
      </c>
      <c r="F8">
        <v>21.8</v>
      </c>
      <c r="G8">
        <v>4.1500000000000004</v>
      </c>
      <c r="H8">
        <v>15.7</v>
      </c>
      <c r="I8">
        <v>5.15</v>
      </c>
      <c r="J8">
        <v>15.2</v>
      </c>
    </row>
    <row r="9" spans="1:10" x14ac:dyDescent="0.25">
      <c r="C9">
        <v>1.85</v>
      </c>
      <c r="D9">
        <v>27.5</v>
      </c>
      <c r="E9">
        <v>2.85</v>
      </c>
      <c r="F9">
        <v>22</v>
      </c>
      <c r="G9">
        <v>3.85</v>
      </c>
      <c r="H9">
        <v>18.399999999999999</v>
      </c>
      <c r="I9">
        <v>4.8499999999999996</v>
      </c>
      <c r="J9">
        <v>15.3</v>
      </c>
    </row>
    <row r="10" spans="1:10" x14ac:dyDescent="0.25">
      <c r="C10">
        <v>2.15</v>
      </c>
      <c r="D10">
        <v>27.5</v>
      </c>
      <c r="E10">
        <v>3.15</v>
      </c>
      <c r="F10">
        <v>22</v>
      </c>
      <c r="G10">
        <v>4.1500000000000004</v>
      </c>
      <c r="H10">
        <v>18.399999999999999</v>
      </c>
      <c r="I10">
        <v>5.15</v>
      </c>
      <c r="J10">
        <v>15.3</v>
      </c>
    </row>
    <row r="11" spans="1:10" x14ac:dyDescent="0.25">
      <c r="C11">
        <v>1.85</v>
      </c>
      <c r="D11">
        <v>28</v>
      </c>
      <c r="E11">
        <v>2.85</v>
      </c>
      <c r="F11">
        <v>24.3</v>
      </c>
      <c r="G11">
        <v>3.85</v>
      </c>
      <c r="H11">
        <v>18.5</v>
      </c>
      <c r="I11">
        <v>4.8499999999999996</v>
      </c>
      <c r="J11">
        <v>15.5</v>
      </c>
    </row>
    <row r="12" spans="1:10" x14ac:dyDescent="0.25">
      <c r="C12">
        <v>2.15</v>
      </c>
      <c r="D12">
        <v>28</v>
      </c>
      <c r="E12">
        <v>3.15</v>
      </c>
      <c r="F12">
        <v>24.3</v>
      </c>
      <c r="G12">
        <v>4.1500000000000004</v>
      </c>
      <c r="H12">
        <v>18.5</v>
      </c>
      <c r="I12">
        <v>5.15</v>
      </c>
      <c r="J12">
        <v>15.5</v>
      </c>
    </row>
    <row r="13" spans="1:10" x14ac:dyDescent="0.25">
      <c r="C13">
        <v>1.85</v>
      </c>
      <c r="D13">
        <v>28.4</v>
      </c>
      <c r="E13">
        <v>2.85</v>
      </c>
      <c r="F13">
        <v>25.9</v>
      </c>
      <c r="G13">
        <v>3.85</v>
      </c>
      <c r="H13">
        <v>18.7</v>
      </c>
      <c r="I13">
        <v>4.8499999999999996</v>
      </c>
      <c r="J13">
        <v>16.100000000000001</v>
      </c>
    </row>
    <row r="14" spans="1:10" x14ac:dyDescent="0.25">
      <c r="C14">
        <v>2.15</v>
      </c>
      <c r="D14">
        <v>28.4</v>
      </c>
      <c r="E14">
        <v>3.15</v>
      </c>
      <c r="F14">
        <v>25.9</v>
      </c>
      <c r="G14">
        <v>4.1500000000000004</v>
      </c>
      <c r="H14">
        <v>18.7</v>
      </c>
      <c r="I14">
        <v>5.15</v>
      </c>
      <c r="J14">
        <v>16.100000000000001</v>
      </c>
    </row>
    <row r="15" spans="1:10" x14ac:dyDescent="0.25">
      <c r="C15">
        <v>1.85</v>
      </c>
      <c r="D15">
        <v>38.299999999999997</v>
      </c>
      <c r="E15">
        <v>2.85</v>
      </c>
      <c r="F15">
        <v>28.4</v>
      </c>
      <c r="G15">
        <v>3.85</v>
      </c>
      <c r="H15">
        <v>18.8</v>
      </c>
      <c r="I15">
        <v>4.8499999999999996</v>
      </c>
      <c r="J15">
        <v>16.899999999999999</v>
      </c>
    </row>
    <row r="16" spans="1:10" x14ac:dyDescent="0.25">
      <c r="C16">
        <v>2.15</v>
      </c>
      <c r="D16">
        <v>38.299999999999997</v>
      </c>
      <c r="E16">
        <v>3.15</v>
      </c>
      <c r="F16">
        <v>28.4</v>
      </c>
      <c r="G16">
        <v>4.1500000000000004</v>
      </c>
      <c r="H16">
        <v>18.8</v>
      </c>
      <c r="I16">
        <v>5.15</v>
      </c>
      <c r="J16">
        <v>16.899999999999999</v>
      </c>
    </row>
    <row r="17" spans="3:10" x14ac:dyDescent="0.25">
      <c r="C17">
        <v>1.85</v>
      </c>
      <c r="D17">
        <v>41.1</v>
      </c>
      <c r="E17">
        <v>2.85</v>
      </c>
      <c r="F17">
        <v>36.9</v>
      </c>
      <c r="G17">
        <v>3.85</v>
      </c>
      <c r="H17">
        <v>18.899999999999999</v>
      </c>
      <c r="I17">
        <v>4.8499999999999996</v>
      </c>
      <c r="J17">
        <v>18.399999999999999</v>
      </c>
    </row>
    <row r="18" spans="3:10" x14ac:dyDescent="0.25">
      <c r="C18">
        <v>2.15</v>
      </c>
      <c r="D18">
        <v>41.1</v>
      </c>
      <c r="E18">
        <v>3.15</v>
      </c>
      <c r="F18">
        <v>36.9</v>
      </c>
      <c r="G18">
        <v>4.1500000000000004</v>
      </c>
      <c r="H18">
        <v>18.899999999999999</v>
      </c>
      <c r="I18">
        <v>5.15</v>
      </c>
      <c r="J18">
        <v>18.399999999999999</v>
      </c>
    </row>
    <row r="19" spans="3:10" x14ac:dyDescent="0.25">
      <c r="C19">
        <v>1.85</v>
      </c>
      <c r="D19">
        <v>41.4</v>
      </c>
      <c r="E19">
        <v>2.85</v>
      </c>
      <c r="F19">
        <v>38.299999999999997</v>
      </c>
      <c r="G19">
        <v>3.85</v>
      </c>
      <c r="H19">
        <v>19</v>
      </c>
      <c r="I19">
        <v>4.8499999999999996</v>
      </c>
      <c r="J19">
        <v>20.2</v>
      </c>
    </row>
    <row r="20" spans="3:10" x14ac:dyDescent="0.25">
      <c r="C20">
        <v>2.15</v>
      </c>
      <c r="D20">
        <v>41.4</v>
      </c>
      <c r="E20">
        <v>3.15</v>
      </c>
      <c r="F20">
        <v>38.299999999999997</v>
      </c>
      <c r="G20">
        <v>4.1500000000000004</v>
      </c>
      <c r="H20">
        <v>19</v>
      </c>
      <c r="I20">
        <v>5.15</v>
      </c>
      <c r="J20">
        <v>20.2</v>
      </c>
    </row>
    <row r="21" spans="3:10" x14ac:dyDescent="0.25">
      <c r="C21">
        <v>1.85</v>
      </c>
      <c r="D21">
        <v>58.1</v>
      </c>
      <c r="E21">
        <v>2.85</v>
      </c>
      <c r="F21">
        <v>41.6</v>
      </c>
      <c r="G21">
        <v>3.85</v>
      </c>
      <c r="H21">
        <v>19.8</v>
      </c>
      <c r="I21">
        <v>4.8499999999999996</v>
      </c>
      <c r="J21">
        <v>21.3</v>
      </c>
    </row>
    <row r="22" spans="3:10" x14ac:dyDescent="0.25">
      <c r="C22">
        <v>2.15</v>
      </c>
      <c r="D22">
        <v>58.1</v>
      </c>
      <c r="E22">
        <v>3.15</v>
      </c>
      <c r="F22">
        <v>41.6</v>
      </c>
      <c r="G22">
        <v>4.1500000000000004</v>
      </c>
      <c r="H22">
        <v>19.8</v>
      </c>
      <c r="I22">
        <v>5.15</v>
      </c>
      <c r="J22">
        <v>21.3</v>
      </c>
    </row>
    <row r="23" spans="3:10" x14ac:dyDescent="0.25">
      <c r="E23">
        <v>2.85</v>
      </c>
      <c r="F23">
        <v>43.3</v>
      </c>
      <c r="G23">
        <v>3.85</v>
      </c>
      <c r="H23">
        <v>20</v>
      </c>
      <c r="I23">
        <v>4.8499999999999996</v>
      </c>
      <c r="J23">
        <v>22.4</v>
      </c>
    </row>
    <row r="24" spans="3:10" x14ac:dyDescent="0.25">
      <c r="E24">
        <v>3.15</v>
      </c>
      <c r="F24">
        <v>43.3</v>
      </c>
      <c r="G24">
        <v>4.1500000000000004</v>
      </c>
      <c r="H24">
        <v>20</v>
      </c>
      <c r="I24">
        <v>5.15</v>
      </c>
      <c r="J24">
        <v>22.4</v>
      </c>
    </row>
    <row r="25" spans="3:10" x14ac:dyDescent="0.25">
      <c r="E25">
        <v>2.85</v>
      </c>
      <c r="F25">
        <v>52.7</v>
      </c>
      <c r="G25">
        <v>3.85</v>
      </c>
      <c r="H25">
        <v>20.2</v>
      </c>
      <c r="I25">
        <v>4.8499999999999996</v>
      </c>
      <c r="J25">
        <v>23.1</v>
      </c>
    </row>
    <row r="26" spans="3:10" x14ac:dyDescent="0.25">
      <c r="E26">
        <v>3.15</v>
      </c>
      <c r="F26">
        <v>52.7</v>
      </c>
      <c r="G26">
        <v>4.1500000000000004</v>
      </c>
      <c r="H26">
        <v>20.2</v>
      </c>
      <c r="I26">
        <v>5.15</v>
      </c>
      <c r="J26">
        <v>23.1</v>
      </c>
    </row>
    <row r="27" spans="3:10" x14ac:dyDescent="0.25">
      <c r="G27">
        <v>3.85</v>
      </c>
      <c r="H27">
        <v>20.3</v>
      </c>
      <c r="I27">
        <v>4.8499999999999996</v>
      </c>
      <c r="J27">
        <v>23.1</v>
      </c>
    </row>
    <row r="28" spans="3:10" x14ac:dyDescent="0.25">
      <c r="G28">
        <v>4.1500000000000004</v>
      </c>
      <c r="H28">
        <v>20.3</v>
      </c>
      <c r="I28">
        <v>5.15</v>
      </c>
      <c r="J28">
        <v>23.1</v>
      </c>
    </row>
    <row r="29" spans="3:10" x14ac:dyDescent="0.25">
      <c r="G29">
        <v>3.85</v>
      </c>
      <c r="H29">
        <v>20.399999999999999</v>
      </c>
      <c r="I29">
        <v>4.8499999999999996</v>
      </c>
      <c r="J29">
        <v>23.3</v>
      </c>
    </row>
    <row r="30" spans="3:10" x14ac:dyDescent="0.25">
      <c r="G30">
        <v>4.1500000000000004</v>
      </c>
      <c r="H30">
        <v>20.399999999999999</v>
      </c>
      <c r="I30">
        <v>5.15</v>
      </c>
      <c r="J30">
        <v>23.3</v>
      </c>
    </row>
    <row r="31" spans="3:10" x14ac:dyDescent="0.25">
      <c r="G31">
        <v>3.85</v>
      </c>
      <c r="H31">
        <v>23</v>
      </c>
      <c r="I31">
        <v>4.8499999999999996</v>
      </c>
      <c r="J31">
        <v>23.3</v>
      </c>
    </row>
    <row r="32" spans="3:10" x14ac:dyDescent="0.25">
      <c r="G32">
        <v>4.1500000000000004</v>
      </c>
      <c r="H32">
        <v>23</v>
      </c>
      <c r="I32">
        <v>5.15</v>
      </c>
      <c r="J32">
        <v>23.3</v>
      </c>
    </row>
    <row r="33" spans="7:10" x14ac:dyDescent="0.25">
      <c r="G33">
        <v>3.85</v>
      </c>
      <c r="H33">
        <v>23</v>
      </c>
      <c r="I33">
        <v>4.8499999999999996</v>
      </c>
      <c r="J33">
        <v>23.5</v>
      </c>
    </row>
    <row r="34" spans="7:10" x14ac:dyDescent="0.25">
      <c r="G34">
        <v>4.1500000000000004</v>
      </c>
      <c r="H34">
        <v>23</v>
      </c>
      <c r="I34">
        <v>5.15</v>
      </c>
      <c r="J34">
        <v>23.5</v>
      </c>
    </row>
    <row r="35" spans="7:10" x14ac:dyDescent="0.25">
      <c r="G35">
        <v>3.85</v>
      </c>
      <c r="H35">
        <v>23.4</v>
      </c>
      <c r="I35">
        <v>4.8499999999999996</v>
      </c>
      <c r="J35">
        <v>23.9</v>
      </c>
    </row>
    <row r="36" spans="7:10" x14ac:dyDescent="0.25">
      <c r="G36">
        <v>4.1500000000000004</v>
      </c>
      <c r="H36">
        <v>23.4</v>
      </c>
      <c r="I36">
        <v>5.15</v>
      </c>
      <c r="J36">
        <v>23.9</v>
      </c>
    </row>
    <row r="37" spans="7:10" x14ac:dyDescent="0.25">
      <c r="G37">
        <v>3.85</v>
      </c>
      <c r="H37">
        <v>23.8</v>
      </c>
      <c r="I37">
        <v>4.8499999999999996</v>
      </c>
      <c r="J37">
        <v>24.3</v>
      </c>
    </row>
    <row r="38" spans="7:10" x14ac:dyDescent="0.25">
      <c r="G38">
        <v>4.1500000000000004</v>
      </c>
      <c r="H38">
        <v>23.8</v>
      </c>
      <c r="I38">
        <v>5.15</v>
      </c>
      <c r="J38">
        <v>24.3</v>
      </c>
    </row>
    <row r="39" spans="7:10" x14ac:dyDescent="0.25">
      <c r="G39">
        <v>3.85</v>
      </c>
      <c r="H39">
        <v>24.1</v>
      </c>
      <c r="I39">
        <v>4.8499999999999996</v>
      </c>
      <c r="J39">
        <v>24.3</v>
      </c>
    </row>
    <row r="40" spans="7:10" x14ac:dyDescent="0.25">
      <c r="G40">
        <v>4.1500000000000004</v>
      </c>
      <c r="H40">
        <v>24.1</v>
      </c>
      <c r="I40">
        <v>5.15</v>
      </c>
      <c r="J40">
        <v>24.3</v>
      </c>
    </row>
    <row r="41" spans="7:10" x14ac:dyDescent="0.25">
      <c r="G41">
        <v>3.85</v>
      </c>
      <c r="H41">
        <v>26.2</v>
      </c>
      <c r="I41">
        <v>4.8499999999999996</v>
      </c>
      <c r="J41">
        <v>24.4</v>
      </c>
    </row>
    <row r="42" spans="7:10" x14ac:dyDescent="0.25">
      <c r="G42">
        <v>4.1500000000000004</v>
      </c>
      <c r="H42">
        <v>26.2</v>
      </c>
      <c r="I42">
        <v>5.15</v>
      </c>
      <c r="J42">
        <v>24.4</v>
      </c>
    </row>
    <row r="43" spans="7:10" x14ac:dyDescent="0.25">
      <c r="G43">
        <v>3.85</v>
      </c>
      <c r="H43">
        <v>26.3</v>
      </c>
      <c r="I43">
        <v>4.8499999999999996</v>
      </c>
      <c r="J43">
        <v>24.7</v>
      </c>
    </row>
    <row r="44" spans="7:10" x14ac:dyDescent="0.25">
      <c r="G44">
        <v>4.1500000000000004</v>
      </c>
      <c r="H44">
        <v>26.3</v>
      </c>
      <c r="I44">
        <v>5.15</v>
      </c>
      <c r="J44">
        <v>24.7</v>
      </c>
    </row>
    <row r="45" spans="7:10" x14ac:dyDescent="0.25">
      <c r="G45">
        <v>3.85</v>
      </c>
      <c r="H45">
        <v>26.6</v>
      </c>
      <c r="I45">
        <v>4.8499999999999996</v>
      </c>
      <c r="J45">
        <v>25.4</v>
      </c>
    </row>
    <row r="46" spans="7:10" x14ac:dyDescent="0.25">
      <c r="G46">
        <v>4.1500000000000004</v>
      </c>
      <c r="H46">
        <v>26.6</v>
      </c>
      <c r="I46">
        <v>5.15</v>
      </c>
      <c r="J46">
        <v>25.4</v>
      </c>
    </row>
    <row r="47" spans="7:10" x14ac:dyDescent="0.25">
      <c r="G47">
        <v>3.85</v>
      </c>
      <c r="H47">
        <v>28.6</v>
      </c>
      <c r="I47">
        <v>4.8499999999999996</v>
      </c>
      <c r="J47">
        <v>25.7</v>
      </c>
    </row>
    <row r="48" spans="7:10" x14ac:dyDescent="0.25">
      <c r="G48">
        <v>4.1500000000000004</v>
      </c>
      <c r="H48">
        <v>28.6</v>
      </c>
      <c r="I48">
        <v>5.15</v>
      </c>
      <c r="J48">
        <v>25.7</v>
      </c>
    </row>
    <row r="49" spans="7:10" x14ac:dyDescent="0.25">
      <c r="G49">
        <v>3.85</v>
      </c>
      <c r="H49">
        <v>29.4</v>
      </c>
      <c r="I49">
        <v>4.8499999999999996</v>
      </c>
      <c r="J49">
        <v>25.8</v>
      </c>
    </row>
    <row r="50" spans="7:10" x14ac:dyDescent="0.25">
      <c r="G50">
        <v>4.1500000000000004</v>
      </c>
      <c r="H50">
        <v>29.4</v>
      </c>
      <c r="I50">
        <v>5.15</v>
      </c>
      <c r="J50">
        <v>25.8</v>
      </c>
    </row>
    <row r="51" spans="7:10" x14ac:dyDescent="0.25">
      <c r="G51">
        <v>3.85</v>
      </c>
      <c r="H51">
        <v>30.2</v>
      </c>
      <c r="I51">
        <v>4.8499999999999996</v>
      </c>
      <c r="J51">
        <v>27.8</v>
      </c>
    </row>
    <row r="52" spans="7:10" x14ac:dyDescent="0.25">
      <c r="G52">
        <v>4.1500000000000004</v>
      </c>
      <c r="H52">
        <v>30.2</v>
      </c>
      <c r="I52">
        <v>5.15</v>
      </c>
      <c r="J52">
        <v>27.8</v>
      </c>
    </row>
    <row r="53" spans="7:10" x14ac:dyDescent="0.25">
      <c r="G53">
        <v>3.85</v>
      </c>
      <c r="H53">
        <v>32.1</v>
      </c>
      <c r="I53">
        <v>4.8499999999999996</v>
      </c>
      <c r="J53">
        <v>28.7</v>
      </c>
    </row>
    <row r="54" spans="7:10" x14ac:dyDescent="0.25">
      <c r="G54">
        <v>4.1500000000000004</v>
      </c>
      <c r="H54">
        <v>32.1</v>
      </c>
      <c r="I54">
        <v>5.15</v>
      </c>
      <c r="J54">
        <v>28.7</v>
      </c>
    </row>
    <row r="55" spans="7:10" x14ac:dyDescent="0.25">
      <c r="G55">
        <v>3.85</v>
      </c>
      <c r="H55">
        <v>36.5</v>
      </c>
      <c r="I55">
        <v>4.8499999999999996</v>
      </c>
      <c r="J55">
        <v>29.1</v>
      </c>
    </row>
    <row r="56" spans="7:10" x14ac:dyDescent="0.25">
      <c r="G56">
        <v>4.1500000000000004</v>
      </c>
      <c r="H56">
        <v>36.5</v>
      </c>
      <c r="I56">
        <v>5.15</v>
      </c>
      <c r="J56">
        <v>29.1</v>
      </c>
    </row>
    <row r="57" spans="7:10" x14ac:dyDescent="0.25">
      <c r="G57">
        <v>3.85</v>
      </c>
      <c r="H57">
        <v>37.799999999999997</v>
      </c>
      <c r="I57">
        <v>4.8499999999999996</v>
      </c>
      <c r="J57">
        <v>29.4</v>
      </c>
    </row>
    <row r="58" spans="7:10" x14ac:dyDescent="0.25">
      <c r="G58">
        <v>4.1500000000000004</v>
      </c>
      <c r="H58">
        <v>37.799999999999997</v>
      </c>
      <c r="I58">
        <v>5.15</v>
      </c>
      <c r="J58">
        <v>29.4</v>
      </c>
    </row>
    <row r="59" spans="7:10" x14ac:dyDescent="0.25">
      <c r="G59">
        <v>3.85</v>
      </c>
      <c r="H59">
        <v>39.5</v>
      </c>
      <c r="I59">
        <v>4.8499999999999996</v>
      </c>
      <c r="J59">
        <v>29.5</v>
      </c>
    </row>
    <row r="60" spans="7:10" x14ac:dyDescent="0.25">
      <c r="G60">
        <v>4.1500000000000004</v>
      </c>
      <c r="H60">
        <v>39.5</v>
      </c>
      <c r="I60">
        <v>5.15</v>
      </c>
      <c r="J60">
        <v>29.5</v>
      </c>
    </row>
    <row r="61" spans="7:10" x14ac:dyDescent="0.25">
      <c r="G61">
        <v>3.85</v>
      </c>
      <c r="H61">
        <v>40.4</v>
      </c>
      <c r="I61">
        <v>4.8499999999999996</v>
      </c>
      <c r="J61">
        <v>29.6</v>
      </c>
    </row>
    <row r="62" spans="7:10" x14ac:dyDescent="0.25">
      <c r="G62">
        <v>4.1500000000000004</v>
      </c>
      <c r="H62">
        <v>40.4</v>
      </c>
      <c r="I62">
        <v>5.15</v>
      </c>
      <c r="J62">
        <v>29.6</v>
      </c>
    </row>
    <row r="63" spans="7:10" x14ac:dyDescent="0.25">
      <c r="G63">
        <v>3.85</v>
      </c>
      <c r="H63">
        <v>40.5</v>
      </c>
      <c r="I63">
        <v>4.8499999999999996</v>
      </c>
      <c r="J63">
        <v>29.7</v>
      </c>
    </row>
    <row r="64" spans="7:10" x14ac:dyDescent="0.25">
      <c r="G64">
        <v>4.1500000000000004</v>
      </c>
      <c r="H64">
        <v>40.5</v>
      </c>
      <c r="I64">
        <v>5.15</v>
      </c>
      <c r="J64">
        <v>29.7</v>
      </c>
    </row>
    <row r="65" spans="7:10" x14ac:dyDescent="0.25">
      <c r="G65">
        <v>3.85</v>
      </c>
      <c r="H65">
        <v>42.1</v>
      </c>
      <c r="I65">
        <v>4.8499999999999996</v>
      </c>
      <c r="J65">
        <v>29.8</v>
      </c>
    </row>
    <row r="66" spans="7:10" x14ac:dyDescent="0.25">
      <c r="G66">
        <v>4.1500000000000004</v>
      </c>
      <c r="H66">
        <v>42.1</v>
      </c>
      <c r="I66">
        <v>5.15</v>
      </c>
      <c r="J66">
        <v>29.8</v>
      </c>
    </row>
    <row r="67" spans="7:10" x14ac:dyDescent="0.25">
      <c r="G67">
        <v>3.85</v>
      </c>
      <c r="H67">
        <v>46.7</v>
      </c>
      <c r="I67">
        <v>4.8499999999999996</v>
      </c>
      <c r="J67">
        <v>29.8</v>
      </c>
    </row>
    <row r="68" spans="7:10" x14ac:dyDescent="0.25">
      <c r="G68">
        <v>4.1500000000000004</v>
      </c>
      <c r="H68">
        <v>46.7</v>
      </c>
      <c r="I68">
        <v>5.15</v>
      </c>
      <c r="J68">
        <v>29.8</v>
      </c>
    </row>
    <row r="69" spans="7:10" x14ac:dyDescent="0.25">
      <c r="G69">
        <v>3.85</v>
      </c>
      <c r="H69">
        <v>46.8</v>
      </c>
      <c r="I69">
        <v>4.8499999999999996</v>
      </c>
      <c r="J69">
        <v>29.9</v>
      </c>
    </row>
    <row r="70" spans="7:10" x14ac:dyDescent="0.25">
      <c r="G70">
        <v>4.1500000000000004</v>
      </c>
      <c r="H70">
        <v>46.8</v>
      </c>
      <c r="I70">
        <v>5.15</v>
      </c>
      <c r="J70">
        <v>29.9</v>
      </c>
    </row>
    <row r="71" spans="7:10" x14ac:dyDescent="0.25">
      <c r="G71">
        <v>3.85</v>
      </c>
      <c r="H71">
        <v>46.9</v>
      </c>
      <c r="I71">
        <v>4.8499999999999996</v>
      </c>
      <c r="J71">
        <v>30</v>
      </c>
    </row>
    <row r="72" spans="7:10" x14ac:dyDescent="0.25">
      <c r="G72">
        <v>4.1500000000000004</v>
      </c>
      <c r="H72">
        <v>46.9</v>
      </c>
      <c r="I72">
        <v>5.15</v>
      </c>
      <c r="J72">
        <v>30</v>
      </c>
    </row>
    <row r="73" spans="7:10" x14ac:dyDescent="0.25">
      <c r="G73">
        <v>3.85</v>
      </c>
      <c r="H73">
        <v>47.1</v>
      </c>
      <c r="I73">
        <v>4.8499999999999996</v>
      </c>
      <c r="J73">
        <v>30</v>
      </c>
    </row>
    <row r="74" spans="7:10" x14ac:dyDescent="0.25">
      <c r="G74">
        <v>4.1500000000000004</v>
      </c>
      <c r="H74">
        <v>47.1</v>
      </c>
      <c r="I74">
        <v>5.15</v>
      </c>
      <c r="J74">
        <v>30</v>
      </c>
    </row>
    <row r="75" spans="7:10" x14ac:dyDescent="0.25">
      <c r="G75">
        <v>3.85</v>
      </c>
      <c r="H75">
        <v>48.3</v>
      </c>
      <c r="I75">
        <v>4.8499999999999996</v>
      </c>
      <c r="J75">
        <v>30.5</v>
      </c>
    </row>
    <row r="76" spans="7:10" x14ac:dyDescent="0.25">
      <c r="G76">
        <v>4.1500000000000004</v>
      </c>
      <c r="H76">
        <v>48.3</v>
      </c>
      <c r="I76">
        <v>5.15</v>
      </c>
      <c r="J76">
        <v>30.5</v>
      </c>
    </row>
    <row r="77" spans="7:10" x14ac:dyDescent="0.25">
      <c r="G77">
        <v>3.85</v>
      </c>
      <c r="H77">
        <v>51.2</v>
      </c>
      <c r="I77">
        <v>4.8499999999999996</v>
      </c>
      <c r="J77">
        <v>31</v>
      </c>
    </row>
    <row r="78" spans="7:10" x14ac:dyDescent="0.25">
      <c r="G78">
        <v>4.1500000000000004</v>
      </c>
      <c r="H78">
        <v>51.2</v>
      </c>
      <c r="I78">
        <v>5.15</v>
      </c>
      <c r="J78">
        <v>31</v>
      </c>
    </row>
    <row r="79" spans="7:10" x14ac:dyDescent="0.25">
      <c r="G79">
        <v>3.85</v>
      </c>
      <c r="H79">
        <v>53.5</v>
      </c>
      <c r="I79">
        <v>4.8499999999999996</v>
      </c>
      <c r="J79">
        <v>31</v>
      </c>
    </row>
    <row r="80" spans="7:10" x14ac:dyDescent="0.25">
      <c r="G80">
        <v>4.1500000000000004</v>
      </c>
      <c r="H80">
        <v>53.5</v>
      </c>
      <c r="I80">
        <v>5.15</v>
      </c>
      <c r="J80">
        <v>31</v>
      </c>
    </row>
    <row r="81" spans="9:10" x14ac:dyDescent="0.25">
      <c r="I81">
        <v>4.8499999999999996</v>
      </c>
      <c r="J81">
        <v>31.5</v>
      </c>
    </row>
    <row r="82" spans="9:10" x14ac:dyDescent="0.25">
      <c r="I82">
        <v>5.15</v>
      </c>
      <c r="J82">
        <v>31.5</v>
      </c>
    </row>
    <row r="83" spans="9:10" x14ac:dyDescent="0.25">
      <c r="I83">
        <v>4.8499999999999996</v>
      </c>
      <c r="J83">
        <v>31.8</v>
      </c>
    </row>
    <row r="84" spans="9:10" x14ac:dyDescent="0.25">
      <c r="I84">
        <v>5.15</v>
      </c>
      <c r="J84">
        <v>31.8</v>
      </c>
    </row>
    <row r="85" spans="9:10" x14ac:dyDescent="0.25">
      <c r="I85">
        <v>4.8499999999999996</v>
      </c>
      <c r="J85">
        <v>31.9</v>
      </c>
    </row>
    <row r="86" spans="9:10" x14ac:dyDescent="0.25">
      <c r="I86">
        <v>5.15</v>
      </c>
      <c r="J86">
        <v>31.9</v>
      </c>
    </row>
    <row r="87" spans="9:10" x14ac:dyDescent="0.25">
      <c r="I87">
        <v>4.8499999999999996</v>
      </c>
      <c r="J87">
        <v>31.9</v>
      </c>
    </row>
    <row r="88" spans="9:10" x14ac:dyDescent="0.25">
      <c r="I88">
        <v>5.15</v>
      </c>
      <c r="J88">
        <v>31.9</v>
      </c>
    </row>
    <row r="89" spans="9:10" x14ac:dyDescent="0.25">
      <c r="I89">
        <v>4.8499999999999996</v>
      </c>
      <c r="J89">
        <v>32.200000000000003</v>
      </c>
    </row>
    <row r="90" spans="9:10" x14ac:dyDescent="0.25">
      <c r="I90">
        <v>5.15</v>
      </c>
      <c r="J90">
        <v>32.200000000000003</v>
      </c>
    </row>
    <row r="91" spans="9:10" x14ac:dyDescent="0.25">
      <c r="I91">
        <v>4.8499999999999996</v>
      </c>
      <c r="J91">
        <v>32.4</v>
      </c>
    </row>
    <row r="92" spans="9:10" x14ac:dyDescent="0.25">
      <c r="I92">
        <v>5.15</v>
      </c>
      <c r="J92">
        <v>32.4</v>
      </c>
    </row>
    <row r="93" spans="9:10" x14ac:dyDescent="0.25">
      <c r="I93">
        <v>4.8499999999999996</v>
      </c>
      <c r="J93">
        <v>32.9</v>
      </c>
    </row>
    <row r="94" spans="9:10" x14ac:dyDescent="0.25">
      <c r="I94">
        <v>5.15</v>
      </c>
      <c r="J94">
        <v>32.9</v>
      </c>
    </row>
    <row r="95" spans="9:10" x14ac:dyDescent="0.25">
      <c r="I95">
        <v>4.8499999999999996</v>
      </c>
      <c r="J95">
        <v>33.200000000000003</v>
      </c>
    </row>
    <row r="96" spans="9:10" x14ac:dyDescent="0.25">
      <c r="I96">
        <v>5.15</v>
      </c>
      <c r="J96">
        <v>33.200000000000003</v>
      </c>
    </row>
    <row r="97" spans="9:10" x14ac:dyDescent="0.25">
      <c r="I97">
        <v>4.8499999999999996</v>
      </c>
      <c r="J97">
        <v>33.200000000000003</v>
      </c>
    </row>
    <row r="98" spans="9:10" x14ac:dyDescent="0.25">
      <c r="I98">
        <v>5.15</v>
      </c>
      <c r="J98">
        <v>33.200000000000003</v>
      </c>
    </row>
    <row r="99" spans="9:10" x14ac:dyDescent="0.25">
      <c r="I99">
        <v>4.8499999999999996</v>
      </c>
      <c r="J99">
        <v>33.5</v>
      </c>
    </row>
    <row r="100" spans="9:10" x14ac:dyDescent="0.25">
      <c r="I100">
        <v>5.15</v>
      </c>
      <c r="J100">
        <v>33.5</v>
      </c>
    </row>
    <row r="101" spans="9:10" x14ac:dyDescent="0.25">
      <c r="I101">
        <v>4.8499999999999996</v>
      </c>
      <c r="J101">
        <v>33.6</v>
      </c>
    </row>
    <row r="102" spans="9:10" x14ac:dyDescent="0.25">
      <c r="I102">
        <v>5.15</v>
      </c>
      <c r="J102">
        <v>33.6</v>
      </c>
    </row>
    <row r="103" spans="9:10" x14ac:dyDescent="0.25">
      <c r="I103">
        <v>4.8499999999999996</v>
      </c>
      <c r="J103">
        <v>33.700000000000003</v>
      </c>
    </row>
    <row r="104" spans="9:10" x14ac:dyDescent="0.25">
      <c r="I104">
        <v>5.15</v>
      </c>
      <c r="J104">
        <v>33.700000000000003</v>
      </c>
    </row>
    <row r="105" spans="9:10" x14ac:dyDescent="0.25">
      <c r="I105">
        <v>4.8499999999999996</v>
      </c>
      <c r="J105">
        <v>33.799999999999997</v>
      </c>
    </row>
    <row r="106" spans="9:10" x14ac:dyDescent="0.25">
      <c r="I106">
        <v>5.15</v>
      </c>
      <c r="J106">
        <v>33.799999999999997</v>
      </c>
    </row>
    <row r="107" spans="9:10" x14ac:dyDescent="0.25">
      <c r="I107">
        <v>4.8499999999999996</v>
      </c>
      <c r="J107">
        <v>33.9</v>
      </c>
    </row>
    <row r="108" spans="9:10" x14ac:dyDescent="0.25">
      <c r="I108">
        <v>5.15</v>
      </c>
      <c r="J108">
        <v>33.9</v>
      </c>
    </row>
    <row r="109" spans="9:10" x14ac:dyDescent="0.25">
      <c r="I109">
        <v>4.8499999999999996</v>
      </c>
      <c r="J109">
        <v>35.6</v>
      </c>
    </row>
    <row r="110" spans="9:10" x14ac:dyDescent="0.25">
      <c r="I110">
        <v>5.15</v>
      </c>
      <c r="J110">
        <v>35.6</v>
      </c>
    </row>
    <row r="111" spans="9:10" x14ac:dyDescent="0.25">
      <c r="I111">
        <v>4.8499999999999996</v>
      </c>
      <c r="J111">
        <v>35.9</v>
      </c>
    </row>
    <row r="112" spans="9:10" x14ac:dyDescent="0.25">
      <c r="I112">
        <v>5.15</v>
      </c>
      <c r="J112">
        <v>35.9</v>
      </c>
    </row>
    <row r="113" spans="9:10" x14ac:dyDescent="0.25">
      <c r="I113">
        <v>4.8499999999999996</v>
      </c>
      <c r="J113">
        <v>36.1</v>
      </c>
    </row>
    <row r="114" spans="9:10" x14ac:dyDescent="0.25">
      <c r="I114">
        <v>5.15</v>
      </c>
      <c r="J114">
        <v>36.1</v>
      </c>
    </row>
    <row r="115" spans="9:10" x14ac:dyDescent="0.25">
      <c r="I115">
        <v>4.8499999999999996</v>
      </c>
      <c r="J115">
        <v>36.200000000000003</v>
      </c>
    </row>
    <row r="116" spans="9:10" x14ac:dyDescent="0.25">
      <c r="I116">
        <v>5.15</v>
      </c>
      <c r="J116">
        <v>36.200000000000003</v>
      </c>
    </row>
    <row r="117" spans="9:10" x14ac:dyDescent="0.25">
      <c r="I117">
        <v>4.8499999999999996</v>
      </c>
      <c r="J117">
        <v>36.299999999999997</v>
      </c>
    </row>
    <row r="118" spans="9:10" x14ac:dyDescent="0.25">
      <c r="I118">
        <v>5.15</v>
      </c>
      <c r="J118">
        <v>36.299999999999997</v>
      </c>
    </row>
    <row r="119" spans="9:10" x14ac:dyDescent="0.25">
      <c r="I119">
        <v>4.8499999999999996</v>
      </c>
      <c r="J119">
        <v>36.6</v>
      </c>
    </row>
    <row r="120" spans="9:10" x14ac:dyDescent="0.25">
      <c r="I120">
        <v>5.15</v>
      </c>
      <c r="J120">
        <v>36.6</v>
      </c>
    </row>
    <row r="121" spans="9:10" x14ac:dyDescent="0.25">
      <c r="I121">
        <v>4.8499999999999996</v>
      </c>
      <c r="J121">
        <v>36.799999999999997</v>
      </c>
    </row>
    <row r="122" spans="9:10" x14ac:dyDescent="0.25">
      <c r="I122">
        <v>5.15</v>
      </c>
      <c r="J122">
        <v>36.799999999999997</v>
      </c>
    </row>
    <row r="123" spans="9:10" x14ac:dyDescent="0.25">
      <c r="I123">
        <v>4.8499999999999996</v>
      </c>
      <c r="J123">
        <v>36.9</v>
      </c>
    </row>
    <row r="124" spans="9:10" x14ac:dyDescent="0.25">
      <c r="I124">
        <v>5.15</v>
      </c>
      <c r="J124">
        <v>36.9</v>
      </c>
    </row>
    <row r="125" spans="9:10" x14ac:dyDescent="0.25">
      <c r="I125">
        <v>4.8499999999999996</v>
      </c>
      <c r="J125">
        <v>37.1</v>
      </c>
    </row>
    <row r="126" spans="9:10" x14ac:dyDescent="0.25">
      <c r="I126">
        <v>5.15</v>
      </c>
      <c r="J126">
        <v>37.1</v>
      </c>
    </row>
    <row r="127" spans="9:10" x14ac:dyDescent="0.25">
      <c r="I127">
        <v>4.8499999999999996</v>
      </c>
      <c r="J127">
        <v>37.200000000000003</v>
      </c>
    </row>
    <row r="128" spans="9:10" x14ac:dyDescent="0.25">
      <c r="I128">
        <v>5.15</v>
      </c>
      <c r="J128">
        <v>37.200000000000003</v>
      </c>
    </row>
    <row r="129" spans="9:10" x14ac:dyDescent="0.25">
      <c r="I129">
        <v>4.8499999999999996</v>
      </c>
      <c r="J129">
        <v>37.200000000000003</v>
      </c>
    </row>
    <row r="130" spans="9:10" x14ac:dyDescent="0.25">
      <c r="I130">
        <v>5.15</v>
      </c>
      <c r="J130">
        <v>37.200000000000003</v>
      </c>
    </row>
    <row r="131" spans="9:10" x14ac:dyDescent="0.25">
      <c r="I131">
        <v>4.8499999999999996</v>
      </c>
      <c r="J131">
        <v>37.299999999999997</v>
      </c>
    </row>
    <row r="132" spans="9:10" x14ac:dyDescent="0.25">
      <c r="I132">
        <v>5.15</v>
      </c>
      <c r="J132">
        <v>37.299999999999997</v>
      </c>
    </row>
    <row r="133" spans="9:10" x14ac:dyDescent="0.25">
      <c r="I133">
        <v>4.8499999999999996</v>
      </c>
      <c r="J133">
        <v>37.5</v>
      </c>
    </row>
    <row r="134" spans="9:10" x14ac:dyDescent="0.25">
      <c r="I134">
        <v>5.15</v>
      </c>
      <c r="J134">
        <v>37.5</v>
      </c>
    </row>
    <row r="135" spans="9:10" x14ac:dyDescent="0.25">
      <c r="I135">
        <v>4.8499999999999996</v>
      </c>
      <c r="J135">
        <v>37.5</v>
      </c>
    </row>
    <row r="136" spans="9:10" x14ac:dyDescent="0.25">
      <c r="I136">
        <v>5.15</v>
      </c>
      <c r="J136">
        <v>37.5</v>
      </c>
    </row>
    <row r="137" spans="9:10" x14ac:dyDescent="0.25">
      <c r="I137">
        <v>4.8499999999999996</v>
      </c>
      <c r="J137">
        <v>37.6</v>
      </c>
    </row>
    <row r="138" spans="9:10" x14ac:dyDescent="0.25">
      <c r="I138">
        <v>5.15</v>
      </c>
      <c r="J138">
        <v>37.6</v>
      </c>
    </row>
    <row r="139" spans="9:10" x14ac:dyDescent="0.25">
      <c r="I139">
        <v>4.8499999999999996</v>
      </c>
      <c r="J139">
        <v>37.700000000000003</v>
      </c>
    </row>
    <row r="140" spans="9:10" x14ac:dyDescent="0.25">
      <c r="I140">
        <v>5.15</v>
      </c>
      <c r="J140">
        <v>37.700000000000003</v>
      </c>
    </row>
    <row r="141" spans="9:10" x14ac:dyDescent="0.25">
      <c r="I141">
        <v>4.8499999999999996</v>
      </c>
      <c r="J141">
        <v>37.799999999999997</v>
      </c>
    </row>
    <row r="142" spans="9:10" x14ac:dyDescent="0.25">
      <c r="I142">
        <v>5.15</v>
      </c>
      <c r="J142">
        <v>37.799999999999997</v>
      </c>
    </row>
    <row r="143" spans="9:10" x14ac:dyDescent="0.25">
      <c r="I143">
        <v>4.8499999999999996</v>
      </c>
      <c r="J143">
        <v>37.9</v>
      </c>
    </row>
    <row r="144" spans="9:10" x14ac:dyDescent="0.25">
      <c r="I144">
        <v>5.15</v>
      </c>
      <c r="J144">
        <v>37.9</v>
      </c>
    </row>
    <row r="145" spans="9:10" x14ac:dyDescent="0.25">
      <c r="I145">
        <v>4.8499999999999996</v>
      </c>
      <c r="J145">
        <v>38.5</v>
      </c>
    </row>
    <row r="146" spans="9:10" x14ac:dyDescent="0.25">
      <c r="I146">
        <v>5.15</v>
      </c>
      <c r="J146">
        <v>38.5</v>
      </c>
    </row>
    <row r="147" spans="9:10" x14ac:dyDescent="0.25">
      <c r="I147">
        <v>4.8499999999999996</v>
      </c>
      <c r="J147">
        <v>38.6</v>
      </c>
    </row>
    <row r="148" spans="9:10" x14ac:dyDescent="0.25">
      <c r="I148">
        <v>5.15</v>
      </c>
      <c r="J148">
        <v>38.6</v>
      </c>
    </row>
    <row r="149" spans="9:10" x14ac:dyDescent="0.25">
      <c r="I149">
        <v>4.8499999999999996</v>
      </c>
      <c r="J149">
        <v>38.700000000000003</v>
      </c>
    </row>
    <row r="150" spans="9:10" x14ac:dyDescent="0.25">
      <c r="I150">
        <v>5.15</v>
      </c>
      <c r="J150">
        <v>38.700000000000003</v>
      </c>
    </row>
    <row r="151" spans="9:10" x14ac:dyDescent="0.25">
      <c r="I151">
        <v>4.8499999999999996</v>
      </c>
      <c r="J151">
        <v>38.700000000000003</v>
      </c>
    </row>
    <row r="152" spans="9:10" x14ac:dyDescent="0.25">
      <c r="I152">
        <v>5.15</v>
      </c>
      <c r="J152">
        <v>38.700000000000003</v>
      </c>
    </row>
    <row r="153" spans="9:10" x14ac:dyDescent="0.25">
      <c r="I153">
        <v>4.8499999999999996</v>
      </c>
      <c r="J153">
        <v>38.700000000000003</v>
      </c>
    </row>
    <row r="154" spans="9:10" x14ac:dyDescent="0.25">
      <c r="I154">
        <v>5.15</v>
      </c>
      <c r="J154">
        <v>38.700000000000003</v>
      </c>
    </row>
    <row r="155" spans="9:10" x14ac:dyDescent="0.25">
      <c r="I155">
        <v>4.8499999999999996</v>
      </c>
      <c r="J155">
        <v>38.700000000000003</v>
      </c>
    </row>
    <row r="156" spans="9:10" x14ac:dyDescent="0.25">
      <c r="I156">
        <v>5.15</v>
      </c>
      <c r="J156">
        <v>38.700000000000003</v>
      </c>
    </row>
    <row r="157" spans="9:10" x14ac:dyDescent="0.25">
      <c r="I157">
        <v>4.8499999999999996</v>
      </c>
      <c r="J157">
        <v>38.799999999999997</v>
      </c>
    </row>
    <row r="158" spans="9:10" x14ac:dyDescent="0.25">
      <c r="I158">
        <v>5.15</v>
      </c>
      <c r="J158">
        <v>38.799999999999997</v>
      </c>
    </row>
    <row r="159" spans="9:10" x14ac:dyDescent="0.25">
      <c r="I159">
        <v>4.8499999999999996</v>
      </c>
      <c r="J159">
        <v>38.799999999999997</v>
      </c>
    </row>
    <row r="160" spans="9:10" x14ac:dyDescent="0.25">
      <c r="I160">
        <v>5.15</v>
      </c>
      <c r="J160">
        <v>38.799999999999997</v>
      </c>
    </row>
    <row r="161" spans="9:10" x14ac:dyDescent="0.25">
      <c r="I161">
        <v>4.8499999999999996</v>
      </c>
      <c r="J161">
        <v>38.9</v>
      </c>
    </row>
    <row r="162" spans="9:10" x14ac:dyDescent="0.25">
      <c r="I162">
        <v>5.15</v>
      </c>
      <c r="J162">
        <v>38.9</v>
      </c>
    </row>
    <row r="163" spans="9:10" x14ac:dyDescent="0.25">
      <c r="I163">
        <v>4.8499999999999996</v>
      </c>
      <c r="J163">
        <v>39.1</v>
      </c>
    </row>
    <row r="164" spans="9:10" x14ac:dyDescent="0.25">
      <c r="I164">
        <v>5.15</v>
      </c>
      <c r="J164">
        <v>39.1</v>
      </c>
    </row>
    <row r="165" spans="9:10" x14ac:dyDescent="0.25">
      <c r="I165">
        <v>4.8499999999999996</v>
      </c>
      <c r="J165">
        <v>39.1</v>
      </c>
    </row>
    <row r="166" spans="9:10" x14ac:dyDescent="0.25">
      <c r="I166">
        <v>5.15</v>
      </c>
      <c r="J166">
        <v>39.1</v>
      </c>
    </row>
    <row r="167" spans="9:10" x14ac:dyDescent="0.25">
      <c r="I167">
        <v>4.8499999999999996</v>
      </c>
      <c r="J167">
        <v>39.1</v>
      </c>
    </row>
    <row r="168" spans="9:10" x14ac:dyDescent="0.25">
      <c r="I168">
        <v>5.15</v>
      </c>
      <c r="J168">
        <v>39.1</v>
      </c>
    </row>
    <row r="169" spans="9:10" x14ac:dyDescent="0.25">
      <c r="I169">
        <v>4.8499999999999996</v>
      </c>
      <c r="J169">
        <v>39.299999999999997</v>
      </c>
    </row>
    <row r="170" spans="9:10" x14ac:dyDescent="0.25">
      <c r="I170">
        <v>5.15</v>
      </c>
      <c r="J170">
        <v>39.299999999999997</v>
      </c>
    </row>
    <row r="171" spans="9:10" x14ac:dyDescent="0.25">
      <c r="I171">
        <v>4.8499999999999996</v>
      </c>
      <c r="J171">
        <v>39.5</v>
      </c>
    </row>
    <row r="172" spans="9:10" x14ac:dyDescent="0.25">
      <c r="I172">
        <v>5.15</v>
      </c>
      <c r="J172">
        <v>39.5</v>
      </c>
    </row>
    <row r="173" spans="9:10" x14ac:dyDescent="0.25">
      <c r="I173">
        <v>4.8499999999999996</v>
      </c>
      <c r="J173">
        <v>39.6</v>
      </c>
    </row>
    <row r="174" spans="9:10" x14ac:dyDescent="0.25">
      <c r="I174">
        <v>5.15</v>
      </c>
      <c r="J174">
        <v>39.6</v>
      </c>
    </row>
    <row r="175" spans="9:10" x14ac:dyDescent="0.25">
      <c r="I175">
        <v>4.8499999999999996</v>
      </c>
      <c r="J175">
        <v>39.6</v>
      </c>
    </row>
    <row r="176" spans="9:10" x14ac:dyDescent="0.25">
      <c r="I176">
        <v>5.15</v>
      </c>
      <c r="J176">
        <v>39.6</v>
      </c>
    </row>
    <row r="177" spans="9:10" x14ac:dyDescent="0.25">
      <c r="I177">
        <v>4.8499999999999996</v>
      </c>
      <c r="J177">
        <v>39.700000000000003</v>
      </c>
    </row>
    <row r="178" spans="9:10" x14ac:dyDescent="0.25">
      <c r="I178">
        <v>5.15</v>
      </c>
      <c r="J178">
        <v>39.700000000000003</v>
      </c>
    </row>
    <row r="179" spans="9:10" x14ac:dyDescent="0.25">
      <c r="I179">
        <v>4.8499999999999996</v>
      </c>
      <c r="J179">
        <v>40.1</v>
      </c>
    </row>
    <row r="180" spans="9:10" x14ac:dyDescent="0.25">
      <c r="I180">
        <v>5.15</v>
      </c>
      <c r="J180">
        <v>40.1</v>
      </c>
    </row>
    <row r="181" spans="9:10" x14ac:dyDescent="0.25">
      <c r="I181">
        <v>4.8499999999999996</v>
      </c>
      <c r="J181">
        <v>40.1</v>
      </c>
    </row>
    <row r="182" spans="9:10" x14ac:dyDescent="0.25">
      <c r="I182">
        <v>5.15</v>
      </c>
      <c r="J182">
        <v>40.1</v>
      </c>
    </row>
    <row r="183" spans="9:10" x14ac:dyDescent="0.25">
      <c r="I183">
        <v>4.8499999999999996</v>
      </c>
      <c r="J183">
        <v>40.1</v>
      </c>
    </row>
    <row r="184" spans="9:10" x14ac:dyDescent="0.25">
      <c r="I184">
        <v>5.15</v>
      </c>
      <c r="J184">
        <v>40.1</v>
      </c>
    </row>
    <row r="185" spans="9:10" x14ac:dyDescent="0.25">
      <c r="I185">
        <v>4.8499999999999996</v>
      </c>
      <c r="J185">
        <v>40.299999999999997</v>
      </c>
    </row>
    <row r="186" spans="9:10" x14ac:dyDescent="0.25">
      <c r="I186">
        <v>5.15</v>
      </c>
      <c r="J186">
        <v>40.299999999999997</v>
      </c>
    </row>
    <row r="187" spans="9:10" x14ac:dyDescent="0.25">
      <c r="I187">
        <v>4.8499999999999996</v>
      </c>
      <c r="J187">
        <v>40.700000000000003</v>
      </c>
    </row>
    <row r="188" spans="9:10" x14ac:dyDescent="0.25">
      <c r="I188">
        <v>5.15</v>
      </c>
      <c r="J188">
        <v>40.700000000000003</v>
      </c>
    </row>
    <row r="189" spans="9:10" x14ac:dyDescent="0.25">
      <c r="I189">
        <v>4.8499999999999996</v>
      </c>
      <c r="J189">
        <v>40.700000000000003</v>
      </c>
    </row>
    <row r="190" spans="9:10" x14ac:dyDescent="0.25">
      <c r="I190">
        <v>5.15</v>
      </c>
      <c r="J190">
        <v>40.700000000000003</v>
      </c>
    </row>
    <row r="191" spans="9:10" x14ac:dyDescent="0.25">
      <c r="I191">
        <v>4.8499999999999996</v>
      </c>
      <c r="J191">
        <v>40.799999999999997</v>
      </c>
    </row>
    <row r="192" spans="9:10" x14ac:dyDescent="0.25">
      <c r="I192">
        <v>5.15</v>
      </c>
      <c r="J192">
        <v>40.799999999999997</v>
      </c>
    </row>
    <row r="193" spans="9:10" x14ac:dyDescent="0.25">
      <c r="I193">
        <v>4.8499999999999996</v>
      </c>
      <c r="J193">
        <v>40.799999999999997</v>
      </c>
    </row>
    <row r="194" spans="9:10" x14ac:dyDescent="0.25">
      <c r="I194">
        <v>5.15</v>
      </c>
      <c r="J194">
        <v>40.799999999999997</v>
      </c>
    </row>
    <row r="195" spans="9:10" x14ac:dyDescent="0.25">
      <c r="I195">
        <v>4.8499999999999996</v>
      </c>
      <c r="J195">
        <v>41</v>
      </c>
    </row>
    <row r="196" spans="9:10" x14ac:dyDescent="0.25">
      <c r="I196">
        <v>5.15</v>
      </c>
      <c r="J196">
        <v>41</v>
      </c>
    </row>
    <row r="197" spans="9:10" x14ac:dyDescent="0.25">
      <c r="I197">
        <v>4.8499999999999996</v>
      </c>
      <c r="J197">
        <v>41</v>
      </c>
    </row>
    <row r="198" spans="9:10" x14ac:dyDescent="0.25">
      <c r="I198">
        <v>5.15</v>
      </c>
      <c r="J198">
        <v>41</v>
      </c>
    </row>
    <row r="199" spans="9:10" x14ac:dyDescent="0.25">
      <c r="I199">
        <v>4.8499999999999996</v>
      </c>
      <c r="J199">
        <v>41.1</v>
      </c>
    </row>
    <row r="200" spans="9:10" x14ac:dyDescent="0.25">
      <c r="I200">
        <v>5.15</v>
      </c>
      <c r="J200">
        <v>41.1</v>
      </c>
    </row>
    <row r="201" spans="9:10" x14ac:dyDescent="0.25">
      <c r="I201">
        <v>4.8499999999999996</v>
      </c>
      <c r="J201">
        <v>41.2</v>
      </c>
    </row>
    <row r="202" spans="9:10" x14ac:dyDescent="0.25">
      <c r="I202">
        <v>5.15</v>
      </c>
      <c r="J202">
        <v>41.2</v>
      </c>
    </row>
    <row r="203" spans="9:10" x14ac:dyDescent="0.25">
      <c r="I203">
        <v>4.8499999999999996</v>
      </c>
      <c r="J203">
        <v>41.2</v>
      </c>
    </row>
    <row r="204" spans="9:10" x14ac:dyDescent="0.25">
      <c r="I204">
        <v>5.15</v>
      </c>
      <c r="J204">
        <v>41.2</v>
      </c>
    </row>
    <row r="205" spans="9:10" x14ac:dyDescent="0.25">
      <c r="I205">
        <v>4.8499999999999996</v>
      </c>
      <c r="J205">
        <v>41.7</v>
      </c>
    </row>
    <row r="206" spans="9:10" x14ac:dyDescent="0.25">
      <c r="I206">
        <v>5.15</v>
      </c>
      <c r="J206">
        <v>41.7</v>
      </c>
    </row>
    <row r="207" spans="9:10" x14ac:dyDescent="0.25">
      <c r="I207">
        <v>4.8499999999999996</v>
      </c>
      <c r="J207">
        <v>41.7</v>
      </c>
    </row>
    <row r="208" spans="9:10" x14ac:dyDescent="0.25">
      <c r="I208">
        <v>5.15</v>
      </c>
      <c r="J208">
        <v>41.7</v>
      </c>
    </row>
    <row r="209" spans="9:10" x14ac:dyDescent="0.25">
      <c r="I209">
        <v>4.8499999999999996</v>
      </c>
      <c r="J209">
        <v>41.9</v>
      </c>
    </row>
    <row r="210" spans="9:10" x14ac:dyDescent="0.25">
      <c r="I210">
        <v>5.15</v>
      </c>
      <c r="J210">
        <v>41.9</v>
      </c>
    </row>
    <row r="211" spans="9:10" x14ac:dyDescent="0.25">
      <c r="I211">
        <v>4.8499999999999996</v>
      </c>
      <c r="J211">
        <v>42.3</v>
      </c>
    </row>
    <row r="212" spans="9:10" x14ac:dyDescent="0.25">
      <c r="I212">
        <v>5.15</v>
      </c>
      <c r="J212">
        <v>42.3</v>
      </c>
    </row>
    <row r="213" spans="9:10" x14ac:dyDescent="0.25">
      <c r="I213">
        <v>4.8499999999999996</v>
      </c>
      <c r="J213">
        <v>42.3</v>
      </c>
    </row>
    <row r="214" spans="9:10" x14ac:dyDescent="0.25">
      <c r="I214">
        <v>5.15</v>
      </c>
      <c r="J214">
        <v>42.3</v>
      </c>
    </row>
    <row r="215" spans="9:10" x14ac:dyDescent="0.25">
      <c r="I215">
        <v>4.8499999999999996</v>
      </c>
      <c r="J215">
        <v>42.5</v>
      </c>
    </row>
    <row r="216" spans="9:10" x14ac:dyDescent="0.25">
      <c r="I216">
        <v>5.15</v>
      </c>
      <c r="J216">
        <v>42.5</v>
      </c>
    </row>
    <row r="217" spans="9:10" x14ac:dyDescent="0.25">
      <c r="I217">
        <v>4.8499999999999996</v>
      </c>
      <c r="J217">
        <v>42.6</v>
      </c>
    </row>
    <row r="218" spans="9:10" x14ac:dyDescent="0.25">
      <c r="I218">
        <v>5.15</v>
      </c>
      <c r="J218">
        <v>42.6</v>
      </c>
    </row>
    <row r="219" spans="9:10" x14ac:dyDescent="0.25">
      <c r="I219">
        <v>4.8499999999999996</v>
      </c>
      <c r="J219">
        <v>42.6</v>
      </c>
    </row>
    <row r="220" spans="9:10" x14ac:dyDescent="0.25">
      <c r="I220">
        <v>5.15</v>
      </c>
      <c r="J220">
        <v>42.6</v>
      </c>
    </row>
    <row r="221" spans="9:10" x14ac:dyDescent="0.25">
      <c r="I221">
        <v>4.8499999999999996</v>
      </c>
      <c r="J221">
        <v>42.6</v>
      </c>
    </row>
    <row r="222" spans="9:10" x14ac:dyDescent="0.25">
      <c r="I222">
        <v>5.15</v>
      </c>
      <c r="J222">
        <v>42.6</v>
      </c>
    </row>
    <row r="223" spans="9:10" x14ac:dyDescent="0.25">
      <c r="I223">
        <v>4.8499999999999996</v>
      </c>
      <c r="J223">
        <v>42.7</v>
      </c>
    </row>
    <row r="224" spans="9:10" x14ac:dyDescent="0.25">
      <c r="I224">
        <v>5.15</v>
      </c>
      <c r="J224">
        <v>42.7</v>
      </c>
    </row>
    <row r="225" spans="9:10" x14ac:dyDescent="0.25">
      <c r="I225">
        <v>4.8499999999999996</v>
      </c>
      <c r="J225">
        <v>42.7</v>
      </c>
    </row>
    <row r="226" spans="9:10" x14ac:dyDescent="0.25">
      <c r="I226">
        <v>5.15</v>
      </c>
      <c r="J226">
        <v>42.7</v>
      </c>
    </row>
    <row r="227" spans="9:10" x14ac:dyDescent="0.25">
      <c r="I227">
        <v>4.8499999999999996</v>
      </c>
      <c r="J227">
        <v>42.7</v>
      </c>
    </row>
    <row r="228" spans="9:10" x14ac:dyDescent="0.25">
      <c r="I228">
        <v>5.15</v>
      </c>
      <c r="J228">
        <v>42.7</v>
      </c>
    </row>
    <row r="229" spans="9:10" x14ac:dyDescent="0.25">
      <c r="I229">
        <v>4.8499999999999996</v>
      </c>
      <c r="J229">
        <v>42.8</v>
      </c>
    </row>
    <row r="230" spans="9:10" x14ac:dyDescent="0.25">
      <c r="I230">
        <v>5.15</v>
      </c>
      <c r="J230">
        <v>42.8</v>
      </c>
    </row>
    <row r="231" spans="9:10" x14ac:dyDescent="0.25">
      <c r="I231">
        <v>4.8499999999999996</v>
      </c>
      <c r="J231">
        <v>43</v>
      </c>
    </row>
    <row r="232" spans="9:10" x14ac:dyDescent="0.25">
      <c r="I232">
        <v>5.15</v>
      </c>
      <c r="J232">
        <v>43</v>
      </c>
    </row>
    <row r="233" spans="9:10" x14ac:dyDescent="0.25">
      <c r="I233">
        <v>4.8499999999999996</v>
      </c>
      <c r="J233">
        <v>43</v>
      </c>
    </row>
    <row r="234" spans="9:10" x14ac:dyDescent="0.25">
      <c r="I234">
        <v>5.15</v>
      </c>
      <c r="J234">
        <v>43</v>
      </c>
    </row>
    <row r="235" spans="9:10" x14ac:dyDescent="0.25">
      <c r="I235">
        <v>4.8499999999999996</v>
      </c>
      <c r="J235">
        <v>43</v>
      </c>
    </row>
    <row r="236" spans="9:10" x14ac:dyDescent="0.25">
      <c r="I236">
        <v>5.15</v>
      </c>
      <c r="J236">
        <v>43</v>
      </c>
    </row>
    <row r="237" spans="9:10" x14ac:dyDescent="0.25">
      <c r="I237">
        <v>4.8499999999999996</v>
      </c>
      <c r="J237">
        <v>43</v>
      </c>
    </row>
    <row r="238" spans="9:10" x14ac:dyDescent="0.25">
      <c r="I238">
        <v>5.15</v>
      </c>
      <c r="J238">
        <v>43</v>
      </c>
    </row>
    <row r="239" spans="9:10" x14ac:dyDescent="0.25">
      <c r="I239">
        <v>4.8499999999999996</v>
      </c>
      <c r="J239">
        <v>43.1</v>
      </c>
    </row>
    <row r="240" spans="9:10" x14ac:dyDescent="0.25">
      <c r="I240">
        <v>5.15</v>
      </c>
      <c r="J240">
        <v>43.1</v>
      </c>
    </row>
    <row r="241" spans="9:10" x14ac:dyDescent="0.25">
      <c r="I241">
        <v>4.8499999999999996</v>
      </c>
      <c r="J241">
        <v>43.1</v>
      </c>
    </row>
    <row r="242" spans="9:10" x14ac:dyDescent="0.25">
      <c r="I242">
        <v>5.15</v>
      </c>
      <c r="J242">
        <v>43.1</v>
      </c>
    </row>
    <row r="243" spans="9:10" x14ac:dyDescent="0.25">
      <c r="I243">
        <v>4.8499999999999996</v>
      </c>
      <c r="J243">
        <v>43.2</v>
      </c>
    </row>
    <row r="244" spans="9:10" x14ac:dyDescent="0.25">
      <c r="I244">
        <v>5.15</v>
      </c>
      <c r="J244">
        <v>43.2</v>
      </c>
    </row>
    <row r="245" spans="9:10" x14ac:dyDescent="0.25">
      <c r="I245">
        <v>4.8499999999999996</v>
      </c>
      <c r="J245">
        <v>43.2</v>
      </c>
    </row>
    <row r="246" spans="9:10" x14ac:dyDescent="0.25">
      <c r="I246">
        <v>5.15</v>
      </c>
      <c r="J246">
        <v>43.2</v>
      </c>
    </row>
    <row r="247" spans="9:10" x14ac:dyDescent="0.25">
      <c r="I247">
        <v>4.8499999999999996</v>
      </c>
      <c r="J247">
        <v>43.3</v>
      </c>
    </row>
    <row r="248" spans="9:10" x14ac:dyDescent="0.25">
      <c r="I248">
        <v>5.15</v>
      </c>
      <c r="J248">
        <v>43.3</v>
      </c>
    </row>
    <row r="249" spans="9:10" x14ac:dyDescent="0.25">
      <c r="I249">
        <v>4.8499999999999996</v>
      </c>
      <c r="J249">
        <v>43.3</v>
      </c>
    </row>
    <row r="250" spans="9:10" x14ac:dyDescent="0.25">
      <c r="I250">
        <v>5.15</v>
      </c>
      <c r="J250">
        <v>43.3</v>
      </c>
    </row>
    <row r="251" spans="9:10" x14ac:dyDescent="0.25">
      <c r="I251">
        <v>4.8499999999999996</v>
      </c>
      <c r="J251">
        <v>43.3</v>
      </c>
    </row>
    <row r="252" spans="9:10" x14ac:dyDescent="0.25">
      <c r="I252">
        <v>5.15</v>
      </c>
      <c r="J252">
        <v>43.3</v>
      </c>
    </row>
    <row r="253" spans="9:10" x14ac:dyDescent="0.25">
      <c r="I253">
        <v>4.8499999999999996</v>
      </c>
      <c r="J253">
        <v>43.4</v>
      </c>
    </row>
    <row r="254" spans="9:10" x14ac:dyDescent="0.25">
      <c r="I254">
        <v>5.15</v>
      </c>
      <c r="J254">
        <v>43.4</v>
      </c>
    </row>
    <row r="255" spans="9:10" x14ac:dyDescent="0.25">
      <c r="I255">
        <v>4.8499999999999996</v>
      </c>
      <c r="J255">
        <v>43.4</v>
      </c>
    </row>
    <row r="256" spans="9:10" x14ac:dyDescent="0.25">
      <c r="I256">
        <v>5.15</v>
      </c>
      <c r="J256">
        <v>43.4</v>
      </c>
    </row>
    <row r="257" spans="9:10" x14ac:dyDescent="0.25">
      <c r="I257">
        <v>4.8499999999999996</v>
      </c>
      <c r="J257">
        <v>43.5</v>
      </c>
    </row>
    <row r="258" spans="9:10" x14ac:dyDescent="0.25">
      <c r="I258">
        <v>5.15</v>
      </c>
      <c r="J258">
        <v>43.5</v>
      </c>
    </row>
    <row r="259" spans="9:10" x14ac:dyDescent="0.25">
      <c r="I259">
        <v>4.8499999999999996</v>
      </c>
      <c r="J259">
        <v>43.9</v>
      </c>
    </row>
    <row r="260" spans="9:10" x14ac:dyDescent="0.25">
      <c r="I260">
        <v>5.15</v>
      </c>
      <c r="J260">
        <v>43.9</v>
      </c>
    </row>
    <row r="261" spans="9:10" x14ac:dyDescent="0.25">
      <c r="I261">
        <v>4.8499999999999996</v>
      </c>
      <c r="J261">
        <v>44.1</v>
      </c>
    </row>
    <row r="262" spans="9:10" x14ac:dyDescent="0.25">
      <c r="I262">
        <v>5.15</v>
      </c>
      <c r="J262">
        <v>44.1</v>
      </c>
    </row>
    <row r="263" spans="9:10" x14ac:dyDescent="0.25">
      <c r="I263">
        <v>4.8499999999999996</v>
      </c>
      <c r="J263">
        <v>44.2</v>
      </c>
    </row>
    <row r="264" spans="9:10" x14ac:dyDescent="0.25">
      <c r="I264">
        <v>5.15</v>
      </c>
      <c r="J264">
        <v>44.2</v>
      </c>
    </row>
    <row r="265" spans="9:10" x14ac:dyDescent="0.25">
      <c r="I265">
        <v>4.8499999999999996</v>
      </c>
      <c r="J265">
        <v>44.2</v>
      </c>
    </row>
    <row r="266" spans="9:10" x14ac:dyDescent="0.25">
      <c r="I266">
        <v>5.15</v>
      </c>
      <c r="J266">
        <v>44.2</v>
      </c>
    </row>
    <row r="267" spans="9:10" x14ac:dyDescent="0.25">
      <c r="I267">
        <v>4.8499999999999996</v>
      </c>
      <c r="J267">
        <v>44.4</v>
      </c>
    </row>
    <row r="268" spans="9:10" x14ac:dyDescent="0.25">
      <c r="I268">
        <v>5.15</v>
      </c>
      <c r="J268">
        <v>44.4</v>
      </c>
    </row>
    <row r="269" spans="9:10" x14ac:dyDescent="0.25">
      <c r="I269">
        <v>4.8499999999999996</v>
      </c>
      <c r="J269">
        <v>44.7</v>
      </c>
    </row>
    <row r="270" spans="9:10" x14ac:dyDescent="0.25">
      <c r="I270">
        <v>5.15</v>
      </c>
      <c r="J270">
        <v>44.7</v>
      </c>
    </row>
    <row r="271" spans="9:10" x14ac:dyDescent="0.25">
      <c r="I271">
        <v>4.8499999999999996</v>
      </c>
      <c r="J271">
        <v>45.1</v>
      </c>
    </row>
    <row r="272" spans="9:10" x14ac:dyDescent="0.25">
      <c r="I272">
        <v>5.15</v>
      </c>
      <c r="J272">
        <v>45.1</v>
      </c>
    </row>
    <row r="273" spans="9:10" x14ac:dyDescent="0.25">
      <c r="I273">
        <v>4.8499999999999996</v>
      </c>
      <c r="J273">
        <v>45.5</v>
      </c>
    </row>
    <row r="274" spans="9:10" x14ac:dyDescent="0.25">
      <c r="I274">
        <v>5.15</v>
      </c>
      <c r="J274">
        <v>45.5</v>
      </c>
    </row>
    <row r="275" spans="9:10" x14ac:dyDescent="0.25">
      <c r="I275">
        <v>4.8499999999999996</v>
      </c>
      <c r="J275">
        <v>45.7</v>
      </c>
    </row>
    <row r="276" spans="9:10" x14ac:dyDescent="0.25">
      <c r="I276">
        <v>5.15</v>
      </c>
      <c r="J276">
        <v>45.7</v>
      </c>
    </row>
    <row r="277" spans="9:10" x14ac:dyDescent="0.25">
      <c r="I277">
        <v>4.8499999999999996</v>
      </c>
      <c r="J277">
        <v>46.6</v>
      </c>
    </row>
    <row r="278" spans="9:10" x14ac:dyDescent="0.25">
      <c r="I278">
        <v>5.15</v>
      </c>
      <c r="J278">
        <v>46.6</v>
      </c>
    </row>
    <row r="279" spans="9:10" x14ac:dyDescent="0.25">
      <c r="I279">
        <v>4.8499999999999996</v>
      </c>
      <c r="J279">
        <v>46.9</v>
      </c>
    </row>
    <row r="280" spans="9:10" x14ac:dyDescent="0.25">
      <c r="I280">
        <v>5.15</v>
      </c>
      <c r="J280">
        <v>46.9</v>
      </c>
    </row>
    <row r="281" spans="9:10" x14ac:dyDescent="0.25">
      <c r="I281">
        <v>4.8499999999999996</v>
      </c>
      <c r="J281">
        <v>47.1</v>
      </c>
    </row>
    <row r="282" spans="9:10" x14ac:dyDescent="0.25">
      <c r="I282">
        <v>5.15</v>
      </c>
      <c r="J282">
        <v>47.1</v>
      </c>
    </row>
    <row r="283" spans="9:10" x14ac:dyDescent="0.25">
      <c r="I283">
        <v>4.8499999999999996</v>
      </c>
      <c r="J283">
        <v>47.2</v>
      </c>
    </row>
    <row r="284" spans="9:10" x14ac:dyDescent="0.25">
      <c r="I284">
        <v>5.15</v>
      </c>
      <c r="J284">
        <v>47.2</v>
      </c>
    </row>
    <row r="285" spans="9:10" x14ac:dyDescent="0.25">
      <c r="I285">
        <v>4.8499999999999996</v>
      </c>
      <c r="J285">
        <v>47.2</v>
      </c>
    </row>
    <row r="286" spans="9:10" x14ac:dyDescent="0.25">
      <c r="I286">
        <v>5.15</v>
      </c>
      <c r="J286">
        <v>47.2</v>
      </c>
    </row>
    <row r="287" spans="9:10" x14ac:dyDescent="0.25">
      <c r="I287">
        <v>4.8499999999999996</v>
      </c>
      <c r="J287">
        <v>47.4</v>
      </c>
    </row>
    <row r="288" spans="9:10" x14ac:dyDescent="0.25">
      <c r="I288">
        <v>5.15</v>
      </c>
      <c r="J288">
        <v>47.4</v>
      </c>
    </row>
    <row r="289" spans="9:10" x14ac:dyDescent="0.25">
      <c r="I289">
        <v>4.8499999999999996</v>
      </c>
      <c r="J289">
        <v>47.8</v>
      </c>
    </row>
    <row r="290" spans="9:10" x14ac:dyDescent="0.25">
      <c r="I290">
        <v>5.15</v>
      </c>
      <c r="J290">
        <v>47.8</v>
      </c>
    </row>
    <row r="291" spans="9:10" x14ac:dyDescent="0.25">
      <c r="I291">
        <v>4.8499999999999996</v>
      </c>
      <c r="J291">
        <v>47.9</v>
      </c>
    </row>
    <row r="292" spans="9:10" x14ac:dyDescent="0.25">
      <c r="I292">
        <v>5.15</v>
      </c>
      <c r="J292">
        <v>47.9</v>
      </c>
    </row>
    <row r="293" spans="9:10" x14ac:dyDescent="0.25">
      <c r="I293">
        <v>4.8499999999999996</v>
      </c>
      <c r="J293">
        <v>47.9</v>
      </c>
    </row>
    <row r="294" spans="9:10" x14ac:dyDescent="0.25">
      <c r="I294">
        <v>5.15</v>
      </c>
      <c r="J294">
        <v>47.9</v>
      </c>
    </row>
    <row r="295" spans="9:10" x14ac:dyDescent="0.25">
      <c r="I295">
        <v>4.8499999999999996</v>
      </c>
      <c r="J295">
        <v>48.1</v>
      </c>
    </row>
    <row r="296" spans="9:10" x14ac:dyDescent="0.25">
      <c r="I296">
        <v>5.15</v>
      </c>
      <c r="J296">
        <v>48.1</v>
      </c>
    </row>
    <row r="297" spans="9:10" x14ac:dyDescent="0.25">
      <c r="I297">
        <v>4.8499999999999996</v>
      </c>
      <c r="J297">
        <v>48.1</v>
      </c>
    </row>
    <row r="298" spans="9:10" x14ac:dyDescent="0.25">
      <c r="I298">
        <v>5.15</v>
      </c>
      <c r="J298">
        <v>48.1</v>
      </c>
    </row>
    <row r="299" spans="9:10" x14ac:dyDescent="0.25">
      <c r="I299">
        <v>4.8499999999999996</v>
      </c>
      <c r="J299">
        <v>48.1</v>
      </c>
    </row>
    <row r="300" spans="9:10" x14ac:dyDescent="0.25">
      <c r="I300">
        <v>5.15</v>
      </c>
      <c r="J300">
        <v>48.1</v>
      </c>
    </row>
    <row r="301" spans="9:10" x14ac:dyDescent="0.25">
      <c r="I301">
        <v>4.8499999999999996</v>
      </c>
      <c r="J301">
        <v>48.2</v>
      </c>
    </row>
    <row r="302" spans="9:10" x14ac:dyDescent="0.25">
      <c r="I302">
        <v>5.15</v>
      </c>
      <c r="J302">
        <v>48.2</v>
      </c>
    </row>
    <row r="303" spans="9:10" x14ac:dyDescent="0.25">
      <c r="I303">
        <v>4.8499999999999996</v>
      </c>
      <c r="J303">
        <v>48.2</v>
      </c>
    </row>
    <row r="304" spans="9:10" x14ac:dyDescent="0.25">
      <c r="I304">
        <v>5.15</v>
      </c>
      <c r="J304">
        <v>48.2</v>
      </c>
    </row>
    <row r="305" spans="9:10" x14ac:dyDescent="0.25">
      <c r="I305">
        <v>4.8499999999999996</v>
      </c>
      <c r="J305">
        <v>48.2</v>
      </c>
    </row>
    <row r="306" spans="9:10" x14ac:dyDescent="0.25">
      <c r="I306">
        <v>5.15</v>
      </c>
      <c r="J306">
        <v>48.2</v>
      </c>
    </row>
    <row r="307" spans="9:10" x14ac:dyDescent="0.25">
      <c r="I307">
        <v>4.8499999999999996</v>
      </c>
      <c r="J307">
        <v>48.9</v>
      </c>
    </row>
    <row r="308" spans="9:10" x14ac:dyDescent="0.25">
      <c r="I308">
        <v>5.15</v>
      </c>
      <c r="J308">
        <v>48.9</v>
      </c>
    </row>
    <row r="309" spans="9:10" x14ac:dyDescent="0.25">
      <c r="I309">
        <v>4.8499999999999996</v>
      </c>
      <c r="J309">
        <v>49.5</v>
      </c>
    </row>
    <row r="310" spans="9:10" x14ac:dyDescent="0.25">
      <c r="I310">
        <v>5.15</v>
      </c>
      <c r="J310">
        <v>49.5</v>
      </c>
    </row>
    <row r="311" spans="9:10" x14ac:dyDescent="0.25">
      <c r="I311">
        <v>4.8499999999999996</v>
      </c>
      <c r="J311">
        <v>49.5</v>
      </c>
    </row>
    <row r="312" spans="9:10" x14ac:dyDescent="0.25">
      <c r="I312">
        <v>5.15</v>
      </c>
      <c r="J312">
        <v>49.5</v>
      </c>
    </row>
    <row r="313" spans="9:10" x14ac:dyDescent="0.25">
      <c r="I313">
        <v>4.8499999999999996</v>
      </c>
      <c r="J313">
        <v>49.7</v>
      </c>
    </row>
    <row r="314" spans="9:10" x14ac:dyDescent="0.25">
      <c r="I314">
        <v>5.15</v>
      </c>
      <c r="J314">
        <v>49.7</v>
      </c>
    </row>
    <row r="315" spans="9:10" x14ac:dyDescent="0.25">
      <c r="I315">
        <v>4.8499999999999996</v>
      </c>
      <c r="J315">
        <v>50.1</v>
      </c>
    </row>
    <row r="316" spans="9:10" x14ac:dyDescent="0.25">
      <c r="I316">
        <v>5.15</v>
      </c>
      <c r="J316">
        <v>50.1</v>
      </c>
    </row>
    <row r="317" spans="9:10" x14ac:dyDescent="0.25">
      <c r="I317">
        <v>4.8499999999999996</v>
      </c>
      <c r="J317">
        <v>50.4</v>
      </c>
    </row>
    <row r="318" spans="9:10" x14ac:dyDescent="0.25">
      <c r="I318">
        <v>5.15</v>
      </c>
      <c r="J318">
        <v>50.4</v>
      </c>
    </row>
    <row r="319" spans="9:10" x14ac:dyDescent="0.25">
      <c r="I319">
        <v>4.8499999999999996</v>
      </c>
      <c r="J319">
        <v>50.9</v>
      </c>
    </row>
    <row r="320" spans="9:10" x14ac:dyDescent="0.25">
      <c r="I320">
        <v>5.15</v>
      </c>
      <c r="J320">
        <v>50.9</v>
      </c>
    </row>
    <row r="321" spans="9:10" x14ac:dyDescent="0.25">
      <c r="I321">
        <v>4.8499999999999996</v>
      </c>
      <c r="J321">
        <v>51.4</v>
      </c>
    </row>
    <row r="322" spans="9:10" x14ac:dyDescent="0.25">
      <c r="I322">
        <v>5.15</v>
      </c>
      <c r="J322">
        <v>51.4</v>
      </c>
    </row>
    <row r="323" spans="9:10" x14ac:dyDescent="0.25">
      <c r="I323">
        <v>4.8499999999999996</v>
      </c>
      <c r="J323">
        <v>51.4</v>
      </c>
    </row>
    <row r="324" spans="9:10" x14ac:dyDescent="0.25">
      <c r="I324">
        <v>5.15</v>
      </c>
      <c r="J324">
        <v>51.4</v>
      </c>
    </row>
    <row r="325" spans="9:10" x14ac:dyDescent="0.25">
      <c r="I325">
        <v>4.8499999999999996</v>
      </c>
      <c r="J325">
        <v>51.6</v>
      </c>
    </row>
    <row r="326" spans="9:10" x14ac:dyDescent="0.25">
      <c r="I326">
        <v>5.15</v>
      </c>
      <c r="J326">
        <v>51.6</v>
      </c>
    </row>
    <row r="327" spans="9:10" x14ac:dyDescent="0.25">
      <c r="I327">
        <v>4.8499999999999996</v>
      </c>
      <c r="J327">
        <v>51.7</v>
      </c>
    </row>
    <row r="328" spans="9:10" x14ac:dyDescent="0.25">
      <c r="I328">
        <v>5.15</v>
      </c>
      <c r="J328">
        <v>51.7</v>
      </c>
    </row>
    <row r="329" spans="9:10" x14ac:dyDescent="0.25">
      <c r="I329">
        <v>4.8499999999999996</v>
      </c>
      <c r="J329">
        <v>52.1</v>
      </c>
    </row>
    <row r="330" spans="9:10" x14ac:dyDescent="0.25">
      <c r="I330">
        <v>5.15</v>
      </c>
      <c r="J330">
        <v>52.1</v>
      </c>
    </row>
    <row r="331" spans="9:10" x14ac:dyDescent="0.25">
      <c r="I331">
        <v>4.8499999999999996</v>
      </c>
      <c r="J331">
        <v>52.4</v>
      </c>
    </row>
    <row r="332" spans="9:10" x14ac:dyDescent="0.25">
      <c r="I332">
        <v>5.15</v>
      </c>
      <c r="J332">
        <v>52.4</v>
      </c>
    </row>
    <row r="333" spans="9:10" x14ac:dyDescent="0.25">
      <c r="I333">
        <v>4.8499999999999996</v>
      </c>
      <c r="J333">
        <v>53.7</v>
      </c>
    </row>
    <row r="334" spans="9:10" x14ac:dyDescent="0.25">
      <c r="I334">
        <v>5.15</v>
      </c>
      <c r="J334">
        <v>53.7</v>
      </c>
    </row>
    <row r="335" spans="9:10" x14ac:dyDescent="0.25">
      <c r="I335">
        <v>4.8499999999999996</v>
      </c>
      <c r="J335">
        <v>53.7</v>
      </c>
    </row>
    <row r="336" spans="9:10" x14ac:dyDescent="0.25">
      <c r="I336">
        <v>5.15</v>
      </c>
      <c r="J336">
        <v>53.7</v>
      </c>
    </row>
    <row r="337" spans="9:10" x14ac:dyDescent="0.25">
      <c r="I337">
        <v>4.8499999999999996</v>
      </c>
      <c r="J337">
        <v>54</v>
      </c>
    </row>
    <row r="338" spans="9:10" x14ac:dyDescent="0.25">
      <c r="I338">
        <v>5.15</v>
      </c>
      <c r="J338">
        <v>54</v>
      </c>
    </row>
    <row r="339" spans="9:10" x14ac:dyDescent="0.25">
      <c r="I339">
        <v>4.8499999999999996</v>
      </c>
      <c r="J339">
        <v>54.5</v>
      </c>
    </row>
    <row r="340" spans="9:10" x14ac:dyDescent="0.25">
      <c r="I340">
        <v>5.15</v>
      </c>
      <c r="J340">
        <v>54.5</v>
      </c>
    </row>
    <row r="341" spans="9:10" x14ac:dyDescent="0.25">
      <c r="I341">
        <v>4.8499999999999996</v>
      </c>
      <c r="J341">
        <v>54.5</v>
      </c>
    </row>
    <row r="342" spans="9:10" x14ac:dyDescent="0.25">
      <c r="I342">
        <v>5.15</v>
      </c>
      <c r="J342">
        <v>54.5</v>
      </c>
    </row>
    <row r="343" spans="9:10" x14ac:dyDescent="0.25">
      <c r="I343">
        <v>4.8499999999999996</v>
      </c>
      <c r="J343">
        <v>54.5</v>
      </c>
    </row>
    <row r="344" spans="9:10" x14ac:dyDescent="0.25">
      <c r="I344">
        <v>5.15</v>
      </c>
      <c r="J344">
        <v>54.5</v>
      </c>
    </row>
    <row r="345" spans="9:10" x14ac:dyDescent="0.25">
      <c r="I345">
        <v>4.8499999999999996</v>
      </c>
      <c r="J345">
        <v>55.1</v>
      </c>
    </row>
    <row r="346" spans="9:10" x14ac:dyDescent="0.25">
      <c r="I346">
        <v>5.15</v>
      </c>
      <c r="J346">
        <v>55.1</v>
      </c>
    </row>
    <row r="347" spans="9:10" x14ac:dyDescent="0.25">
      <c r="I347">
        <v>4.8499999999999996</v>
      </c>
      <c r="J347">
        <v>55.2</v>
      </c>
    </row>
    <row r="348" spans="9:10" x14ac:dyDescent="0.25">
      <c r="I348">
        <v>5.15</v>
      </c>
      <c r="J348">
        <v>55.2</v>
      </c>
    </row>
    <row r="349" spans="9:10" x14ac:dyDescent="0.25">
      <c r="I349">
        <v>4.8499999999999996</v>
      </c>
      <c r="J349">
        <v>55.6</v>
      </c>
    </row>
    <row r="350" spans="9:10" x14ac:dyDescent="0.25">
      <c r="I350">
        <v>5.15</v>
      </c>
      <c r="J350">
        <v>55.6</v>
      </c>
    </row>
    <row r="351" spans="9:10" x14ac:dyDescent="0.25">
      <c r="I351">
        <v>4.8499999999999996</v>
      </c>
      <c r="J351">
        <v>55.6</v>
      </c>
    </row>
    <row r="352" spans="9:10" x14ac:dyDescent="0.25">
      <c r="I352">
        <v>5.15</v>
      </c>
      <c r="J352">
        <v>55.6</v>
      </c>
    </row>
    <row r="353" spans="9:10" x14ac:dyDescent="0.25">
      <c r="I353">
        <v>4.8499999999999996</v>
      </c>
      <c r="J353">
        <v>55.7</v>
      </c>
    </row>
    <row r="354" spans="9:10" x14ac:dyDescent="0.25">
      <c r="I354">
        <v>5.15</v>
      </c>
      <c r="J354">
        <v>55.7</v>
      </c>
    </row>
    <row r="355" spans="9:10" x14ac:dyDescent="0.25">
      <c r="I355">
        <v>4.8499999999999996</v>
      </c>
      <c r="J355">
        <v>55.9</v>
      </c>
    </row>
    <row r="356" spans="9:10" x14ac:dyDescent="0.25">
      <c r="I356">
        <v>5.15</v>
      </c>
      <c r="J356">
        <v>55.9</v>
      </c>
    </row>
    <row r="357" spans="9:10" x14ac:dyDescent="0.25">
      <c r="I357">
        <v>4.8499999999999996</v>
      </c>
      <c r="J357">
        <v>57</v>
      </c>
    </row>
    <row r="358" spans="9:10" x14ac:dyDescent="0.25">
      <c r="I358">
        <v>5.15</v>
      </c>
      <c r="J358">
        <v>57</v>
      </c>
    </row>
    <row r="359" spans="9:10" x14ac:dyDescent="0.25">
      <c r="I359">
        <v>4.8499999999999996</v>
      </c>
      <c r="J359">
        <v>57.2</v>
      </c>
    </row>
    <row r="360" spans="9:10" x14ac:dyDescent="0.25">
      <c r="I360">
        <v>5.15</v>
      </c>
      <c r="J360">
        <v>57.2</v>
      </c>
    </row>
    <row r="361" spans="9:10" x14ac:dyDescent="0.25">
      <c r="I361">
        <v>4.8499999999999996</v>
      </c>
      <c r="J361">
        <v>57.7</v>
      </c>
    </row>
    <row r="362" spans="9:10" x14ac:dyDescent="0.25">
      <c r="I362">
        <v>5.15</v>
      </c>
      <c r="J362">
        <v>57.7</v>
      </c>
    </row>
    <row r="363" spans="9:10" x14ac:dyDescent="0.25">
      <c r="I363">
        <v>4.8499999999999996</v>
      </c>
      <c r="J363">
        <v>58</v>
      </c>
    </row>
    <row r="364" spans="9:10" x14ac:dyDescent="0.25">
      <c r="I364">
        <v>5.15</v>
      </c>
      <c r="J364">
        <v>58</v>
      </c>
    </row>
    <row r="365" spans="9:10" x14ac:dyDescent="0.25">
      <c r="I365">
        <v>4.8499999999999996</v>
      </c>
      <c r="J365">
        <v>59.5</v>
      </c>
    </row>
    <row r="366" spans="9:10" x14ac:dyDescent="0.25">
      <c r="I366">
        <v>5.15</v>
      </c>
      <c r="J366">
        <v>59.5</v>
      </c>
    </row>
    <row r="367" spans="9:10" x14ac:dyDescent="0.25">
      <c r="I367">
        <v>4.8499999999999996</v>
      </c>
      <c r="J367">
        <v>59.5</v>
      </c>
    </row>
    <row r="368" spans="9:10" x14ac:dyDescent="0.25">
      <c r="I368">
        <v>5.15</v>
      </c>
      <c r="J368">
        <v>59.5</v>
      </c>
    </row>
    <row r="369" spans="9:10" x14ac:dyDescent="0.25">
      <c r="I369">
        <v>4.8499999999999996</v>
      </c>
      <c r="J369">
        <v>59.7</v>
      </c>
    </row>
    <row r="370" spans="9:10" x14ac:dyDescent="0.25">
      <c r="I370">
        <v>5.15</v>
      </c>
      <c r="J370">
        <v>59.7</v>
      </c>
    </row>
    <row r="371" spans="9:10" x14ac:dyDescent="0.25">
      <c r="I371">
        <v>4.8499999999999996</v>
      </c>
      <c r="J371">
        <v>62.6</v>
      </c>
    </row>
    <row r="372" spans="9:10" x14ac:dyDescent="0.25">
      <c r="I372">
        <v>5.15</v>
      </c>
      <c r="J372">
        <v>62.6</v>
      </c>
    </row>
    <row r="373" spans="9:10" x14ac:dyDescent="0.25">
      <c r="I373">
        <v>4.8499999999999996</v>
      </c>
      <c r="J373">
        <v>63.4</v>
      </c>
    </row>
    <row r="374" spans="9:10" x14ac:dyDescent="0.25">
      <c r="I374">
        <v>5.15</v>
      </c>
      <c r="J374">
        <v>63.4</v>
      </c>
    </row>
    <row r="375" spans="9:10" x14ac:dyDescent="0.25">
      <c r="I375">
        <v>4.8499999999999996</v>
      </c>
      <c r="J375">
        <v>67.099999999999994</v>
      </c>
    </row>
    <row r="376" spans="9:10" x14ac:dyDescent="0.25">
      <c r="I376">
        <v>5.15</v>
      </c>
      <c r="J376">
        <v>67.099999999999994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4"/>
  <dimension ref="A1:T200"/>
  <sheetViews>
    <sheetView topLeftCell="B1" workbookViewId="0">
      <selection activeCell="R8" sqref="R8"/>
    </sheetView>
  </sheetViews>
  <sheetFormatPr defaultRowHeight="15" x14ac:dyDescent="0.25"/>
  <cols>
    <col min="2" max="2" width="17" customWidth="1"/>
    <col min="3" max="3" width="16" customWidth="1"/>
    <col min="6" max="6" width="13.5703125" customWidth="1"/>
    <col min="7" max="9" width="13.28515625" customWidth="1"/>
    <col min="10" max="10" width="15.85546875" customWidth="1"/>
    <col min="11" max="13" width="14.7109375" customWidth="1"/>
    <col min="14" max="14" width="16.28515625" customWidth="1"/>
    <col min="15" max="15" width="22.42578125" customWidth="1"/>
    <col min="16" max="16" width="26.28515625" customWidth="1"/>
    <col min="17" max="17" width="12" customWidth="1"/>
    <col min="18" max="18" width="17.42578125" customWidth="1"/>
    <col min="19" max="19" width="15.5703125" customWidth="1"/>
    <col min="20" max="20" width="24.7109375" customWidth="1"/>
    <col min="21" max="21" width="9.5703125" bestFit="1" customWidth="1"/>
  </cols>
  <sheetData>
    <row r="1" spans="1:20" x14ac:dyDescent="0.25">
      <c r="A1" s="1" t="s">
        <v>0</v>
      </c>
      <c r="B1" s="1" t="s">
        <v>12</v>
      </c>
      <c r="C1" s="1" t="s">
        <v>1</v>
      </c>
      <c r="D1" s="1" t="s">
        <v>2</v>
      </c>
      <c r="E1" s="1" t="s">
        <v>3</v>
      </c>
      <c r="F1" s="1" t="s">
        <v>48</v>
      </c>
      <c r="G1" s="1" t="s">
        <v>7</v>
      </c>
      <c r="H1" s="1" t="s">
        <v>49</v>
      </c>
      <c r="I1" s="1" t="s">
        <v>50</v>
      </c>
      <c r="J1" s="1" t="s">
        <v>11</v>
      </c>
      <c r="K1" s="1" t="s">
        <v>8</v>
      </c>
      <c r="L1" s="1" t="s">
        <v>64</v>
      </c>
      <c r="M1" s="1" t="s">
        <v>65</v>
      </c>
      <c r="N1" s="1" t="s">
        <v>72</v>
      </c>
      <c r="O1" s="1" t="s">
        <v>73</v>
      </c>
      <c r="P1" s="1" t="s">
        <v>74</v>
      </c>
      <c r="R1" s="21" t="s">
        <v>14</v>
      </c>
      <c r="S1" s="1" t="s">
        <v>7</v>
      </c>
      <c r="T1" s="1" t="s">
        <v>66</v>
      </c>
    </row>
    <row r="2" spans="1:20" x14ac:dyDescent="0.25">
      <c r="A2" s="2" t="s">
        <v>13</v>
      </c>
      <c r="B2" s="2" t="s">
        <v>17</v>
      </c>
      <c r="C2" s="2" t="s">
        <v>14</v>
      </c>
      <c r="D2" s="2">
        <v>15</v>
      </c>
      <c r="E2" s="2">
        <v>15</v>
      </c>
      <c r="F2" s="4">
        <f>(D2+E2)/2</f>
        <v>15</v>
      </c>
      <c r="G2" s="2">
        <v>3</v>
      </c>
      <c r="H2" s="5">
        <f>(F2)^2/(8*52)</f>
        <v>0.54086538461538458</v>
      </c>
      <c r="I2" s="2"/>
      <c r="J2" s="2">
        <v>38.200000000000003</v>
      </c>
      <c r="K2" s="2">
        <v>11</v>
      </c>
      <c r="L2" s="2">
        <f>H2*T4</f>
        <v>0.12548076923076923</v>
      </c>
      <c r="M2" s="2"/>
      <c r="N2" s="2">
        <f>L2*(J2/100)</f>
        <v>4.7933653846153848E-2</v>
      </c>
      <c r="O2" s="2"/>
      <c r="P2" s="2"/>
      <c r="S2" s="26" t="s">
        <v>59</v>
      </c>
      <c r="T2" s="16">
        <v>0.30420000000000003</v>
      </c>
    </row>
    <row r="3" spans="1:20" x14ac:dyDescent="0.25">
      <c r="A3" s="2" t="s">
        <v>13</v>
      </c>
      <c r="B3" s="2" t="s">
        <v>17</v>
      </c>
      <c r="C3" s="2" t="s">
        <v>14</v>
      </c>
      <c r="D3" s="2">
        <v>17</v>
      </c>
      <c r="E3" s="2">
        <v>17</v>
      </c>
      <c r="F3" s="4">
        <f t="shared" ref="F3:F42" si="0">(D3+E3)/2</f>
        <v>17</v>
      </c>
      <c r="G3" s="2">
        <v>5</v>
      </c>
      <c r="H3" s="5">
        <f t="shared" ref="H3:H42" si="1">(F3)^2/(8*52)</f>
        <v>0.69471153846153844</v>
      </c>
      <c r="I3" s="2"/>
      <c r="J3" s="2">
        <v>39.200000000000003</v>
      </c>
      <c r="K3" s="2">
        <v>11</v>
      </c>
      <c r="L3" s="2">
        <f>H3*T6</f>
        <v>9.4967067307692291E-2</v>
      </c>
      <c r="M3" s="2"/>
      <c r="N3" s="2">
        <f t="shared" ref="N3:N4" si="2">L3*(J3/100)</f>
        <v>3.7227090384615379E-2</v>
      </c>
      <c r="O3" s="2"/>
      <c r="P3" s="2"/>
      <c r="S3" s="26" t="s">
        <v>60</v>
      </c>
      <c r="T3" s="16">
        <v>0.28839999999999999</v>
      </c>
    </row>
    <row r="4" spans="1:20" x14ac:dyDescent="0.25">
      <c r="A4" s="2" t="s">
        <v>13</v>
      </c>
      <c r="B4" s="2" t="s">
        <v>17</v>
      </c>
      <c r="C4" s="2" t="s">
        <v>14</v>
      </c>
      <c r="D4" s="2">
        <v>10</v>
      </c>
      <c r="E4" s="2">
        <v>10</v>
      </c>
      <c r="F4" s="4">
        <f t="shared" si="0"/>
        <v>10</v>
      </c>
      <c r="G4" s="2">
        <v>3</v>
      </c>
      <c r="H4" s="5">
        <f t="shared" si="1"/>
        <v>0.24038461538461539</v>
      </c>
      <c r="I4" s="2"/>
      <c r="J4" s="2">
        <v>22.4</v>
      </c>
      <c r="K4" s="2">
        <v>10.7</v>
      </c>
      <c r="L4" s="2">
        <f>H4*T4</f>
        <v>5.5769230769230772E-2</v>
      </c>
      <c r="M4" s="2"/>
      <c r="N4" s="2">
        <f t="shared" si="2"/>
        <v>1.2492307692307691E-2</v>
      </c>
      <c r="O4" s="2"/>
      <c r="P4" s="2"/>
      <c r="S4" s="26" t="s">
        <v>61</v>
      </c>
      <c r="T4" s="16">
        <v>0.23200000000000001</v>
      </c>
    </row>
    <row r="5" spans="1:20" x14ac:dyDescent="0.25">
      <c r="A5" s="6"/>
      <c r="B5" s="6"/>
      <c r="C5" s="6"/>
      <c r="D5" s="6"/>
      <c r="E5" s="6"/>
      <c r="F5" s="7"/>
      <c r="G5" s="6"/>
      <c r="H5" s="8">
        <f>SUM(H2:H4)</f>
        <v>1.4759615384615383</v>
      </c>
      <c r="I5" s="7">
        <f>H5*(3.1459)^2</f>
        <v>14.607129089759615</v>
      </c>
      <c r="J5" s="6"/>
      <c r="K5" s="6"/>
      <c r="L5" s="6">
        <f>SUM(L2:L4)</f>
        <v>0.2762170673076923</v>
      </c>
      <c r="M5" s="6">
        <f>L5*(3.1459)^2</f>
        <v>2.7336338067209205</v>
      </c>
      <c r="N5" s="6">
        <f>SUM(N2:N4)</f>
        <v>9.7653051923076911E-2</v>
      </c>
      <c r="O5" s="17">
        <f>(N5*(3.1459)^2)*1000</f>
        <v>966.44167092336045</v>
      </c>
      <c r="P5" s="17">
        <f>O5/I5</f>
        <v>66.162328338762208</v>
      </c>
      <c r="S5" s="26" t="s">
        <v>62</v>
      </c>
      <c r="T5" s="16">
        <v>0.1726</v>
      </c>
    </row>
    <row r="6" spans="1:20" x14ac:dyDescent="0.25">
      <c r="A6" s="3" t="s">
        <v>19</v>
      </c>
      <c r="B6" s="3" t="s">
        <v>17</v>
      </c>
      <c r="C6" s="3" t="s">
        <v>14</v>
      </c>
      <c r="D6" s="3">
        <v>21</v>
      </c>
      <c r="E6" s="3">
        <v>24.5</v>
      </c>
      <c r="F6" s="10">
        <f t="shared" si="0"/>
        <v>22.75</v>
      </c>
      <c r="G6" s="3">
        <v>3</v>
      </c>
      <c r="H6" s="11">
        <f t="shared" si="1"/>
        <v>1.244140625</v>
      </c>
      <c r="I6" s="3"/>
      <c r="J6" s="3">
        <v>20.5</v>
      </c>
      <c r="K6" s="3">
        <v>8.6</v>
      </c>
      <c r="L6" s="3">
        <f>H6*T4</f>
        <v>0.28864062500000004</v>
      </c>
      <c r="M6" s="3"/>
      <c r="N6" s="3">
        <f>L6*(J6/100)</f>
        <v>5.9171328125000006E-2</v>
      </c>
      <c r="O6" s="3"/>
      <c r="P6" s="3"/>
      <c r="S6" s="26" t="s">
        <v>63</v>
      </c>
      <c r="T6" s="16">
        <v>0.13669999999999999</v>
      </c>
    </row>
    <row r="7" spans="1:20" x14ac:dyDescent="0.25">
      <c r="A7" s="6"/>
      <c r="B7" s="6"/>
      <c r="C7" s="6"/>
      <c r="D7" s="6"/>
      <c r="E7" s="6"/>
      <c r="F7" s="7"/>
      <c r="G7" s="6"/>
      <c r="H7" s="8">
        <f>SUM(H6)</f>
        <v>1.244140625</v>
      </c>
      <c r="I7" s="7">
        <f>H7*(3.1459)^2</f>
        <v>12.312870113222656</v>
      </c>
      <c r="J7" s="6"/>
      <c r="K7" s="6"/>
      <c r="L7" s="6">
        <f>SUM(L6)</f>
        <v>0.28864062500000004</v>
      </c>
      <c r="M7" s="6">
        <f>L7*(3.1459)^2</f>
        <v>2.8565858662676566</v>
      </c>
      <c r="N7" s="6">
        <f>SUM(N6)</f>
        <v>5.9171328125000006E-2</v>
      </c>
      <c r="O7" s="7">
        <f>(N7*(3.1459)^2)*1000</f>
        <v>585.60010258486966</v>
      </c>
      <c r="P7" s="7">
        <f>O7/I7</f>
        <v>47.560000000000009</v>
      </c>
    </row>
    <row r="8" spans="1:20" x14ac:dyDescent="0.25">
      <c r="A8" s="2" t="s">
        <v>22</v>
      </c>
      <c r="B8" s="2" t="s">
        <v>20</v>
      </c>
      <c r="C8" s="2" t="s">
        <v>14</v>
      </c>
      <c r="D8" s="2">
        <v>25</v>
      </c>
      <c r="E8" s="2">
        <v>24</v>
      </c>
      <c r="F8" s="4">
        <f t="shared" ref="F8:F22" si="3">(D8+E8)/2</f>
        <v>24.5</v>
      </c>
      <c r="G8" s="2">
        <v>2</v>
      </c>
      <c r="H8" s="5">
        <f t="shared" ref="H8:H22" si="4">(F8)^2/(8*52)</f>
        <v>1.4429086538461537</v>
      </c>
      <c r="I8" s="2"/>
      <c r="J8" s="2">
        <v>19.8</v>
      </c>
      <c r="K8" s="2">
        <v>9.9</v>
      </c>
      <c r="L8" s="2">
        <f>H8*$T$3</f>
        <v>0.4161348557692307</v>
      </c>
      <c r="M8" s="2"/>
      <c r="N8" s="2">
        <f>L8*(J8/100)</f>
        <v>8.2394701442307677E-2</v>
      </c>
      <c r="O8" s="2"/>
      <c r="P8" s="2"/>
      <c r="R8" s="22" t="s">
        <v>80</v>
      </c>
      <c r="S8" s="23" t="s">
        <v>7</v>
      </c>
      <c r="T8" s="23" t="s">
        <v>67</v>
      </c>
    </row>
    <row r="9" spans="1:20" x14ac:dyDescent="0.25">
      <c r="A9" s="2" t="s">
        <v>22</v>
      </c>
      <c r="B9" s="2" t="s">
        <v>17</v>
      </c>
      <c r="C9" s="2" t="s">
        <v>14</v>
      </c>
      <c r="D9" s="2">
        <v>23</v>
      </c>
      <c r="E9" s="2">
        <v>22.5</v>
      </c>
      <c r="F9" s="4">
        <f t="shared" si="3"/>
        <v>22.75</v>
      </c>
      <c r="G9" s="2">
        <v>2</v>
      </c>
      <c r="H9" s="5">
        <f t="shared" si="4"/>
        <v>1.244140625</v>
      </c>
      <c r="I9" s="2"/>
      <c r="J9" s="2">
        <v>61.8</v>
      </c>
      <c r="K9" s="2">
        <v>10.199999999999999</v>
      </c>
      <c r="L9" s="2">
        <f t="shared" ref="L9:L11" si="5">H9*$T$3</f>
        <v>0.35881015625000001</v>
      </c>
      <c r="M9" s="2"/>
      <c r="N9" s="2">
        <f t="shared" ref="N9:N22" si="6">L9*(J9/100)</f>
        <v>0.22174467656249999</v>
      </c>
      <c r="O9" s="2"/>
      <c r="P9" s="2"/>
      <c r="S9" s="26" t="s">
        <v>59</v>
      </c>
      <c r="T9" s="16">
        <v>0.33429999999999999</v>
      </c>
    </row>
    <row r="10" spans="1:20" x14ac:dyDescent="0.25">
      <c r="A10" s="2" t="s">
        <v>22</v>
      </c>
      <c r="B10" s="2" t="s">
        <v>17</v>
      </c>
      <c r="C10" s="2" t="s">
        <v>14</v>
      </c>
      <c r="D10" s="2">
        <v>18</v>
      </c>
      <c r="E10" s="2">
        <v>17</v>
      </c>
      <c r="F10" s="4">
        <f t="shared" si="3"/>
        <v>17.5</v>
      </c>
      <c r="G10" s="2">
        <v>2</v>
      </c>
      <c r="H10" s="5">
        <f t="shared" si="4"/>
        <v>0.73617788461538458</v>
      </c>
      <c r="I10" s="2"/>
      <c r="J10" s="2">
        <v>41.1</v>
      </c>
      <c r="K10" s="2">
        <v>9.6</v>
      </c>
      <c r="L10" s="2">
        <f t="shared" si="5"/>
        <v>0.21231370192307691</v>
      </c>
      <c r="M10" s="2"/>
      <c r="N10" s="2">
        <f t="shared" si="6"/>
        <v>8.7260931490384622E-2</v>
      </c>
      <c r="O10" s="2"/>
      <c r="P10" s="2"/>
      <c r="S10" s="26" t="s">
        <v>60</v>
      </c>
      <c r="T10" s="16">
        <v>0.30780000000000002</v>
      </c>
    </row>
    <row r="11" spans="1:20" x14ac:dyDescent="0.25">
      <c r="A11" s="2" t="s">
        <v>22</v>
      </c>
      <c r="B11" s="2" t="s">
        <v>21</v>
      </c>
      <c r="C11" s="2" t="s">
        <v>14</v>
      </c>
      <c r="D11" s="2">
        <v>17</v>
      </c>
      <c r="E11" s="2">
        <v>17</v>
      </c>
      <c r="F11" s="4">
        <f t="shared" si="3"/>
        <v>17</v>
      </c>
      <c r="G11" s="2">
        <v>2</v>
      </c>
      <c r="H11" s="5">
        <f t="shared" si="4"/>
        <v>0.69471153846153844</v>
      </c>
      <c r="I11" s="2"/>
      <c r="J11" s="2">
        <v>19.5</v>
      </c>
      <c r="K11" s="2">
        <v>10</v>
      </c>
      <c r="L11" s="2">
        <f t="shared" si="5"/>
        <v>0.20035480769230768</v>
      </c>
      <c r="M11" s="2"/>
      <c r="N11" s="2">
        <f t="shared" si="6"/>
        <v>3.9069187499999998E-2</v>
      </c>
      <c r="O11" s="2"/>
      <c r="P11" s="2"/>
      <c r="S11" s="26" t="s">
        <v>61</v>
      </c>
      <c r="T11" s="16">
        <v>0.25019999999999998</v>
      </c>
    </row>
    <row r="12" spans="1:20" x14ac:dyDescent="0.25">
      <c r="A12" s="2" t="s">
        <v>22</v>
      </c>
      <c r="B12" s="2" t="s">
        <v>23</v>
      </c>
      <c r="C12" s="2" t="s">
        <v>14</v>
      </c>
      <c r="D12" s="2">
        <v>13</v>
      </c>
      <c r="E12" s="2">
        <v>13</v>
      </c>
      <c r="F12" s="4">
        <f t="shared" si="3"/>
        <v>13</v>
      </c>
      <c r="G12" s="2">
        <v>3</v>
      </c>
      <c r="H12" s="5">
        <f t="shared" si="4"/>
        <v>0.40625</v>
      </c>
      <c r="I12" s="2"/>
      <c r="J12" s="2">
        <v>65.7</v>
      </c>
      <c r="K12" s="2">
        <v>12.6</v>
      </c>
      <c r="L12" s="2">
        <f>H12*$T$4</f>
        <v>9.425E-2</v>
      </c>
      <c r="M12" s="2"/>
      <c r="N12" s="2">
        <f t="shared" si="6"/>
        <v>6.1922250000000005E-2</v>
      </c>
      <c r="O12" s="2"/>
      <c r="P12" s="2"/>
      <c r="S12" s="26" t="s">
        <v>62</v>
      </c>
      <c r="T12" s="16">
        <v>0.22869999999999999</v>
      </c>
    </row>
    <row r="13" spans="1:20" x14ac:dyDescent="0.25">
      <c r="A13" s="2" t="s">
        <v>22</v>
      </c>
      <c r="B13" s="2" t="s">
        <v>23</v>
      </c>
      <c r="C13" s="2" t="s">
        <v>14</v>
      </c>
      <c r="D13" s="2">
        <v>15</v>
      </c>
      <c r="E13" s="2">
        <v>15</v>
      </c>
      <c r="F13" s="4">
        <f t="shared" si="3"/>
        <v>15</v>
      </c>
      <c r="G13" s="2">
        <v>3</v>
      </c>
      <c r="H13" s="5">
        <f t="shared" si="4"/>
        <v>0.54086538461538458</v>
      </c>
      <c r="I13" s="2"/>
      <c r="J13" s="2">
        <v>65</v>
      </c>
      <c r="K13" s="2">
        <v>11.3</v>
      </c>
      <c r="L13" s="2">
        <f t="shared" ref="L13:L14" si="7">H13*$T$4</f>
        <v>0.12548076923076923</v>
      </c>
      <c r="M13" s="2"/>
      <c r="N13" s="2">
        <f t="shared" si="6"/>
        <v>8.1562499999999996E-2</v>
      </c>
      <c r="O13" s="2"/>
      <c r="P13" s="2"/>
      <c r="S13" s="26" t="s">
        <v>63</v>
      </c>
      <c r="T13" s="16">
        <v>0.16869999999999999</v>
      </c>
    </row>
    <row r="14" spans="1:20" x14ac:dyDescent="0.25">
      <c r="A14" s="2" t="s">
        <v>22</v>
      </c>
      <c r="B14" s="2" t="s">
        <v>17</v>
      </c>
      <c r="C14" s="2" t="s">
        <v>14</v>
      </c>
      <c r="D14" s="2">
        <v>22</v>
      </c>
      <c r="E14" s="2">
        <v>21</v>
      </c>
      <c r="F14" s="4">
        <f t="shared" si="3"/>
        <v>21.5</v>
      </c>
      <c r="G14" s="2">
        <v>3</v>
      </c>
      <c r="H14" s="5">
        <f t="shared" si="4"/>
        <v>1.1111778846153846</v>
      </c>
      <c r="I14" s="2"/>
      <c r="J14" s="2">
        <v>37.4</v>
      </c>
      <c r="K14" s="2">
        <v>10.5</v>
      </c>
      <c r="L14" s="2">
        <f t="shared" si="7"/>
        <v>0.25779326923076923</v>
      </c>
      <c r="M14" s="2"/>
      <c r="N14" s="2">
        <f t="shared" si="6"/>
        <v>9.6414682692307685E-2</v>
      </c>
      <c r="O14" s="2"/>
      <c r="P14" s="2"/>
    </row>
    <row r="15" spans="1:20" x14ac:dyDescent="0.25">
      <c r="A15" s="2" t="s">
        <v>22</v>
      </c>
      <c r="B15" s="2" t="s">
        <v>23</v>
      </c>
      <c r="C15" s="2" t="s">
        <v>14</v>
      </c>
      <c r="D15" s="2">
        <v>11</v>
      </c>
      <c r="E15" s="2">
        <v>10.5</v>
      </c>
      <c r="F15" s="4">
        <f t="shared" si="3"/>
        <v>10.75</v>
      </c>
      <c r="G15" s="2">
        <v>4</v>
      </c>
      <c r="H15" s="5">
        <f t="shared" si="4"/>
        <v>0.27779447115384615</v>
      </c>
      <c r="I15" s="2"/>
      <c r="J15" s="2">
        <v>55.6</v>
      </c>
      <c r="K15" s="2">
        <v>11.6</v>
      </c>
      <c r="L15" s="2">
        <f>H15*$T$5</f>
        <v>4.7947325721153844E-2</v>
      </c>
      <c r="M15" s="2"/>
      <c r="N15" s="2">
        <f t="shared" si="6"/>
        <v>2.6658713100961538E-2</v>
      </c>
      <c r="O15" s="2"/>
      <c r="P15" s="2"/>
    </row>
    <row r="16" spans="1:20" x14ac:dyDescent="0.25">
      <c r="A16" s="2" t="s">
        <v>22</v>
      </c>
      <c r="B16" s="2" t="s">
        <v>20</v>
      </c>
      <c r="C16" s="2" t="s">
        <v>14</v>
      </c>
      <c r="D16" s="2">
        <v>10</v>
      </c>
      <c r="E16" s="2">
        <v>11.5</v>
      </c>
      <c r="F16" s="4">
        <f t="shared" si="3"/>
        <v>10.75</v>
      </c>
      <c r="G16" s="2">
        <v>4</v>
      </c>
      <c r="H16" s="5">
        <f t="shared" si="4"/>
        <v>0.27779447115384615</v>
      </c>
      <c r="I16" s="2"/>
      <c r="J16" s="2">
        <v>49.2</v>
      </c>
      <c r="K16" s="2">
        <v>9.8000000000000007</v>
      </c>
      <c r="L16" s="2">
        <f t="shared" ref="L16:L19" si="8">H16*$T$5</f>
        <v>4.7947325721153844E-2</v>
      </c>
      <c r="M16" s="2"/>
      <c r="N16" s="2">
        <f t="shared" si="6"/>
        <v>2.3590084254807693E-2</v>
      </c>
      <c r="O16" s="2"/>
      <c r="P16" s="2"/>
      <c r="R16" s="24" t="s">
        <v>53</v>
      </c>
      <c r="S16" s="25" t="s">
        <v>7</v>
      </c>
      <c r="T16" s="25" t="s">
        <v>67</v>
      </c>
    </row>
    <row r="17" spans="1:20" x14ac:dyDescent="0.25">
      <c r="A17" s="2" t="s">
        <v>22</v>
      </c>
      <c r="B17" s="2" t="s">
        <v>20</v>
      </c>
      <c r="C17" s="2" t="s">
        <v>14</v>
      </c>
      <c r="D17" s="2">
        <v>11</v>
      </c>
      <c r="E17" s="2">
        <v>11</v>
      </c>
      <c r="F17" s="4">
        <f t="shared" si="3"/>
        <v>11</v>
      </c>
      <c r="G17" s="2">
        <v>4</v>
      </c>
      <c r="H17" s="5">
        <f t="shared" si="4"/>
        <v>0.29086538461538464</v>
      </c>
      <c r="I17" s="2"/>
      <c r="J17" s="2">
        <v>62.9</v>
      </c>
      <c r="K17" s="2">
        <v>9.9</v>
      </c>
      <c r="L17" s="2">
        <f t="shared" si="8"/>
        <v>5.0203365384615388E-2</v>
      </c>
      <c r="M17" s="2"/>
      <c r="N17" s="2">
        <f t="shared" si="6"/>
        <v>3.1577916826923076E-2</v>
      </c>
      <c r="O17" s="2"/>
      <c r="P17" s="2"/>
      <c r="S17" s="26" t="s">
        <v>59</v>
      </c>
      <c r="T17" s="16">
        <v>0.47449999999999998</v>
      </c>
    </row>
    <row r="18" spans="1:20" x14ac:dyDescent="0.25">
      <c r="A18" s="2" t="s">
        <v>22</v>
      </c>
      <c r="B18" s="2" t="s">
        <v>17</v>
      </c>
      <c r="C18" s="2" t="s">
        <v>14</v>
      </c>
      <c r="D18" s="2">
        <v>17</v>
      </c>
      <c r="E18" s="2">
        <v>17</v>
      </c>
      <c r="F18" s="4">
        <f t="shared" si="3"/>
        <v>17</v>
      </c>
      <c r="G18" s="2">
        <v>4</v>
      </c>
      <c r="H18" s="5">
        <f t="shared" si="4"/>
        <v>0.69471153846153844</v>
      </c>
      <c r="I18" s="2"/>
      <c r="J18" s="2">
        <v>31.5</v>
      </c>
      <c r="K18" s="2">
        <v>9.5</v>
      </c>
      <c r="L18" s="2">
        <f t="shared" si="8"/>
        <v>0.11990721153846154</v>
      </c>
      <c r="M18" s="2"/>
      <c r="N18" s="2">
        <f t="shared" si="6"/>
        <v>3.7770771634615383E-2</v>
      </c>
      <c r="O18" s="2"/>
      <c r="P18" s="2"/>
      <c r="S18" s="26" t="s">
        <v>60</v>
      </c>
      <c r="T18" s="16">
        <v>0.36459999999999998</v>
      </c>
    </row>
    <row r="19" spans="1:20" x14ac:dyDescent="0.25">
      <c r="A19" s="2" t="s">
        <v>22</v>
      </c>
      <c r="B19" s="2" t="s">
        <v>21</v>
      </c>
      <c r="C19" s="2" t="s">
        <v>14</v>
      </c>
      <c r="D19" s="2">
        <v>16</v>
      </c>
      <c r="E19" s="2">
        <v>18</v>
      </c>
      <c r="F19" s="4">
        <f t="shared" si="3"/>
        <v>17</v>
      </c>
      <c r="G19" s="2">
        <v>4</v>
      </c>
      <c r="H19" s="5">
        <f t="shared" si="4"/>
        <v>0.69471153846153844</v>
      </c>
      <c r="I19" s="2"/>
      <c r="J19" s="2">
        <v>51.4</v>
      </c>
      <c r="K19" s="2">
        <v>10.8</v>
      </c>
      <c r="L19" s="2">
        <f t="shared" si="8"/>
        <v>0.11990721153846154</v>
      </c>
      <c r="M19" s="2"/>
      <c r="N19" s="2">
        <f t="shared" si="6"/>
        <v>6.1632306730769235E-2</v>
      </c>
      <c r="O19" s="2"/>
      <c r="P19" s="2"/>
      <c r="S19" s="26" t="s">
        <v>61</v>
      </c>
      <c r="T19" s="16">
        <v>0.26989999999999997</v>
      </c>
    </row>
    <row r="20" spans="1:20" x14ac:dyDescent="0.25">
      <c r="A20" s="2" t="s">
        <v>22</v>
      </c>
      <c r="B20" s="2" t="s">
        <v>23</v>
      </c>
      <c r="C20" s="2" t="s">
        <v>14</v>
      </c>
      <c r="D20" s="2">
        <v>10</v>
      </c>
      <c r="E20" s="2">
        <v>11</v>
      </c>
      <c r="F20" s="4">
        <f t="shared" si="3"/>
        <v>10.5</v>
      </c>
      <c r="G20" s="2">
        <v>5</v>
      </c>
      <c r="H20" s="5">
        <f t="shared" si="4"/>
        <v>0.26502403846153844</v>
      </c>
      <c r="I20" s="2"/>
      <c r="J20" s="2">
        <v>60</v>
      </c>
      <c r="K20" s="2">
        <v>11</v>
      </c>
      <c r="L20" s="2">
        <f>H20*$T$6</f>
        <v>3.6228786057692301E-2</v>
      </c>
      <c r="M20" s="2"/>
      <c r="N20" s="2">
        <f t="shared" si="6"/>
        <v>2.173727163461538E-2</v>
      </c>
      <c r="O20" s="2"/>
      <c r="P20" s="2"/>
      <c r="S20" s="26" t="s">
        <v>62</v>
      </c>
      <c r="T20" s="16">
        <v>0.19309999999999999</v>
      </c>
    </row>
    <row r="21" spans="1:20" x14ac:dyDescent="0.25">
      <c r="A21" s="2" t="s">
        <v>22</v>
      </c>
      <c r="B21" s="2" t="s">
        <v>21</v>
      </c>
      <c r="C21" s="2" t="s">
        <v>14</v>
      </c>
      <c r="D21" s="2">
        <v>17</v>
      </c>
      <c r="E21" s="2">
        <v>17</v>
      </c>
      <c r="F21" s="4">
        <f t="shared" si="3"/>
        <v>17</v>
      </c>
      <c r="G21" s="2">
        <v>5</v>
      </c>
      <c r="H21" s="5">
        <f t="shared" si="4"/>
        <v>0.69471153846153844</v>
      </c>
      <c r="I21" s="2"/>
      <c r="J21" s="2">
        <v>38.9</v>
      </c>
      <c r="K21" s="2">
        <v>10.5</v>
      </c>
      <c r="L21" s="2">
        <f t="shared" ref="L21:L22" si="9">H21*$T$6</f>
        <v>9.4967067307692291E-2</v>
      </c>
      <c r="M21" s="2"/>
      <c r="N21" s="2">
        <f t="shared" si="6"/>
        <v>3.6942189182692299E-2</v>
      </c>
      <c r="O21" s="2"/>
      <c r="P21" s="2"/>
      <c r="S21" s="26" t="s">
        <v>63</v>
      </c>
      <c r="T21" s="16">
        <v>0.1215</v>
      </c>
    </row>
    <row r="22" spans="1:20" x14ac:dyDescent="0.25">
      <c r="A22" s="2" t="s">
        <v>22</v>
      </c>
      <c r="B22" s="2" t="s">
        <v>21</v>
      </c>
      <c r="C22" s="2" t="s">
        <v>14</v>
      </c>
      <c r="D22" s="2">
        <v>17</v>
      </c>
      <c r="E22" s="2">
        <v>15.5</v>
      </c>
      <c r="F22" s="4">
        <f t="shared" si="3"/>
        <v>16.25</v>
      </c>
      <c r="G22" s="2">
        <v>5</v>
      </c>
      <c r="H22" s="5">
        <f t="shared" si="4"/>
        <v>0.634765625</v>
      </c>
      <c r="I22" s="2"/>
      <c r="J22" s="2">
        <v>48.2</v>
      </c>
      <c r="K22" s="2">
        <v>9.6999999999999993</v>
      </c>
      <c r="L22" s="2">
        <f t="shared" si="9"/>
        <v>8.677246093749999E-2</v>
      </c>
      <c r="M22" s="2"/>
      <c r="N22" s="2">
        <f t="shared" si="6"/>
        <v>4.1824326171874995E-2</v>
      </c>
      <c r="O22" s="2"/>
      <c r="P22" s="2"/>
    </row>
    <row r="23" spans="1:20" x14ac:dyDescent="0.25">
      <c r="A23" s="6"/>
      <c r="B23" s="6"/>
      <c r="C23" s="6"/>
      <c r="D23" s="6"/>
      <c r="E23" s="6"/>
      <c r="F23" s="7"/>
      <c r="G23" s="6"/>
      <c r="H23" s="8">
        <f>SUM(H8:H22)</f>
        <v>10.006610576923077</v>
      </c>
      <c r="I23" s="7">
        <f>H23*(3.1459)^2</f>
        <v>99.032290909441102</v>
      </c>
      <c r="J23" s="6"/>
      <c r="K23" s="6"/>
      <c r="L23" s="6">
        <f>SUM(L8:L22)</f>
        <v>2.2690183143028841</v>
      </c>
      <c r="M23" s="6">
        <f>L23*(3.1459)^2</f>
        <v>22.455763622809787</v>
      </c>
      <c r="N23" s="6">
        <f>SUM(N8:N22)</f>
        <v>0.9521025092247597</v>
      </c>
      <c r="O23" s="17">
        <f>(N23*(3.1459)^2)*1000</f>
        <v>9422.6603448125825</v>
      </c>
      <c r="P23" s="17">
        <f>O23/I23</f>
        <v>95.147353032850887</v>
      </c>
    </row>
    <row r="24" spans="1:20" x14ac:dyDescent="0.25">
      <c r="A24" s="3" t="s">
        <v>24</v>
      </c>
      <c r="B24" s="3" t="s">
        <v>17</v>
      </c>
      <c r="C24" s="3" t="s">
        <v>14</v>
      </c>
      <c r="D24" s="3">
        <v>24.5</v>
      </c>
      <c r="E24" s="3">
        <v>25.5</v>
      </c>
      <c r="F24" s="10">
        <f t="shared" si="0"/>
        <v>25</v>
      </c>
      <c r="G24" s="3">
        <v>2</v>
      </c>
      <c r="H24" s="11">
        <f t="shared" si="1"/>
        <v>1.5024038461538463</v>
      </c>
      <c r="I24" s="3"/>
      <c r="J24" s="3">
        <v>15.7</v>
      </c>
      <c r="K24" s="3">
        <v>12.8</v>
      </c>
      <c r="L24" s="3">
        <f>H24*$T$3</f>
        <v>0.43329326923076922</v>
      </c>
      <c r="M24" s="3"/>
      <c r="N24" s="3">
        <f>L24*(J24/100)</f>
        <v>6.8027043269230772E-2</v>
      </c>
      <c r="O24" s="3"/>
      <c r="P24" s="3"/>
    </row>
    <row r="25" spans="1:20" x14ac:dyDescent="0.25">
      <c r="A25" s="3" t="s">
        <v>24</v>
      </c>
      <c r="B25" s="3" t="s">
        <v>17</v>
      </c>
      <c r="C25" s="3" t="s">
        <v>14</v>
      </c>
      <c r="D25" s="3">
        <v>17</v>
      </c>
      <c r="E25" s="3">
        <v>17.5</v>
      </c>
      <c r="F25" s="10">
        <f t="shared" si="0"/>
        <v>17.25</v>
      </c>
      <c r="G25" s="3">
        <v>2</v>
      </c>
      <c r="H25" s="11">
        <f t="shared" si="1"/>
        <v>0.71529447115384615</v>
      </c>
      <c r="I25" s="3"/>
      <c r="J25" s="3">
        <v>16</v>
      </c>
      <c r="K25" s="3">
        <v>12.7</v>
      </c>
      <c r="L25" s="3">
        <f>H25*$T$3</f>
        <v>0.20629092548076922</v>
      </c>
      <c r="M25" s="3"/>
      <c r="N25" s="3">
        <f t="shared" ref="N25:N27" si="10">L25*(J25/100)</f>
        <v>3.3006548076923076E-2</v>
      </c>
      <c r="O25" s="3"/>
      <c r="P25" s="3"/>
    </row>
    <row r="26" spans="1:20" x14ac:dyDescent="0.25">
      <c r="A26" s="3" t="s">
        <v>24</v>
      </c>
      <c r="B26" s="3" t="s">
        <v>21</v>
      </c>
      <c r="C26" s="3" t="s">
        <v>14</v>
      </c>
      <c r="D26" s="3">
        <v>10</v>
      </c>
      <c r="E26" s="3">
        <v>10</v>
      </c>
      <c r="F26" s="10">
        <f t="shared" si="0"/>
        <v>10</v>
      </c>
      <c r="G26" s="3">
        <v>3</v>
      </c>
      <c r="H26" s="11">
        <f t="shared" si="1"/>
        <v>0.24038461538461539</v>
      </c>
      <c r="I26" s="3"/>
      <c r="J26" s="3">
        <v>41.9</v>
      </c>
      <c r="K26" s="3">
        <v>11.3</v>
      </c>
      <c r="L26" s="3">
        <f>H26*$T$4</f>
        <v>5.5769230769230772E-2</v>
      </c>
      <c r="M26" s="3"/>
      <c r="N26" s="3">
        <f t="shared" si="10"/>
        <v>2.3367307692307694E-2</v>
      </c>
      <c r="O26" s="3"/>
      <c r="P26" s="3"/>
    </row>
    <row r="27" spans="1:20" x14ac:dyDescent="0.25">
      <c r="A27" s="3" t="s">
        <v>24</v>
      </c>
      <c r="B27" s="3" t="s">
        <v>23</v>
      </c>
      <c r="C27" s="3" t="s">
        <v>14</v>
      </c>
      <c r="D27" s="3">
        <v>15</v>
      </c>
      <c r="E27" s="3">
        <v>15</v>
      </c>
      <c r="F27" s="10">
        <f t="shared" si="0"/>
        <v>15</v>
      </c>
      <c r="G27" s="3">
        <v>3</v>
      </c>
      <c r="H27" s="11">
        <f t="shared" si="1"/>
        <v>0.54086538461538458</v>
      </c>
      <c r="I27" s="3"/>
      <c r="J27" s="3">
        <v>14.4</v>
      </c>
      <c r="K27" s="3">
        <v>16</v>
      </c>
      <c r="L27" s="3">
        <f>H27*$T$4</f>
        <v>0.12548076923076923</v>
      </c>
      <c r="M27" s="3"/>
      <c r="N27" s="3">
        <f t="shared" si="10"/>
        <v>1.8069230769230771E-2</v>
      </c>
      <c r="O27" s="3"/>
      <c r="P27" s="3"/>
    </row>
    <row r="28" spans="1:20" x14ac:dyDescent="0.25">
      <c r="A28" s="6"/>
      <c r="B28" s="6"/>
      <c r="C28" s="6"/>
      <c r="D28" s="6"/>
      <c r="E28" s="6"/>
      <c r="F28" s="7"/>
      <c r="G28" s="6"/>
      <c r="H28" s="8">
        <f>SUM(H24:H27)</f>
        <v>2.9989483173076925</v>
      </c>
      <c r="I28" s="7">
        <f>H28*(3.1459)^2</f>
        <v>29.679652255770737</v>
      </c>
      <c r="J28" s="6"/>
      <c r="K28" s="6"/>
      <c r="L28" s="6">
        <f>SUM(L24:L27)</f>
        <v>0.8208341947115384</v>
      </c>
      <c r="M28" s="6">
        <f>L28*(3.1459)^2</f>
        <v>8.1235389479986537</v>
      </c>
      <c r="N28" s="6">
        <f>SUM(N24:N27)</f>
        <v>0.14247012980769233</v>
      </c>
      <c r="O28" s="17">
        <f>(N28*(3.1459)^2)*1000</f>
        <v>1409.9822544867766</v>
      </c>
      <c r="P28" s="7">
        <f>O28/I28</f>
        <v>47.506697259656335</v>
      </c>
    </row>
    <row r="29" spans="1:20" x14ac:dyDescent="0.25">
      <c r="A29" s="2" t="s">
        <v>26</v>
      </c>
      <c r="B29" s="2" t="s">
        <v>20</v>
      </c>
      <c r="C29" s="2" t="s">
        <v>16</v>
      </c>
      <c r="D29" s="2">
        <v>34</v>
      </c>
      <c r="E29" s="2">
        <v>29</v>
      </c>
      <c r="F29" s="4">
        <f t="shared" ref="F29:F37" si="11">(D29+E29)/2</f>
        <v>31.5</v>
      </c>
      <c r="G29" s="2">
        <v>3</v>
      </c>
      <c r="H29" s="5">
        <f t="shared" ref="H29:H37" si="12">(F29)^2/(8*52)</f>
        <v>2.3852163461538463</v>
      </c>
      <c r="I29" s="2"/>
      <c r="J29" s="2">
        <v>45.4</v>
      </c>
      <c r="K29" s="2">
        <v>13</v>
      </c>
      <c r="L29" s="2">
        <f>H29*T19</f>
        <v>0.64376989182692301</v>
      </c>
      <c r="M29" s="2"/>
      <c r="N29" s="2">
        <f>L29*(J29/100)</f>
        <v>0.29227153088942304</v>
      </c>
      <c r="O29" s="2"/>
      <c r="P29" s="2"/>
    </row>
    <row r="30" spans="1:20" x14ac:dyDescent="0.25">
      <c r="A30" s="2" t="s">
        <v>26</v>
      </c>
      <c r="B30" s="2" t="s">
        <v>23</v>
      </c>
      <c r="C30" s="2" t="s">
        <v>16</v>
      </c>
      <c r="D30" s="2">
        <v>10</v>
      </c>
      <c r="E30" s="2">
        <v>10</v>
      </c>
      <c r="F30" s="4">
        <f t="shared" si="11"/>
        <v>10</v>
      </c>
      <c r="G30" s="2">
        <v>5</v>
      </c>
      <c r="H30" s="5">
        <f t="shared" si="12"/>
        <v>0.24038461538461539</v>
      </c>
      <c r="I30" s="2"/>
      <c r="J30" s="2">
        <v>65.2</v>
      </c>
      <c r="K30" s="2">
        <v>11.9</v>
      </c>
      <c r="L30" s="2">
        <f>H30*$T$21</f>
        <v>2.920673076923077E-2</v>
      </c>
      <c r="M30" s="2"/>
      <c r="N30" s="2">
        <f t="shared" ref="N30:N37" si="13">L30*(J30/100)</f>
        <v>1.9042788461538462E-2</v>
      </c>
      <c r="O30" s="2"/>
      <c r="P30" s="2"/>
    </row>
    <row r="31" spans="1:20" x14ac:dyDescent="0.25">
      <c r="A31" s="2" t="s">
        <v>26</v>
      </c>
      <c r="B31" s="2" t="s">
        <v>21</v>
      </c>
      <c r="C31" s="2" t="s">
        <v>16</v>
      </c>
      <c r="D31" s="2">
        <v>15</v>
      </c>
      <c r="E31" s="2">
        <v>14</v>
      </c>
      <c r="F31" s="4">
        <f t="shared" si="11"/>
        <v>14.5</v>
      </c>
      <c r="G31" s="2">
        <v>5</v>
      </c>
      <c r="H31" s="5">
        <f t="shared" si="12"/>
        <v>0.50540865384615385</v>
      </c>
      <c r="I31" s="2"/>
      <c r="J31" s="2">
        <v>65.3</v>
      </c>
      <c r="K31" s="2">
        <v>11.7</v>
      </c>
      <c r="L31" s="2">
        <f>H31*$T$21</f>
        <v>6.1407151442307691E-2</v>
      </c>
      <c r="M31" s="2"/>
      <c r="N31" s="2">
        <f t="shared" si="13"/>
        <v>4.009886989182692E-2</v>
      </c>
      <c r="O31" s="2"/>
      <c r="P31" s="2"/>
    </row>
    <row r="32" spans="1:20" x14ac:dyDescent="0.25">
      <c r="A32" s="2" t="s">
        <v>26</v>
      </c>
      <c r="B32" s="2" t="s">
        <v>17</v>
      </c>
      <c r="C32" s="2" t="s">
        <v>14</v>
      </c>
      <c r="D32" s="2">
        <v>17</v>
      </c>
      <c r="E32" s="2">
        <v>18</v>
      </c>
      <c r="F32" s="4">
        <f t="shared" si="11"/>
        <v>17.5</v>
      </c>
      <c r="G32" s="2">
        <v>1</v>
      </c>
      <c r="H32" s="5">
        <f t="shared" si="12"/>
        <v>0.73617788461538458</v>
      </c>
      <c r="I32" s="2"/>
      <c r="J32" s="2">
        <v>51.6</v>
      </c>
      <c r="K32" s="2">
        <v>14.7</v>
      </c>
      <c r="L32" s="2">
        <f>H32*T2</f>
        <v>0.22394531250000002</v>
      </c>
      <c r="M32" s="2"/>
      <c r="N32" s="2">
        <f t="shared" si="13"/>
        <v>0.11555578125000002</v>
      </c>
      <c r="O32" s="2"/>
      <c r="P32" s="2"/>
    </row>
    <row r="33" spans="1:16" x14ac:dyDescent="0.25">
      <c r="A33" s="2" t="s">
        <v>26</v>
      </c>
      <c r="B33" s="2" t="s">
        <v>21</v>
      </c>
      <c r="C33" s="2" t="s">
        <v>14</v>
      </c>
      <c r="D33" s="2">
        <v>12</v>
      </c>
      <c r="E33" s="2">
        <v>12</v>
      </c>
      <c r="F33" s="4">
        <f t="shared" si="11"/>
        <v>12</v>
      </c>
      <c r="G33" s="2">
        <v>3</v>
      </c>
      <c r="H33" s="5">
        <f t="shared" si="12"/>
        <v>0.34615384615384615</v>
      </c>
      <c r="I33" s="2"/>
      <c r="J33" s="2">
        <v>19.600000000000001</v>
      </c>
      <c r="K33" s="2">
        <v>11.8</v>
      </c>
      <c r="L33" s="2">
        <f>H33*$T$4</f>
        <v>8.0307692307692316E-2</v>
      </c>
      <c r="M33" s="2"/>
      <c r="N33" s="2">
        <f t="shared" si="13"/>
        <v>1.5740307692307696E-2</v>
      </c>
      <c r="O33" s="2"/>
      <c r="P33" s="2"/>
    </row>
    <row r="34" spans="1:16" x14ac:dyDescent="0.25">
      <c r="A34" s="2" t="s">
        <v>26</v>
      </c>
      <c r="B34" s="2" t="s">
        <v>20</v>
      </c>
      <c r="C34" s="2" t="s">
        <v>14</v>
      </c>
      <c r="D34" s="2">
        <v>11</v>
      </c>
      <c r="E34" s="2">
        <v>10</v>
      </c>
      <c r="F34" s="4">
        <f t="shared" si="11"/>
        <v>10.5</v>
      </c>
      <c r="G34" s="2">
        <v>3</v>
      </c>
      <c r="H34" s="5">
        <f t="shared" si="12"/>
        <v>0.26502403846153844</v>
      </c>
      <c r="I34" s="2"/>
      <c r="J34" s="2">
        <v>41.9</v>
      </c>
      <c r="K34" s="2">
        <v>13.9</v>
      </c>
      <c r="L34" s="2">
        <f t="shared" ref="L34:L35" si="14">H34*$T$4</f>
        <v>6.1485576923076921E-2</v>
      </c>
      <c r="M34" s="2"/>
      <c r="N34" s="2">
        <f t="shared" si="13"/>
        <v>2.5762456730769229E-2</v>
      </c>
      <c r="O34" s="2"/>
      <c r="P34" s="2"/>
    </row>
    <row r="35" spans="1:16" x14ac:dyDescent="0.25">
      <c r="A35" s="2" t="s">
        <v>26</v>
      </c>
      <c r="B35" s="2" t="s">
        <v>20</v>
      </c>
      <c r="C35" s="2" t="s">
        <v>14</v>
      </c>
      <c r="D35" s="2">
        <v>13</v>
      </c>
      <c r="E35" s="2">
        <v>13</v>
      </c>
      <c r="F35" s="4">
        <f t="shared" si="11"/>
        <v>13</v>
      </c>
      <c r="G35" s="2">
        <v>3</v>
      </c>
      <c r="H35" s="5">
        <f t="shared" si="12"/>
        <v>0.40625</v>
      </c>
      <c r="I35" s="2"/>
      <c r="J35" s="2">
        <v>38.9</v>
      </c>
      <c r="K35" s="2">
        <v>13.4</v>
      </c>
      <c r="L35" s="2">
        <f t="shared" si="14"/>
        <v>9.425E-2</v>
      </c>
      <c r="M35" s="2"/>
      <c r="N35" s="2">
        <f t="shared" si="13"/>
        <v>3.6663250000000001E-2</v>
      </c>
      <c r="O35" s="2"/>
      <c r="P35" s="2"/>
    </row>
    <row r="36" spans="1:16" x14ac:dyDescent="0.25">
      <c r="A36" s="2" t="s">
        <v>26</v>
      </c>
      <c r="B36" s="2" t="s">
        <v>17</v>
      </c>
      <c r="C36" s="2" t="s">
        <v>14</v>
      </c>
      <c r="D36" s="2">
        <v>14</v>
      </c>
      <c r="E36" s="2">
        <v>15</v>
      </c>
      <c r="F36" s="4">
        <f t="shared" si="11"/>
        <v>14.5</v>
      </c>
      <c r="G36" s="2">
        <v>5</v>
      </c>
      <c r="H36" s="5">
        <f t="shared" si="12"/>
        <v>0.50540865384615385</v>
      </c>
      <c r="I36" s="2"/>
      <c r="J36" s="2">
        <v>51.9</v>
      </c>
      <c r="K36" s="2">
        <v>15</v>
      </c>
      <c r="L36" s="2">
        <f>H36*$T$6</f>
        <v>6.9089362980769231E-2</v>
      </c>
      <c r="M36" s="2"/>
      <c r="N36" s="2">
        <f t="shared" si="13"/>
        <v>3.5857379387019231E-2</v>
      </c>
      <c r="O36" s="2"/>
      <c r="P36" s="2"/>
    </row>
    <row r="37" spans="1:16" x14ac:dyDescent="0.25">
      <c r="A37" s="2" t="s">
        <v>26</v>
      </c>
      <c r="B37" s="2" t="s">
        <v>17</v>
      </c>
      <c r="C37" s="2" t="s">
        <v>14</v>
      </c>
      <c r="D37" s="2">
        <v>12</v>
      </c>
      <c r="E37" s="2">
        <v>13</v>
      </c>
      <c r="F37" s="4">
        <f t="shared" si="11"/>
        <v>12.5</v>
      </c>
      <c r="G37" s="2">
        <v>5</v>
      </c>
      <c r="H37" s="5">
        <f t="shared" si="12"/>
        <v>0.37560096153846156</v>
      </c>
      <c r="I37" s="2"/>
      <c r="J37" s="2">
        <v>45.1</v>
      </c>
      <c r="K37" s="2">
        <v>13</v>
      </c>
      <c r="L37" s="2">
        <f>H37*$T$6</f>
        <v>5.1344651442307689E-2</v>
      </c>
      <c r="M37" s="2"/>
      <c r="N37" s="2">
        <f t="shared" si="13"/>
        <v>2.3156437800480767E-2</v>
      </c>
      <c r="O37" s="2"/>
      <c r="P37" s="2"/>
    </row>
    <row r="38" spans="1:16" x14ac:dyDescent="0.25">
      <c r="A38" s="6"/>
      <c r="B38" s="6"/>
      <c r="C38" s="6"/>
      <c r="D38" s="6"/>
      <c r="E38" s="6"/>
      <c r="F38" s="7"/>
      <c r="G38" s="6"/>
      <c r="H38" s="8">
        <f>SUM(H29:H37)</f>
        <v>5.765625</v>
      </c>
      <c r="I38" s="7">
        <f>H38*(3.1459)^2</f>
        <v>57.060584888906249</v>
      </c>
      <c r="J38" s="6"/>
      <c r="K38" s="6"/>
      <c r="L38" s="6">
        <f>SUM(L29:L37)</f>
        <v>1.3148063701923076</v>
      </c>
      <c r="M38" s="6">
        <f>L38*(3.1459)^2</f>
        <v>13.012226861586189</v>
      </c>
      <c r="N38" s="6">
        <f>SUM(N29:N37)</f>
        <v>0.60414880210336541</v>
      </c>
      <c r="O38" s="9">
        <f>(N38*(3.1459)^2)*1000</f>
        <v>5979.0714810536774</v>
      </c>
      <c r="P38" s="7">
        <f>O38/I38</f>
        <v>104.78461608296854</v>
      </c>
    </row>
    <row r="39" spans="1:16" x14ac:dyDescent="0.25">
      <c r="A39" s="3" t="s">
        <v>27</v>
      </c>
      <c r="B39" s="3" t="s">
        <v>20</v>
      </c>
      <c r="C39" s="3" t="s">
        <v>14</v>
      </c>
      <c r="D39" s="3">
        <v>32</v>
      </c>
      <c r="E39" s="3">
        <v>34</v>
      </c>
      <c r="F39" s="10">
        <f t="shared" si="0"/>
        <v>33</v>
      </c>
      <c r="G39" s="3">
        <v>3</v>
      </c>
      <c r="H39" s="11">
        <f t="shared" si="1"/>
        <v>2.6177884615384617</v>
      </c>
      <c r="I39" s="3"/>
      <c r="J39" s="3">
        <v>33.5</v>
      </c>
      <c r="K39" s="3">
        <v>15</v>
      </c>
      <c r="L39" s="3">
        <f>H39*$T$4</f>
        <v>0.60732692307692315</v>
      </c>
      <c r="M39" s="3"/>
      <c r="N39" s="3">
        <f>L39*(J39/100)</f>
        <v>0.20345451923076927</v>
      </c>
      <c r="O39" s="3"/>
      <c r="P39" s="3"/>
    </row>
    <row r="40" spans="1:16" x14ac:dyDescent="0.25">
      <c r="A40" s="3" t="s">
        <v>27</v>
      </c>
      <c r="B40" s="3" t="s">
        <v>23</v>
      </c>
      <c r="C40" s="3" t="s">
        <v>14</v>
      </c>
      <c r="D40" s="3">
        <v>16</v>
      </c>
      <c r="E40" s="3">
        <v>16</v>
      </c>
      <c r="F40" s="10">
        <f t="shared" si="0"/>
        <v>16</v>
      </c>
      <c r="G40" s="3">
        <v>3</v>
      </c>
      <c r="H40" s="11">
        <f t="shared" si="1"/>
        <v>0.61538461538461542</v>
      </c>
      <c r="I40" s="3"/>
      <c r="J40" s="3">
        <v>25.5</v>
      </c>
      <c r="K40" s="3">
        <v>11.1</v>
      </c>
      <c r="L40" s="3">
        <f t="shared" ref="L40:L41" si="15">H40*$T$4</f>
        <v>0.14276923076923079</v>
      </c>
      <c r="M40" s="3"/>
      <c r="N40" s="3">
        <f t="shared" ref="N40:N42" si="16">L40*(J40/100)</f>
        <v>3.6406153846153852E-2</v>
      </c>
      <c r="O40" s="3"/>
      <c r="P40" s="3"/>
    </row>
    <row r="41" spans="1:16" x14ac:dyDescent="0.25">
      <c r="A41" s="3" t="s">
        <v>27</v>
      </c>
      <c r="B41" s="3" t="s">
        <v>21</v>
      </c>
      <c r="C41" s="3" t="s">
        <v>14</v>
      </c>
      <c r="D41" s="3">
        <v>17</v>
      </c>
      <c r="E41" s="3">
        <v>17</v>
      </c>
      <c r="F41" s="10">
        <f t="shared" si="0"/>
        <v>17</v>
      </c>
      <c r="G41" s="3">
        <v>3</v>
      </c>
      <c r="H41" s="11">
        <f t="shared" si="1"/>
        <v>0.69471153846153844</v>
      </c>
      <c r="I41" s="3"/>
      <c r="J41" s="3">
        <v>52</v>
      </c>
      <c r="K41" s="3">
        <v>11</v>
      </c>
      <c r="L41" s="3">
        <f t="shared" si="15"/>
        <v>0.16117307692307692</v>
      </c>
      <c r="M41" s="3"/>
      <c r="N41" s="3">
        <f t="shared" si="16"/>
        <v>8.3809999999999996E-2</v>
      </c>
      <c r="O41" s="3"/>
      <c r="P41" s="3"/>
    </row>
    <row r="42" spans="1:16" x14ac:dyDescent="0.25">
      <c r="A42" s="3" t="s">
        <v>27</v>
      </c>
      <c r="B42" s="3" t="s">
        <v>17</v>
      </c>
      <c r="C42" s="3" t="s">
        <v>14</v>
      </c>
      <c r="D42" s="3">
        <v>27</v>
      </c>
      <c r="E42" s="3">
        <v>27</v>
      </c>
      <c r="F42" s="10">
        <f t="shared" si="0"/>
        <v>27</v>
      </c>
      <c r="G42" s="3">
        <v>2</v>
      </c>
      <c r="H42" s="11">
        <f t="shared" si="1"/>
        <v>1.7524038461538463</v>
      </c>
      <c r="I42" s="3"/>
      <c r="J42" s="3">
        <v>28.5</v>
      </c>
      <c r="K42" s="3">
        <v>9.6</v>
      </c>
      <c r="L42" s="3">
        <f>H42*T3</f>
        <v>0.50539326923076922</v>
      </c>
      <c r="M42" s="3"/>
      <c r="N42" s="3">
        <f t="shared" si="16"/>
        <v>0.14403708173076921</v>
      </c>
      <c r="O42" s="3"/>
      <c r="P42" s="3"/>
    </row>
    <row r="43" spans="1:16" x14ac:dyDescent="0.25">
      <c r="A43" s="6"/>
      <c r="B43" s="6"/>
      <c r="C43" s="6"/>
      <c r="D43" s="6"/>
      <c r="E43" s="6"/>
      <c r="F43" s="7"/>
      <c r="G43" s="6"/>
      <c r="H43" s="8">
        <f>SUM(H39:H42)</f>
        <v>5.6802884615384617</v>
      </c>
      <c r="I43" s="7">
        <f>H43*(3.1459)^2</f>
        <v>56.216035894302891</v>
      </c>
      <c r="J43" s="6"/>
      <c r="K43" s="6"/>
      <c r="L43" s="6">
        <f>SUM(L39:L42)</f>
        <v>1.4166625000000002</v>
      </c>
      <c r="M43" s="6">
        <f>L43*(3.1459)^2</f>
        <v>14.020265077971628</v>
      </c>
      <c r="N43" s="6">
        <f>SUM(N39:N42)</f>
        <v>0.46770775480769233</v>
      </c>
      <c r="O43" s="7">
        <f>(N43*(3.1459)^2)*1000</f>
        <v>4628.7571679400025</v>
      </c>
      <c r="P43" s="7">
        <f>O43/I43</f>
        <v>82.338732966567918</v>
      </c>
    </row>
    <row r="44" spans="1:16" x14ac:dyDescent="0.25">
      <c r="A44" s="2" t="s">
        <v>28</v>
      </c>
      <c r="B44" s="2" t="s">
        <v>17</v>
      </c>
      <c r="C44" s="2" t="s">
        <v>14</v>
      </c>
      <c r="D44" s="2">
        <v>18.5</v>
      </c>
      <c r="E44" s="2">
        <v>19</v>
      </c>
      <c r="F44" s="4">
        <f t="shared" ref="F44:F52" si="17">(D44+E44)/2</f>
        <v>18.75</v>
      </c>
      <c r="G44" s="2">
        <v>1</v>
      </c>
      <c r="H44" s="5">
        <f t="shared" ref="H44:H52" si="18">(F44)^2/(8*52)</f>
        <v>0.84510216346153844</v>
      </c>
      <c r="I44" s="4"/>
      <c r="J44" s="2">
        <v>29.6</v>
      </c>
      <c r="K44" s="2">
        <v>9.6999999999999993</v>
      </c>
      <c r="L44" s="2">
        <f>H44*$T$2</f>
        <v>0.257080078125</v>
      </c>
      <c r="M44" s="2"/>
      <c r="N44" s="2">
        <f>L44*(J44/100)</f>
        <v>7.6095703125000011E-2</v>
      </c>
      <c r="O44" s="2"/>
      <c r="P44" s="2"/>
    </row>
    <row r="45" spans="1:16" x14ac:dyDescent="0.25">
      <c r="A45" s="2" t="s">
        <v>28</v>
      </c>
      <c r="B45" s="2" t="s">
        <v>21</v>
      </c>
      <c r="C45" s="2" t="s">
        <v>14</v>
      </c>
      <c r="D45" s="2">
        <v>21</v>
      </c>
      <c r="E45" s="2">
        <v>20</v>
      </c>
      <c r="F45" s="4">
        <f t="shared" si="17"/>
        <v>20.5</v>
      </c>
      <c r="G45" s="2">
        <v>1</v>
      </c>
      <c r="H45" s="5">
        <f t="shared" si="18"/>
        <v>1.0102163461538463</v>
      </c>
      <c r="I45" s="4"/>
      <c r="J45" s="2">
        <v>27.2</v>
      </c>
      <c r="K45" s="2">
        <v>11</v>
      </c>
      <c r="L45" s="2">
        <f>H45*$T$2</f>
        <v>0.30730781250000005</v>
      </c>
      <c r="M45" s="2"/>
      <c r="N45" s="2">
        <f t="shared" ref="N45:N52" si="19">L45*(J45/100)</f>
        <v>8.3587725000000015E-2</v>
      </c>
      <c r="O45" s="2"/>
      <c r="P45" s="2"/>
    </row>
    <row r="46" spans="1:16" x14ac:dyDescent="0.25">
      <c r="A46" s="2" t="s">
        <v>28</v>
      </c>
      <c r="B46" s="2" t="s">
        <v>17</v>
      </c>
      <c r="C46" s="2" t="s">
        <v>14</v>
      </c>
      <c r="D46" s="2">
        <v>14</v>
      </c>
      <c r="E46" s="2">
        <v>15</v>
      </c>
      <c r="F46" s="4">
        <f t="shared" si="17"/>
        <v>14.5</v>
      </c>
      <c r="G46" s="2">
        <v>2</v>
      </c>
      <c r="H46" s="5">
        <f t="shared" si="18"/>
        <v>0.50540865384615385</v>
      </c>
      <c r="I46" s="4"/>
      <c r="J46" s="2">
        <v>23</v>
      </c>
      <c r="K46" s="2">
        <v>9.8000000000000007</v>
      </c>
      <c r="L46" s="2">
        <f>H46*$T$3</f>
        <v>0.14575985576923076</v>
      </c>
      <c r="M46" s="2"/>
      <c r="N46" s="2">
        <f t="shared" si="19"/>
        <v>3.3524766826923076E-2</v>
      </c>
      <c r="O46" s="2"/>
      <c r="P46" s="2"/>
    </row>
    <row r="47" spans="1:16" x14ac:dyDescent="0.25">
      <c r="A47" s="2" t="s">
        <v>28</v>
      </c>
      <c r="B47" s="2" t="s">
        <v>21</v>
      </c>
      <c r="C47" s="2" t="s">
        <v>14</v>
      </c>
      <c r="D47" s="2">
        <v>18</v>
      </c>
      <c r="E47" s="2">
        <v>17</v>
      </c>
      <c r="F47" s="4">
        <f t="shared" si="17"/>
        <v>17.5</v>
      </c>
      <c r="G47" s="2">
        <v>2</v>
      </c>
      <c r="H47" s="5">
        <f t="shared" si="18"/>
        <v>0.73617788461538458</v>
      </c>
      <c r="I47" s="4"/>
      <c r="J47" s="2">
        <v>26.2</v>
      </c>
      <c r="K47" s="2">
        <v>11.1</v>
      </c>
      <c r="L47" s="2">
        <f>H47*$T$3</f>
        <v>0.21231370192307691</v>
      </c>
      <c r="M47" s="2"/>
      <c r="N47" s="2">
        <f t="shared" si="19"/>
        <v>5.5626189903846157E-2</v>
      </c>
      <c r="O47" s="2"/>
      <c r="P47" s="2"/>
    </row>
    <row r="48" spans="1:16" x14ac:dyDescent="0.25">
      <c r="A48" s="2" t="s">
        <v>28</v>
      </c>
      <c r="B48" s="2" t="s">
        <v>17</v>
      </c>
      <c r="C48" s="2" t="s">
        <v>14</v>
      </c>
      <c r="D48" s="2">
        <v>10</v>
      </c>
      <c r="E48" s="2">
        <v>10</v>
      </c>
      <c r="F48" s="4">
        <f t="shared" si="17"/>
        <v>10</v>
      </c>
      <c r="G48" s="2">
        <v>3</v>
      </c>
      <c r="H48" s="5">
        <f t="shared" si="18"/>
        <v>0.24038461538461539</v>
      </c>
      <c r="I48" s="4"/>
      <c r="J48" s="2">
        <v>51.7</v>
      </c>
      <c r="K48" s="2">
        <v>9.3000000000000007</v>
      </c>
      <c r="L48" s="2">
        <f>H48*$T$4</f>
        <v>5.5769230769230772E-2</v>
      </c>
      <c r="M48" s="2"/>
      <c r="N48" s="2">
        <f t="shared" si="19"/>
        <v>2.8832692307692309E-2</v>
      </c>
      <c r="O48" s="2"/>
      <c r="P48" s="2"/>
    </row>
    <row r="49" spans="1:16" x14ac:dyDescent="0.25">
      <c r="A49" s="2" t="s">
        <v>28</v>
      </c>
      <c r="B49" s="2" t="s">
        <v>23</v>
      </c>
      <c r="C49" s="2" t="s">
        <v>14</v>
      </c>
      <c r="D49" s="2">
        <v>22.5</v>
      </c>
      <c r="E49" s="2">
        <v>23</v>
      </c>
      <c r="F49" s="4">
        <f t="shared" si="17"/>
        <v>22.75</v>
      </c>
      <c r="G49" s="2">
        <v>3</v>
      </c>
      <c r="H49" s="5">
        <f t="shared" si="18"/>
        <v>1.244140625</v>
      </c>
      <c r="I49" s="4"/>
      <c r="J49" s="2">
        <v>69.5</v>
      </c>
      <c r="K49" s="2">
        <v>11.7</v>
      </c>
      <c r="L49" s="2">
        <f>H49*$T$4</f>
        <v>0.28864062500000004</v>
      </c>
      <c r="M49" s="2"/>
      <c r="N49" s="2">
        <f t="shared" si="19"/>
        <v>0.20060523437500002</v>
      </c>
      <c r="O49" s="2"/>
      <c r="P49" s="2"/>
    </row>
    <row r="50" spans="1:16" x14ac:dyDescent="0.25">
      <c r="A50" s="2" t="s">
        <v>28</v>
      </c>
      <c r="B50" s="2" t="s">
        <v>17</v>
      </c>
      <c r="C50" s="2" t="s">
        <v>14</v>
      </c>
      <c r="D50" s="2">
        <v>14</v>
      </c>
      <c r="E50" s="2">
        <v>14</v>
      </c>
      <c r="F50" s="4">
        <f t="shared" si="17"/>
        <v>14</v>
      </c>
      <c r="G50" s="2">
        <v>4</v>
      </c>
      <c r="H50" s="5">
        <f t="shared" si="18"/>
        <v>0.47115384615384615</v>
      </c>
      <c r="I50" s="4"/>
      <c r="J50" s="2">
        <v>61.2</v>
      </c>
      <c r="K50" s="2">
        <v>10.199999999999999</v>
      </c>
      <c r="L50" s="2">
        <f>H50*$T$5</f>
        <v>8.1321153846153849E-2</v>
      </c>
      <c r="M50" s="2"/>
      <c r="N50" s="2">
        <f t="shared" si="19"/>
        <v>4.9768546153846155E-2</v>
      </c>
      <c r="O50" s="2"/>
      <c r="P50" s="2"/>
    </row>
    <row r="51" spans="1:16" x14ac:dyDescent="0.25">
      <c r="A51" s="2" t="s">
        <v>28</v>
      </c>
      <c r="B51" s="2" t="s">
        <v>21</v>
      </c>
      <c r="C51" s="2" t="s">
        <v>14</v>
      </c>
      <c r="D51" s="2">
        <v>10</v>
      </c>
      <c r="E51" s="2">
        <v>13.5</v>
      </c>
      <c r="F51" s="4">
        <f t="shared" si="17"/>
        <v>11.75</v>
      </c>
      <c r="G51" s="2">
        <v>4</v>
      </c>
      <c r="H51" s="5">
        <f t="shared" si="18"/>
        <v>0.33188100961538464</v>
      </c>
      <c r="I51" s="4"/>
      <c r="J51" s="2">
        <v>53.8</v>
      </c>
      <c r="K51" s="2">
        <v>12.2</v>
      </c>
      <c r="L51" s="2">
        <f t="shared" ref="L51:L52" si="20">H51*$T$5</f>
        <v>5.728266225961539E-2</v>
      </c>
      <c r="M51" s="2"/>
      <c r="N51" s="2">
        <f t="shared" si="19"/>
        <v>3.0818072295673075E-2</v>
      </c>
      <c r="O51" s="2"/>
      <c r="P51" s="2"/>
    </row>
    <row r="52" spans="1:16" x14ac:dyDescent="0.25">
      <c r="A52" s="2" t="s">
        <v>28</v>
      </c>
      <c r="B52" s="2" t="s">
        <v>21</v>
      </c>
      <c r="C52" s="2" t="s">
        <v>14</v>
      </c>
      <c r="D52" s="2">
        <v>10</v>
      </c>
      <c r="E52" s="2">
        <v>10</v>
      </c>
      <c r="F52" s="4">
        <f t="shared" si="17"/>
        <v>10</v>
      </c>
      <c r="G52" s="2">
        <v>4</v>
      </c>
      <c r="H52" s="5">
        <f t="shared" si="18"/>
        <v>0.24038461538461539</v>
      </c>
      <c r="I52" s="4"/>
      <c r="J52" s="2">
        <v>37.1</v>
      </c>
      <c r="K52" s="2">
        <v>11.9</v>
      </c>
      <c r="L52" s="2">
        <f t="shared" si="20"/>
        <v>4.1490384615384616E-2</v>
      </c>
      <c r="M52" s="2"/>
      <c r="N52" s="2">
        <f t="shared" si="19"/>
        <v>1.5392932692307692E-2</v>
      </c>
      <c r="O52" s="2"/>
      <c r="P52" s="2"/>
    </row>
    <row r="53" spans="1:16" x14ac:dyDescent="0.25">
      <c r="A53" s="6"/>
      <c r="B53" s="6"/>
      <c r="C53" s="6"/>
      <c r="D53" s="6"/>
      <c r="E53" s="6"/>
      <c r="F53" s="7"/>
      <c r="G53" s="6"/>
      <c r="H53" s="8">
        <f>SUM(H44:H52)</f>
        <v>5.6248497596153841</v>
      </c>
      <c r="I53" s="7">
        <f>H53*(3.1459)^2</f>
        <v>55.667376424217245</v>
      </c>
      <c r="J53" s="6"/>
      <c r="K53" s="6"/>
      <c r="L53" s="6">
        <f>SUM(L44:L52)</f>
        <v>1.4469655048076924</v>
      </c>
      <c r="M53" s="6">
        <f>L53*(3.1459)^2</f>
        <v>14.320164425955282</v>
      </c>
      <c r="N53" s="6">
        <f>SUM(N44:N52)</f>
        <v>0.57425186268028861</v>
      </c>
      <c r="O53" s="7">
        <f>(N53*(3.1459)^2)*1000</f>
        <v>5683.190835005943</v>
      </c>
      <c r="P53" s="7">
        <f>O53/I53</f>
        <v>102.09194684687093</v>
      </c>
    </row>
    <row r="54" spans="1:16" x14ac:dyDescent="0.25">
      <c r="A54" s="3" t="s">
        <v>29</v>
      </c>
      <c r="B54" s="3" t="s">
        <v>23</v>
      </c>
      <c r="C54" s="3" t="s">
        <v>16</v>
      </c>
      <c r="D54" s="3">
        <v>13</v>
      </c>
      <c r="E54" s="3">
        <v>12.5</v>
      </c>
      <c r="F54" s="10">
        <f t="shared" ref="F54:F62" si="21">(D54+E54)/2</f>
        <v>12.75</v>
      </c>
      <c r="G54" s="3">
        <v>3</v>
      </c>
      <c r="H54" s="11">
        <f t="shared" ref="H54:H62" si="22">(F54)^2/(8*52)</f>
        <v>0.39077524038461536</v>
      </c>
      <c r="I54" s="10"/>
      <c r="J54" s="3">
        <v>42.7</v>
      </c>
      <c r="K54" s="3">
        <v>10.199999999999999</v>
      </c>
      <c r="L54" s="3">
        <f>H54*T19</f>
        <v>0.10547023737980768</v>
      </c>
      <c r="M54" s="3"/>
      <c r="N54" s="3">
        <f>L54*(J54/100)</f>
        <v>4.5035791361177885E-2</v>
      </c>
      <c r="O54" s="3"/>
      <c r="P54" s="3"/>
    </row>
    <row r="55" spans="1:16" x14ac:dyDescent="0.25">
      <c r="A55" s="3" t="s">
        <v>29</v>
      </c>
      <c r="B55" s="3" t="s">
        <v>23</v>
      </c>
      <c r="C55" s="3" t="s">
        <v>16</v>
      </c>
      <c r="D55" s="3">
        <v>10</v>
      </c>
      <c r="E55" s="3">
        <v>10.5</v>
      </c>
      <c r="F55" s="10">
        <f t="shared" si="21"/>
        <v>10.25</v>
      </c>
      <c r="G55" s="3">
        <v>4</v>
      </c>
      <c r="H55" s="11">
        <f t="shared" si="22"/>
        <v>0.25255408653846156</v>
      </c>
      <c r="I55" s="10"/>
      <c r="J55" s="3">
        <v>47.2</v>
      </c>
      <c r="K55" s="3">
        <v>10</v>
      </c>
      <c r="L55" s="3">
        <f>H55*$T$20</f>
        <v>4.8768194110576923E-2</v>
      </c>
      <c r="M55" s="3"/>
      <c r="N55" s="3">
        <f t="shared" ref="N55:N62" si="23">L55*(J55/100)</f>
        <v>2.3018587620192311E-2</v>
      </c>
      <c r="O55" s="3"/>
      <c r="P55" s="3"/>
    </row>
    <row r="56" spans="1:16" x14ac:dyDescent="0.25">
      <c r="A56" s="3" t="s">
        <v>29</v>
      </c>
      <c r="B56" s="3" t="s">
        <v>20</v>
      </c>
      <c r="C56" s="3" t="s">
        <v>16</v>
      </c>
      <c r="D56" s="3">
        <v>32</v>
      </c>
      <c r="E56" s="3">
        <v>30</v>
      </c>
      <c r="F56" s="10">
        <f t="shared" si="21"/>
        <v>31</v>
      </c>
      <c r="G56" s="3">
        <v>4</v>
      </c>
      <c r="H56" s="11">
        <f t="shared" si="22"/>
        <v>2.3100961538461537</v>
      </c>
      <c r="I56" s="10"/>
      <c r="J56" s="3">
        <v>45.6</v>
      </c>
      <c r="K56" s="3">
        <v>10.1</v>
      </c>
      <c r="L56" s="3">
        <f>H56*$T$20</f>
        <v>0.44607956730769227</v>
      </c>
      <c r="M56" s="3"/>
      <c r="N56" s="3">
        <f t="shared" si="23"/>
        <v>0.20341228269230768</v>
      </c>
      <c r="O56" s="3"/>
      <c r="P56" s="3"/>
    </row>
    <row r="57" spans="1:16" x14ac:dyDescent="0.25">
      <c r="A57" s="3" t="s">
        <v>29</v>
      </c>
      <c r="B57" s="3" t="s">
        <v>20</v>
      </c>
      <c r="C57" s="3" t="s">
        <v>14</v>
      </c>
      <c r="D57" s="3">
        <v>15.5</v>
      </c>
      <c r="E57" s="3">
        <v>16</v>
      </c>
      <c r="F57" s="10">
        <f t="shared" si="21"/>
        <v>15.75</v>
      </c>
      <c r="G57" s="3">
        <v>1</v>
      </c>
      <c r="H57" s="11">
        <f t="shared" si="22"/>
        <v>0.59630408653846156</v>
      </c>
      <c r="I57" s="10"/>
      <c r="J57" s="3">
        <v>38.9</v>
      </c>
      <c r="K57" s="3">
        <v>10.199999999999999</v>
      </c>
      <c r="L57" s="3">
        <f>H57*$T$2</f>
        <v>0.18139570312500003</v>
      </c>
      <c r="M57" s="3"/>
      <c r="N57" s="3">
        <f t="shared" si="23"/>
        <v>7.0562928515625012E-2</v>
      </c>
      <c r="O57" s="3"/>
      <c r="P57" s="3"/>
    </row>
    <row r="58" spans="1:16" x14ac:dyDescent="0.25">
      <c r="A58" s="3" t="s">
        <v>29</v>
      </c>
      <c r="B58" s="3" t="s">
        <v>17</v>
      </c>
      <c r="C58" s="3" t="s">
        <v>14</v>
      </c>
      <c r="D58" s="3">
        <v>24</v>
      </c>
      <c r="E58" s="3">
        <v>24</v>
      </c>
      <c r="F58" s="10">
        <f t="shared" si="21"/>
        <v>24</v>
      </c>
      <c r="G58" s="3">
        <v>1</v>
      </c>
      <c r="H58" s="11">
        <f t="shared" si="22"/>
        <v>1.3846153846153846</v>
      </c>
      <c r="I58" s="10"/>
      <c r="J58" s="3">
        <v>51.4</v>
      </c>
      <c r="K58" s="3">
        <v>14</v>
      </c>
      <c r="L58" s="3">
        <f>H58*$T$2</f>
        <v>0.42120000000000002</v>
      </c>
      <c r="M58" s="3"/>
      <c r="N58" s="3">
        <f t="shared" si="23"/>
        <v>0.21649680000000002</v>
      </c>
      <c r="O58" s="3"/>
      <c r="P58" s="3"/>
    </row>
    <row r="59" spans="1:16" x14ac:dyDescent="0.25">
      <c r="A59" s="3" t="s">
        <v>29</v>
      </c>
      <c r="B59" s="3" t="s">
        <v>20</v>
      </c>
      <c r="C59" s="3" t="s">
        <v>14</v>
      </c>
      <c r="D59" s="3">
        <v>13</v>
      </c>
      <c r="E59" s="3">
        <v>13</v>
      </c>
      <c r="F59" s="10">
        <f t="shared" si="21"/>
        <v>13</v>
      </c>
      <c r="G59" s="3">
        <v>2</v>
      </c>
      <c r="H59" s="11">
        <f t="shared" si="22"/>
        <v>0.40625</v>
      </c>
      <c r="I59" s="10"/>
      <c r="J59" s="3">
        <v>17</v>
      </c>
      <c r="K59" s="3">
        <v>10.4</v>
      </c>
      <c r="L59" s="3">
        <f>H59*T3</f>
        <v>0.1171625</v>
      </c>
      <c r="M59" s="3"/>
      <c r="N59" s="3">
        <f t="shared" si="23"/>
        <v>1.9917625000000001E-2</v>
      </c>
      <c r="O59" s="3"/>
      <c r="P59" s="3"/>
    </row>
    <row r="60" spans="1:16" x14ac:dyDescent="0.25">
      <c r="A60" s="3" t="s">
        <v>29</v>
      </c>
      <c r="B60" s="3" t="s">
        <v>20</v>
      </c>
      <c r="C60" s="3" t="s">
        <v>14</v>
      </c>
      <c r="D60" s="3">
        <v>9.5</v>
      </c>
      <c r="E60" s="3">
        <v>10.5</v>
      </c>
      <c r="F60" s="10">
        <f t="shared" si="21"/>
        <v>10</v>
      </c>
      <c r="G60" s="3">
        <v>3</v>
      </c>
      <c r="H60" s="11">
        <f t="shared" si="22"/>
        <v>0.24038461538461539</v>
      </c>
      <c r="I60" s="10"/>
      <c r="J60" s="3">
        <v>42.6</v>
      </c>
      <c r="K60" s="3">
        <v>10.3</v>
      </c>
      <c r="L60" s="3">
        <f>H60*$T$4</f>
        <v>5.5769230769230772E-2</v>
      </c>
      <c r="M60" s="3"/>
      <c r="N60" s="3">
        <f t="shared" si="23"/>
        <v>2.375769230769231E-2</v>
      </c>
      <c r="O60" s="3"/>
      <c r="P60" s="3"/>
    </row>
    <row r="61" spans="1:16" x14ac:dyDescent="0.25">
      <c r="A61" s="3" t="s">
        <v>29</v>
      </c>
      <c r="B61" s="3" t="s">
        <v>20</v>
      </c>
      <c r="C61" s="3" t="s">
        <v>14</v>
      </c>
      <c r="D61" s="3">
        <v>10</v>
      </c>
      <c r="E61" s="3">
        <v>10</v>
      </c>
      <c r="F61" s="10">
        <f t="shared" si="21"/>
        <v>10</v>
      </c>
      <c r="G61" s="3">
        <v>3</v>
      </c>
      <c r="H61" s="11">
        <f t="shared" si="22"/>
        <v>0.24038461538461539</v>
      </c>
      <c r="I61" s="10"/>
      <c r="J61" s="3">
        <v>40</v>
      </c>
      <c r="K61" s="3">
        <v>10</v>
      </c>
      <c r="L61" s="3">
        <f>H61*$T$4</f>
        <v>5.5769230769230772E-2</v>
      </c>
      <c r="M61" s="3"/>
      <c r="N61" s="3">
        <f t="shared" si="23"/>
        <v>2.230769230769231E-2</v>
      </c>
      <c r="O61" s="3"/>
      <c r="P61" s="3"/>
    </row>
    <row r="62" spans="1:16" x14ac:dyDescent="0.25">
      <c r="A62" s="3" t="s">
        <v>29</v>
      </c>
      <c r="B62" s="3" t="s">
        <v>23</v>
      </c>
      <c r="C62" s="3" t="s">
        <v>14</v>
      </c>
      <c r="D62" s="3">
        <v>10</v>
      </c>
      <c r="E62" s="3">
        <v>11</v>
      </c>
      <c r="F62" s="10">
        <f t="shared" si="21"/>
        <v>10.5</v>
      </c>
      <c r="G62" s="3">
        <v>4</v>
      </c>
      <c r="H62" s="11">
        <f t="shared" si="22"/>
        <v>0.26502403846153844</v>
      </c>
      <c r="I62" s="10"/>
      <c r="J62" s="3">
        <v>42.7</v>
      </c>
      <c r="K62" s="3">
        <v>10.1</v>
      </c>
      <c r="L62" s="3">
        <f>H62*T5</f>
        <v>4.5743149038461536E-2</v>
      </c>
      <c r="M62" s="3"/>
      <c r="N62" s="3">
        <f t="shared" si="23"/>
        <v>1.9532324639423077E-2</v>
      </c>
      <c r="O62" s="3"/>
      <c r="P62" s="3"/>
    </row>
    <row r="63" spans="1:16" x14ac:dyDescent="0.25">
      <c r="A63" s="6"/>
      <c r="B63" s="6"/>
      <c r="C63" s="6"/>
      <c r="D63" s="6"/>
      <c r="E63" s="6"/>
      <c r="F63" s="7"/>
      <c r="G63" s="6"/>
      <c r="H63" s="8">
        <f>SUM(H54:H62)</f>
        <v>6.0863882211538449</v>
      </c>
      <c r="I63" s="7">
        <f>H63*(3.1459)^2</f>
        <v>60.235078028832625</v>
      </c>
      <c r="J63" s="6"/>
      <c r="K63" s="6"/>
      <c r="L63" s="6">
        <f>SUM(L54:L62)</f>
        <v>1.4773578125</v>
      </c>
      <c r="M63" s="6">
        <f>L63*(3.1459)^2</f>
        <v>14.620947576619203</v>
      </c>
      <c r="N63" s="6">
        <f>SUM(N54:N62)</f>
        <v>0.64404172444411079</v>
      </c>
      <c r="O63" s="17">
        <f>(N63*(3.1459)^2)*1000</f>
        <v>6373.8792393956865</v>
      </c>
      <c r="P63" s="7">
        <f>O63/I63</f>
        <v>105.8167341684975</v>
      </c>
    </row>
    <row r="64" spans="1:16" x14ac:dyDescent="0.25">
      <c r="A64" s="2" t="s">
        <v>42</v>
      </c>
      <c r="B64" s="2" t="s">
        <v>21</v>
      </c>
      <c r="C64" s="2" t="s">
        <v>14</v>
      </c>
      <c r="D64" s="2">
        <v>8</v>
      </c>
      <c r="E64" s="2">
        <v>8.5</v>
      </c>
      <c r="F64" s="4">
        <f>(D64+E64)/2</f>
        <v>8.25</v>
      </c>
      <c r="G64" s="2">
        <v>1</v>
      </c>
      <c r="H64" s="5">
        <f>(F64)^2/(8*52)</f>
        <v>0.16361177884615385</v>
      </c>
      <c r="I64" s="4"/>
      <c r="J64" s="2">
        <v>22.2</v>
      </c>
      <c r="K64" s="2">
        <v>13</v>
      </c>
      <c r="L64" s="2">
        <f>H64*T2</f>
        <v>4.977070312500001E-2</v>
      </c>
      <c r="M64" s="2"/>
      <c r="N64" s="2">
        <f>L64*(J64/100)</f>
        <v>1.1049096093750002E-2</v>
      </c>
      <c r="O64" s="2"/>
      <c r="P64" s="2"/>
    </row>
    <row r="65" spans="1:16" x14ac:dyDescent="0.25">
      <c r="A65" s="2" t="s">
        <v>42</v>
      </c>
      <c r="B65" s="2" t="s">
        <v>21</v>
      </c>
      <c r="C65" s="2" t="s">
        <v>14</v>
      </c>
      <c r="D65" s="2">
        <v>38</v>
      </c>
      <c r="E65" s="2">
        <v>39</v>
      </c>
      <c r="F65" s="4">
        <f>(D65+E65)/2</f>
        <v>38.5</v>
      </c>
      <c r="G65" s="2">
        <v>3</v>
      </c>
      <c r="H65" s="5">
        <f>(F65)^2/(8*52)</f>
        <v>3.5631009615384617</v>
      </c>
      <c r="I65" s="4"/>
      <c r="J65" s="2">
        <v>66.900000000000006</v>
      </c>
      <c r="K65" s="2">
        <v>13</v>
      </c>
      <c r="L65" s="2">
        <f>H65*$T$4</f>
        <v>0.82663942307692317</v>
      </c>
      <c r="M65" s="2"/>
      <c r="N65" s="2">
        <f t="shared" ref="N65:N67" si="24">L65*(J65/100)</f>
        <v>0.55302177403846164</v>
      </c>
      <c r="O65" s="2"/>
      <c r="P65" s="2"/>
    </row>
    <row r="66" spans="1:16" x14ac:dyDescent="0.25">
      <c r="A66" s="2" t="s">
        <v>42</v>
      </c>
      <c r="B66" s="2" t="s">
        <v>20</v>
      </c>
      <c r="C66" s="2" t="s">
        <v>14</v>
      </c>
      <c r="D66" s="2">
        <v>7</v>
      </c>
      <c r="E66" s="2">
        <v>7.5</v>
      </c>
      <c r="F66" s="4">
        <f>(D66+E66)/2</f>
        <v>7.25</v>
      </c>
      <c r="G66" s="2">
        <v>3</v>
      </c>
      <c r="H66" s="5">
        <f>(F66)^2/(8*52)</f>
        <v>0.12635216346153846</v>
      </c>
      <c r="I66" s="4"/>
      <c r="J66" s="2">
        <v>15.7</v>
      </c>
      <c r="K66" s="2">
        <v>13.6</v>
      </c>
      <c r="L66" s="2">
        <f>H66*$T$4</f>
        <v>2.9313701923076925E-2</v>
      </c>
      <c r="M66" s="2"/>
      <c r="N66" s="2">
        <f t="shared" si="24"/>
        <v>4.6022512019230771E-3</v>
      </c>
      <c r="O66" s="2"/>
      <c r="P66" s="2"/>
    </row>
    <row r="67" spans="1:16" x14ac:dyDescent="0.25">
      <c r="A67" s="2" t="s">
        <v>42</v>
      </c>
      <c r="B67" s="2" t="s">
        <v>17</v>
      </c>
      <c r="C67" s="2" t="s">
        <v>14</v>
      </c>
      <c r="D67" s="2">
        <v>25</v>
      </c>
      <c r="E67" s="2">
        <v>23</v>
      </c>
      <c r="F67" s="4">
        <f>(D67+E67)/2</f>
        <v>24</v>
      </c>
      <c r="G67" s="2">
        <v>5</v>
      </c>
      <c r="H67" s="5">
        <f>(F67)^2/(8*52)</f>
        <v>1.3846153846153846</v>
      </c>
      <c r="I67" s="4"/>
      <c r="J67" s="2">
        <v>40.700000000000003</v>
      </c>
      <c r="K67" s="2">
        <v>12.3</v>
      </c>
      <c r="L67" s="2">
        <f>H67*T6</f>
        <v>0.18927692307692306</v>
      </c>
      <c r="M67" s="2"/>
      <c r="N67" s="2">
        <f t="shared" si="24"/>
        <v>7.7035707692307692E-2</v>
      </c>
      <c r="O67" s="2"/>
      <c r="P67" s="2"/>
    </row>
    <row r="68" spans="1:16" x14ac:dyDescent="0.25">
      <c r="A68" s="6"/>
      <c r="B68" s="6"/>
      <c r="C68" s="6"/>
      <c r="D68" s="6"/>
      <c r="E68" s="6"/>
      <c r="F68" s="7"/>
      <c r="G68" s="6"/>
      <c r="H68" s="8">
        <f>SUM(H64:H67)</f>
        <v>5.2376802884615383</v>
      </c>
      <c r="I68" s="7">
        <f>H68*(3.1459)^2</f>
        <v>51.8356814258143</v>
      </c>
      <c r="J68" s="6"/>
      <c r="K68" s="6"/>
      <c r="L68" s="6">
        <f>SUM(L64:L67)</f>
        <v>1.0950007512019231</v>
      </c>
      <c r="M68" s="6">
        <f>L68*(3.1459)^2</f>
        <v>10.836879491360165</v>
      </c>
      <c r="N68" s="6">
        <f>SUM(N64:N67)</f>
        <v>0.64570882902644244</v>
      </c>
      <c r="O68" s="7">
        <f>(N68*(3.1459)^2)*1000</f>
        <v>6390.3780513265383</v>
      </c>
      <c r="P68" s="17">
        <f>O68/I68</f>
        <v>123.28145160920204</v>
      </c>
    </row>
    <row r="69" spans="1:16" x14ac:dyDescent="0.25">
      <c r="A69" s="3" t="s">
        <v>32</v>
      </c>
      <c r="B69" s="3" t="s">
        <v>20</v>
      </c>
      <c r="C69" s="3" t="s">
        <v>14</v>
      </c>
      <c r="D69" s="3">
        <v>11</v>
      </c>
      <c r="E69" s="3">
        <v>12</v>
      </c>
      <c r="F69" s="10">
        <f t="shared" ref="F69:F79" si="25">(D69+E69)/2</f>
        <v>11.5</v>
      </c>
      <c r="G69" s="3">
        <v>1</v>
      </c>
      <c r="H69" s="11">
        <f t="shared" ref="H69:H79" si="26">(F69)^2/(8*52)</f>
        <v>0.31790865384615385</v>
      </c>
      <c r="I69" s="10"/>
      <c r="J69" s="3">
        <v>30.2</v>
      </c>
      <c r="K69" s="3">
        <v>11</v>
      </c>
      <c r="L69" s="3">
        <f>H69*$T$2</f>
        <v>9.6707812500000018E-2</v>
      </c>
      <c r="M69" s="3"/>
      <c r="N69" s="3">
        <f>L69*(J69/100)</f>
        <v>2.9205759375000005E-2</v>
      </c>
      <c r="O69" s="3"/>
      <c r="P69" s="3"/>
    </row>
    <row r="70" spans="1:16" x14ac:dyDescent="0.25">
      <c r="A70" s="3" t="s">
        <v>32</v>
      </c>
      <c r="B70" s="3" t="s">
        <v>20</v>
      </c>
      <c r="C70" s="3" t="s">
        <v>14</v>
      </c>
      <c r="D70" s="3">
        <v>12</v>
      </c>
      <c r="E70" s="3">
        <v>12</v>
      </c>
      <c r="F70" s="10">
        <f t="shared" si="25"/>
        <v>12</v>
      </c>
      <c r="G70" s="3">
        <v>1</v>
      </c>
      <c r="H70" s="11">
        <f t="shared" si="26"/>
        <v>0.34615384615384615</v>
      </c>
      <c r="I70" s="10"/>
      <c r="J70" s="3">
        <v>48.9</v>
      </c>
      <c r="K70" s="3">
        <v>10.5</v>
      </c>
      <c r="L70" s="3">
        <f>H70*$T$2</f>
        <v>0.1053</v>
      </c>
      <c r="M70" s="3"/>
      <c r="N70" s="3">
        <f t="shared" ref="N70:N79" si="27">L70*(J70/100)</f>
        <v>5.1491700000000001E-2</v>
      </c>
      <c r="O70" s="3"/>
      <c r="P70" s="3"/>
    </row>
    <row r="71" spans="1:16" x14ac:dyDescent="0.25">
      <c r="A71" s="3" t="s">
        <v>32</v>
      </c>
      <c r="B71" s="3" t="s">
        <v>20</v>
      </c>
      <c r="C71" s="3" t="s">
        <v>14</v>
      </c>
      <c r="D71" s="3">
        <v>9.5</v>
      </c>
      <c r="E71" s="3">
        <v>9.5</v>
      </c>
      <c r="F71" s="10">
        <f t="shared" si="25"/>
        <v>9.5</v>
      </c>
      <c r="G71" s="3">
        <v>2</v>
      </c>
      <c r="H71" s="11">
        <f t="shared" si="26"/>
        <v>0.21694711538461539</v>
      </c>
      <c r="I71" s="10"/>
      <c r="J71" s="3">
        <v>14.6</v>
      </c>
      <c r="K71" s="3">
        <v>11.2</v>
      </c>
      <c r="L71" s="3">
        <f>H71*$T$3</f>
        <v>6.256754807692308E-2</v>
      </c>
      <c r="M71" s="3"/>
      <c r="N71" s="3">
        <f t="shared" si="27"/>
        <v>9.1348620192307686E-3</v>
      </c>
      <c r="O71" s="3"/>
      <c r="P71" s="3"/>
    </row>
    <row r="72" spans="1:16" x14ac:dyDescent="0.25">
      <c r="A72" s="3" t="s">
        <v>32</v>
      </c>
      <c r="B72" s="3" t="s">
        <v>17</v>
      </c>
      <c r="C72" s="3" t="s">
        <v>14</v>
      </c>
      <c r="D72" s="3">
        <v>5.5</v>
      </c>
      <c r="E72" s="3">
        <v>6</v>
      </c>
      <c r="F72" s="10">
        <f t="shared" si="25"/>
        <v>5.75</v>
      </c>
      <c r="G72" s="3">
        <v>2</v>
      </c>
      <c r="H72" s="11">
        <f t="shared" si="26"/>
        <v>7.9477163461538464E-2</v>
      </c>
      <c r="I72" s="10"/>
      <c r="J72" s="3">
        <v>49.9</v>
      </c>
      <c r="K72" s="3">
        <v>13.7</v>
      </c>
      <c r="L72" s="3">
        <f t="shared" ref="L72:L74" si="28">H72*$T$3</f>
        <v>2.2921213942307693E-2</v>
      </c>
      <c r="M72" s="3"/>
      <c r="N72" s="3">
        <f t="shared" si="27"/>
        <v>1.143768575721154E-2</v>
      </c>
      <c r="O72" s="3"/>
      <c r="P72" s="3"/>
    </row>
    <row r="73" spans="1:16" x14ac:dyDescent="0.25">
      <c r="A73" s="3" t="s">
        <v>32</v>
      </c>
      <c r="B73" s="3" t="s">
        <v>21</v>
      </c>
      <c r="C73" s="3" t="s">
        <v>14</v>
      </c>
      <c r="D73" s="3">
        <v>11</v>
      </c>
      <c r="E73" s="3">
        <v>12</v>
      </c>
      <c r="F73" s="10">
        <f t="shared" si="25"/>
        <v>11.5</v>
      </c>
      <c r="G73" s="3">
        <v>2</v>
      </c>
      <c r="H73" s="11">
        <f t="shared" si="26"/>
        <v>0.31790865384615385</v>
      </c>
      <c r="I73" s="10"/>
      <c r="J73" s="3">
        <v>20.6</v>
      </c>
      <c r="K73" s="3">
        <v>13.9</v>
      </c>
      <c r="L73" s="3">
        <f t="shared" si="28"/>
        <v>9.1684855769230772E-2</v>
      </c>
      <c r="M73" s="3"/>
      <c r="N73" s="3">
        <f t="shared" si="27"/>
        <v>1.888708028846154E-2</v>
      </c>
      <c r="O73" s="3"/>
      <c r="P73" s="3"/>
    </row>
    <row r="74" spans="1:16" x14ac:dyDescent="0.25">
      <c r="A74" s="3" t="s">
        <v>32</v>
      </c>
      <c r="B74" s="3" t="s">
        <v>21</v>
      </c>
      <c r="C74" s="3" t="s">
        <v>14</v>
      </c>
      <c r="D74" s="3">
        <v>10</v>
      </c>
      <c r="E74" s="3">
        <v>10</v>
      </c>
      <c r="F74" s="10">
        <f t="shared" si="25"/>
        <v>10</v>
      </c>
      <c r="G74" s="3">
        <v>2</v>
      </c>
      <c r="H74" s="11">
        <f t="shared" si="26"/>
        <v>0.24038461538461539</v>
      </c>
      <c r="I74" s="10"/>
      <c r="J74" s="3">
        <v>49.3</v>
      </c>
      <c r="K74" s="3">
        <v>13.7</v>
      </c>
      <c r="L74" s="3">
        <f t="shared" si="28"/>
        <v>6.9326923076923078E-2</v>
      </c>
      <c r="M74" s="3"/>
      <c r="N74" s="3">
        <f t="shared" si="27"/>
        <v>3.4178173076923078E-2</v>
      </c>
      <c r="O74" s="3"/>
      <c r="P74" s="3"/>
    </row>
    <row r="75" spans="1:16" x14ac:dyDescent="0.25">
      <c r="A75" s="3" t="s">
        <v>32</v>
      </c>
      <c r="B75" s="3" t="s">
        <v>20</v>
      </c>
      <c r="C75" s="3" t="s">
        <v>14</v>
      </c>
      <c r="D75" s="3">
        <v>7.5</v>
      </c>
      <c r="E75" s="3">
        <v>7</v>
      </c>
      <c r="F75" s="10">
        <f t="shared" si="25"/>
        <v>7.25</v>
      </c>
      <c r="G75" s="3">
        <v>3</v>
      </c>
      <c r="H75" s="11">
        <f t="shared" si="26"/>
        <v>0.12635216346153846</v>
      </c>
      <c r="I75" s="10"/>
      <c r="J75" s="3">
        <v>47.5</v>
      </c>
      <c r="K75" s="3">
        <v>10.3</v>
      </c>
      <c r="L75" s="3">
        <f>H75*$T$4</f>
        <v>2.9313701923076925E-2</v>
      </c>
      <c r="M75" s="3"/>
      <c r="N75" s="3">
        <f t="shared" si="27"/>
        <v>1.3924008413461539E-2</v>
      </c>
      <c r="O75" s="3"/>
      <c r="P75" s="3"/>
    </row>
    <row r="76" spans="1:16" x14ac:dyDescent="0.25">
      <c r="A76" s="3" t="s">
        <v>32</v>
      </c>
      <c r="B76" s="3" t="s">
        <v>20</v>
      </c>
      <c r="C76" s="3" t="s">
        <v>14</v>
      </c>
      <c r="D76" s="3">
        <v>8.5</v>
      </c>
      <c r="E76" s="3">
        <v>8.5</v>
      </c>
      <c r="F76" s="10">
        <f t="shared" si="25"/>
        <v>8.5</v>
      </c>
      <c r="G76" s="3">
        <v>3</v>
      </c>
      <c r="H76" s="11">
        <f t="shared" si="26"/>
        <v>0.17367788461538461</v>
      </c>
      <c r="I76" s="10"/>
      <c r="J76" s="3">
        <v>16.399999999999999</v>
      </c>
      <c r="K76" s="3">
        <v>11.1</v>
      </c>
      <c r="L76" s="3">
        <f t="shared" ref="L76:L78" si="29">H76*$T$4</f>
        <v>4.029326923076923E-2</v>
      </c>
      <c r="M76" s="3"/>
      <c r="N76" s="3">
        <f t="shared" si="27"/>
        <v>6.6080961538461528E-3</v>
      </c>
      <c r="O76" s="3"/>
      <c r="P76" s="3"/>
    </row>
    <row r="77" spans="1:16" x14ac:dyDescent="0.25">
      <c r="A77" s="3" t="s">
        <v>32</v>
      </c>
      <c r="B77" s="3" t="s">
        <v>17</v>
      </c>
      <c r="C77" s="3" t="s">
        <v>14</v>
      </c>
      <c r="D77" s="3">
        <v>12</v>
      </c>
      <c r="E77" s="3">
        <v>12.5</v>
      </c>
      <c r="F77" s="10">
        <f t="shared" si="25"/>
        <v>12.25</v>
      </c>
      <c r="G77" s="3">
        <v>3</v>
      </c>
      <c r="H77" s="11">
        <f t="shared" si="26"/>
        <v>0.36072716346153844</v>
      </c>
      <c r="I77" s="10"/>
      <c r="J77" s="3">
        <v>24.2</v>
      </c>
      <c r="K77" s="3">
        <v>13.5</v>
      </c>
      <c r="L77" s="3">
        <f t="shared" si="29"/>
        <v>8.3688701923076925E-2</v>
      </c>
      <c r="M77" s="3"/>
      <c r="N77" s="3">
        <f t="shared" si="27"/>
        <v>2.0252665865384614E-2</v>
      </c>
      <c r="O77" s="3"/>
      <c r="P77" s="3"/>
    </row>
    <row r="78" spans="1:16" x14ac:dyDescent="0.25">
      <c r="A78" s="3" t="s">
        <v>32</v>
      </c>
      <c r="B78" s="3" t="s">
        <v>17</v>
      </c>
      <c r="C78" s="3" t="s">
        <v>14</v>
      </c>
      <c r="D78" s="3">
        <v>10</v>
      </c>
      <c r="E78" s="3">
        <v>10</v>
      </c>
      <c r="F78" s="10">
        <f t="shared" si="25"/>
        <v>10</v>
      </c>
      <c r="G78" s="3">
        <v>3</v>
      </c>
      <c r="H78" s="11">
        <f t="shared" si="26"/>
        <v>0.24038461538461539</v>
      </c>
      <c r="I78" s="10"/>
      <c r="J78" s="3">
        <v>26.6</v>
      </c>
      <c r="K78" s="3">
        <v>13.4</v>
      </c>
      <c r="L78" s="3">
        <f t="shared" si="29"/>
        <v>5.5769230769230772E-2</v>
      </c>
      <c r="M78" s="3"/>
      <c r="N78" s="3">
        <f t="shared" si="27"/>
        <v>1.4834615384615387E-2</v>
      </c>
      <c r="O78" s="3"/>
      <c r="P78" s="3"/>
    </row>
    <row r="79" spans="1:16" x14ac:dyDescent="0.25">
      <c r="A79" s="3" t="s">
        <v>32</v>
      </c>
      <c r="B79" s="3" t="s">
        <v>20</v>
      </c>
      <c r="C79" s="3" t="s">
        <v>14</v>
      </c>
      <c r="D79" s="3">
        <v>9.5</v>
      </c>
      <c r="E79" s="3">
        <v>9.5</v>
      </c>
      <c r="F79" s="10">
        <f t="shared" si="25"/>
        <v>9.5</v>
      </c>
      <c r="G79" s="3">
        <v>4</v>
      </c>
      <c r="H79" s="11">
        <f t="shared" si="26"/>
        <v>0.21694711538461539</v>
      </c>
      <c r="I79" s="10"/>
      <c r="J79" s="3">
        <v>62.3</v>
      </c>
      <c r="K79" s="3">
        <v>10.1</v>
      </c>
      <c r="L79" s="3">
        <f>H79*T5</f>
        <v>3.7445072115384614E-2</v>
      </c>
      <c r="M79" s="3"/>
      <c r="N79" s="3">
        <f t="shared" si="27"/>
        <v>2.3328279927884613E-2</v>
      </c>
      <c r="O79" s="3"/>
      <c r="P79" s="3"/>
    </row>
    <row r="80" spans="1:16" x14ac:dyDescent="0.25">
      <c r="A80" s="6"/>
      <c r="B80" s="6"/>
      <c r="C80" s="6"/>
      <c r="D80" s="6"/>
      <c r="E80" s="6"/>
      <c r="F80" s="7"/>
      <c r="G80" s="6"/>
      <c r="H80" s="8">
        <f>SUM(H69:H79)</f>
        <v>2.6368689903846154</v>
      </c>
      <c r="I80" s="7">
        <f>H80*(3.1459)^2</f>
        <v>26.096266556837442</v>
      </c>
      <c r="J80" s="6"/>
      <c r="K80" s="6"/>
      <c r="L80" s="6">
        <f>SUM(L69:L79)</f>
        <v>0.69501832932692309</v>
      </c>
      <c r="M80" s="6">
        <f>L80*(3.1459)^2</f>
        <v>6.8783787325579961</v>
      </c>
      <c r="N80" s="6">
        <f>SUM(N69:N79)</f>
        <v>0.23328292626201924</v>
      </c>
      <c r="O80" s="7">
        <f>(N80*(3.1459)^2)*1000</f>
        <v>2308.7280593355285</v>
      </c>
      <c r="P80" s="7">
        <f>O80/I80</f>
        <v>88.469668805196292</v>
      </c>
    </row>
    <row r="81" spans="1:16" x14ac:dyDescent="0.25">
      <c r="A81" s="2" t="s">
        <v>34</v>
      </c>
      <c r="B81" s="2" t="s">
        <v>23</v>
      </c>
      <c r="C81" s="2" t="s">
        <v>14</v>
      </c>
      <c r="D81" s="2">
        <v>13</v>
      </c>
      <c r="E81" s="2">
        <v>14</v>
      </c>
      <c r="F81" s="4">
        <f>(D81+E81)/2</f>
        <v>13.5</v>
      </c>
      <c r="G81" s="2">
        <v>1</v>
      </c>
      <c r="H81" s="5">
        <f>(F81)^2/(8*52)</f>
        <v>0.43810096153846156</v>
      </c>
      <c r="I81" s="4"/>
      <c r="J81" s="2">
        <v>13.8</v>
      </c>
      <c r="K81" s="2">
        <v>12.2</v>
      </c>
      <c r="L81" s="2">
        <f>H81*T2</f>
        <v>0.13327031250000002</v>
      </c>
      <c r="M81" s="2"/>
      <c r="N81" s="2">
        <f>L81*(J81/100)</f>
        <v>1.8391303125000005E-2</v>
      </c>
      <c r="O81" s="2"/>
      <c r="P81" s="2"/>
    </row>
    <row r="82" spans="1:16" x14ac:dyDescent="0.25">
      <c r="A82" s="2" t="s">
        <v>34</v>
      </c>
      <c r="B82" s="2" t="s">
        <v>20</v>
      </c>
      <c r="C82" s="2" t="s">
        <v>14</v>
      </c>
      <c r="D82" s="2">
        <v>12</v>
      </c>
      <c r="E82" s="2">
        <v>12.5</v>
      </c>
      <c r="F82" s="4">
        <f>(D82+E82)/2</f>
        <v>12.25</v>
      </c>
      <c r="G82" s="2">
        <v>2</v>
      </c>
      <c r="H82" s="5">
        <f>(F82)^2/(8*52)</f>
        <v>0.36072716346153844</v>
      </c>
      <c r="I82" s="4"/>
      <c r="J82" s="2">
        <v>15.9</v>
      </c>
      <c r="K82" s="2">
        <v>9.6</v>
      </c>
      <c r="L82" s="2">
        <f>H82*$T$3</f>
        <v>0.10403371394230768</v>
      </c>
      <c r="M82" s="2"/>
      <c r="N82" s="2">
        <f t="shared" ref="N82:N84" si="30">L82*(J82/100)</f>
        <v>1.654136051682692E-2</v>
      </c>
      <c r="O82" s="2"/>
      <c r="P82" s="2"/>
    </row>
    <row r="83" spans="1:16" x14ac:dyDescent="0.25">
      <c r="A83" s="2" t="s">
        <v>34</v>
      </c>
      <c r="B83" s="2" t="s">
        <v>20</v>
      </c>
      <c r="C83" s="2" t="s">
        <v>14</v>
      </c>
      <c r="D83" s="2">
        <v>5</v>
      </c>
      <c r="E83" s="2">
        <v>4.5</v>
      </c>
      <c r="F83" s="4">
        <f>(D83+E83)/2</f>
        <v>4.75</v>
      </c>
      <c r="G83" s="2">
        <v>2</v>
      </c>
      <c r="H83" s="5">
        <f>(F83)^2/(8*52)</f>
        <v>5.4236778846153848E-2</v>
      </c>
      <c r="I83" s="4"/>
      <c r="J83" s="2">
        <v>20.5</v>
      </c>
      <c r="K83" s="2">
        <v>9.6</v>
      </c>
      <c r="L83" s="2">
        <f>H83*$T$3</f>
        <v>1.564188701923077E-2</v>
      </c>
      <c r="M83" s="2"/>
      <c r="N83" s="2">
        <f t="shared" si="30"/>
        <v>3.2065868389423075E-3</v>
      </c>
      <c r="O83" s="2"/>
      <c r="P83" s="2"/>
    </row>
    <row r="84" spans="1:16" x14ac:dyDescent="0.25">
      <c r="A84" s="2" t="s">
        <v>34</v>
      </c>
      <c r="B84" s="2" t="s">
        <v>20</v>
      </c>
      <c r="C84" s="2" t="s">
        <v>14</v>
      </c>
      <c r="D84" s="2">
        <v>6.5</v>
      </c>
      <c r="E84" s="2">
        <v>7</v>
      </c>
      <c r="F84" s="4">
        <f>(D84+E84)/2</f>
        <v>6.75</v>
      </c>
      <c r="G84" s="2">
        <v>4</v>
      </c>
      <c r="H84" s="5">
        <f>(F84)^2/(8*52)</f>
        <v>0.10952524038461539</v>
      </c>
      <c r="I84" s="4"/>
      <c r="J84" s="2">
        <v>54</v>
      </c>
      <c r="K84" s="2">
        <v>9.8000000000000007</v>
      </c>
      <c r="L84" s="2">
        <f>H84*T5</f>
        <v>1.8904056490384617E-2</v>
      </c>
      <c r="M84" s="2"/>
      <c r="N84" s="2">
        <f t="shared" si="30"/>
        <v>1.0208190504807695E-2</v>
      </c>
      <c r="O84" s="2"/>
      <c r="P84" s="2"/>
    </row>
    <row r="85" spans="1:16" x14ac:dyDescent="0.25">
      <c r="A85" s="6"/>
      <c r="B85" s="6"/>
      <c r="C85" s="6"/>
      <c r="D85" s="6"/>
      <c r="E85" s="6"/>
      <c r="F85" s="7"/>
      <c r="G85" s="6"/>
      <c r="H85" s="8">
        <f>SUM(H81:H84)</f>
        <v>0.96259014423076927</v>
      </c>
      <c r="I85" s="7">
        <f>H85*(3.1459)^2</f>
        <v>9.5264531838446516</v>
      </c>
      <c r="J85" s="6"/>
      <c r="K85" s="6"/>
      <c r="L85" s="6">
        <f>SUM(L81:L84)</f>
        <v>0.27184996995192307</v>
      </c>
      <c r="M85" s="6">
        <f>L85*(3.1459)^2</f>
        <v>2.6904140119220936</v>
      </c>
      <c r="N85" s="6">
        <f>SUM(N81:N84)</f>
        <v>4.8347440985576931E-2</v>
      </c>
      <c r="O85" s="7">
        <f>(N85*(3.1459)^2)*1000</f>
        <v>478.47948149921262</v>
      </c>
      <c r="P85" s="7">
        <f>O85/I85</f>
        <v>50.226403496176069</v>
      </c>
    </row>
    <row r="86" spans="1:16" x14ac:dyDescent="0.25">
      <c r="A86" s="3" t="s">
        <v>35</v>
      </c>
      <c r="B86" s="3" t="s">
        <v>23</v>
      </c>
      <c r="C86" s="3" t="s">
        <v>25</v>
      </c>
      <c r="D86" s="3">
        <v>16</v>
      </c>
      <c r="E86" s="3">
        <v>12</v>
      </c>
      <c r="F86" s="10">
        <f t="shared" ref="F86:F99" si="31">(D86+E86)/2</f>
        <v>14</v>
      </c>
      <c r="G86" s="3">
        <v>5</v>
      </c>
      <c r="H86" s="11">
        <f t="shared" ref="H86:H99" si="32">(F86)^2/(8*52)</f>
        <v>0.47115384615384615</v>
      </c>
      <c r="I86" s="10"/>
      <c r="J86" s="3">
        <v>51</v>
      </c>
      <c r="K86" s="3">
        <v>11.2</v>
      </c>
      <c r="L86" s="3">
        <f>H86*$T$6</f>
        <v>6.4406730769230758E-2</v>
      </c>
      <c r="M86" s="3"/>
      <c r="N86" s="3">
        <f>L86*(J86/100)</f>
        <v>3.2847432692307686E-2</v>
      </c>
      <c r="O86" s="3"/>
      <c r="P86" s="3"/>
    </row>
    <row r="87" spans="1:16" x14ac:dyDescent="0.25">
      <c r="A87" s="3" t="s">
        <v>35</v>
      </c>
      <c r="B87" s="3" t="s">
        <v>20</v>
      </c>
      <c r="C87" s="3" t="s">
        <v>25</v>
      </c>
      <c r="D87" s="3">
        <v>27</v>
      </c>
      <c r="E87" s="3">
        <v>23</v>
      </c>
      <c r="F87" s="10">
        <f t="shared" si="31"/>
        <v>25</v>
      </c>
      <c r="G87" s="3">
        <v>5</v>
      </c>
      <c r="H87" s="11">
        <f t="shared" si="32"/>
        <v>1.5024038461538463</v>
      </c>
      <c r="I87" s="10"/>
      <c r="J87" s="3">
        <v>54.2</v>
      </c>
      <c r="K87" s="3">
        <v>12.6</v>
      </c>
      <c r="L87" s="3">
        <f t="shared" ref="L87:L88" si="33">H87*$T$6</f>
        <v>0.20537860576923075</v>
      </c>
      <c r="M87" s="3"/>
      <c r="N87" s="3">
        <f t="shared" ref="N87:N99" si="34">L87*(J87/100)</f>
        <v>0.11131520432692307</v>
      </c>
      <c r="O87" s="3"/>
      <c r="P87" s="3"/>
    </row>
    <row r="88" spans="1:16" x14ac:dyDescent="0.25">
      <c r="A88" s="3" t="s">
        <v>35</v>
      </c>
      <c r="B88" s="3" t="s">
        <v>17</v>
      </c>
      <c r="C88" s="3" t="s">
        <v>25</v>
      </c>
      <c r="D88" s="3">
        <v>15</v>
      </c>
      <c r="E88" s="3">
        <v>12</v>
      </c>
      <c r="F88" s="10">
        <f t="shared" si="31"/>
        <v>13.5</v>
      </c>
      <c r="G88" s="3">
        <v>5</v>
      </c>
      <c r="H88" s="11">
        <f t="shared" si="32"/>
        <v>0.43810096153846156</v>
      </c>
      <c r="I88" s="10"/>
      <c r="J88" s="3">
        <v>47.6</v>
      </c>
      <c r="K88" s="3">
        <v>12.6</v>
      </c>
      <c r="L88" s="3">
        <f t="shared" si="33"/>
        <v>5.9888401442307691E-2</v>
      </c>
      <c r="M88" s="3"/>
      <c r="N88" s="3">
        <f t="shared" si="34"/>
        <v>2.8506879086538463E-2</v>
      </c>
      <c r="O88" s="3"/>
      <c r="P88" s="3"/>
    </row>
    <row r="89" spans="1:16" x14ac:dyDescent="0.25">
      <c r="A89" s="3" t="s">
        <v>35</v>
      </c>
      <c r="B89" s="3" t="s">
        <v>20</v>
      </c>
      <c r="C89" s="3" t="s">
        <v>14</v>
      </c>
      <c r="D89" s="3">
        <v>10</v>
      </c>
      <c r="E89" s="3">
        <v>10</v>
      </c>
      <c r="F89" s="10">
        <f t="shared" si="31"/>
        <v>10</v>
      </c>
      <c r="G89" s="3">
        <v>1</v>
      </c>
      <c r="H89" s="11">
        <f t="shared" si="32"/>
        <v>0.24038461538461539</v>
      </c>
      <c r="I89" s="10"/>
      <c r="J89" s="3">
        <v>31.5</v>
      </c>
      <c r="K89" s="3">
        <v>12.7</v>
      </c>
      <c r="L89" s="3">
        <f>H89*T2</f>
        <v>7.3125000000000009E-2</v>
      </c>
      <c r="M89" s="3"/>
      <c r="N89" s="3">
        <f t="shared" si="34"/>
        <v>2.3034375000000003E-2</v>
      </c>
      <c r="O89" s="3"/>
      <c r="P89" s="3"/>
    </row>
    <row r="90" spans="1:16" x14ac:dyDescent="0.25">
      <c r="A90" s="3" t="s">
        <v>35</v>
      </c>
      <c r="B90" s="3" t="s">
        <v>21</v>
      </c>
      <c r="C90" s="3" t="s">
        <v>14</v>
      </c>
      <c r="D90" s="3">
        <v>6</v>
      </c>
      <c r="E90" s="3">
        <v>6</v>
      </c>
      <c r="F90" s="10">
        <f t="shared" si="31"/>
        <v>6</v>
      </c>
      <c r="G90" s="3">
        <v>3</v>
      </c>
      <c r="H90" s="11">
        <f t="shared" si="32"/>
        <v>8.6538461538461536E-2</v>
      </c>
      <c r="I90" s="10"/>
      <c r="J90" s="3">
        <v>15.3</v>
      </c>
      <c r="K90" s="3">
        <v>12.2</v>
      </c>
      <c r="L90" s="3">
        <f>H90*$T$4</f>
        <v>2.0076923076923079E-2</v>
      </c>
      <c r="M90" s="3"/>
      <c r="N90" s="3">
        <f t="shared" si="34"/>
        <v>3.0717692307692312E-3</v>
      </c>
      <c r="O90" s="3"/>
      <c r="P90" s="3"/>
    </row>
    <row r="91" spans="1:16" x14ac:dyDescent="0.25">
      <c r="A91" s="3" t="s">
        <v>35</v>
      </c>
      <c r="B91" s="3" t="s">
        <v>21</v>
      </c>
      <c r="C91" s="3" t="s">
        <v>14</v>
      </c>
      <c r="D91" s="3">
        <v>5.5</v>
      </c>
      <c r="E91" s="3">
        <v>5.5</v>
      </c>
      <c r="F91" s="10">
        <f t="shared" si="31"/>
        <v>5.5</v>
      </c>
      <c r="G91" s="3">
        <v>3</v>
      </c>
      <c r="H91" s="11">
        <f t="shared" si="32"/>
        <v>7.2716346153846159E-2</v>
      </c>
      <c r="I91" s="10"/>
      <c r="J91" s="3">
        <v>17.600000000000001</v>
      </c>
      <c r="K91" s="3">
        <v>12.2</v>
      </c>
      <c r="L91" s="3">
        <f t="shared" ref="L91:L99" si="35">H91*$T$4</f>
        <v>1.6870192307692308E-2</v>
      </c>
      <c r="M91" s="3"/>
      <c r="N91" s="3">
        <f t="shared" si="34"/>
        <v>2.9691538461538466E-3</v>
      </c>
      <c r="O91" s="3"/>
      <c r="P91" s="3"/>
    </row>
    <row r="92" spans="1:16" x14ac:dyDescent="0.25">
      <c r="A92" s="3" t="s">
        <v>35</v>
      </c>
      <c r="B92" s="3" t="s">
        <v>21</v>
      </c>
      <c r="C92" s="3" t="s">
        <v>14</v>
      </c>
      <c r="D92" s="3">
        <v>8.5</v>
      </c>
      <c r="E92" s="3">
        <v>8.5</v>
      </c>
      <c r="F92" s="10">
        <f t="shared" si="31"/>
        <v>8.5</v>
      </c>
      <c r="G92" s="3">
        <v>3</v>
      </c>
      <c r="H92" s="11">
        <f t="shared" si="32"/>
        <v>0.17367788461538461</v>
      </c>
      <c r="I92" s="10"/>
      <c r="J92" s="3">
        <v>23.4</v>
      </c>
      <c r="K92" s="3">
        <v>12.2</v>
      </c>
      <c r="L92" s="3">
        <f t="shared" si="35"/>
        <v>4.029326923076923E-2</v>
      </c>
      <c r="M92" s="3"/>
      <c r="N92" s="3">
        <f t="shared" si="34"/>
        <v>9.4286249999999995E-3</v>
      </c>
      <c r="O92" s="3"/>
      <c r="P92" s="3"/>
    </row>
    <row r="93" spans="1:16" x14ac:dyDescent="0.25">
      <c r="A93" s="3" t="s">
        <v>35</v>
      </c>
      <c r="B93" s="3" t="s">
        <v>21</v>
      </c>
      <c r="C93" s="3" t="s">
        <v>14</v>
      </c>
      <c r="D93" s="3">
        <v>5.5</v>
      </c>
      <c r="E93" s="3">
        <v>6</v>
      </c>
      <c r="F93" s="10">
        <f t="shared" si="31"/>
        <v>5.75</v>
      </c>
      <c r="G93" s="3">
        <v>3</v>
      </c>
      <c r="H93" s="11">
        <f t="shared" si="32"/>
        <v>7.9477163461538464E-2</v>
      </c>
      <c r="I93" s="10"/>
      <c r="J93" s="3">
        <v>16.3</v>
      </c>
      <c r="K93" s="3">
        <v>12</v>
      </c>
      <c r="L93" s="3">
        <f t="shared" si="35"/>
        <v>1.8438701923076926E-2</v>
      </c>
      <c r="M93" s="3"/>
      <c r="N93" s="3">
        <f t="shared" si="34"/>
        <v>3.0055084134615389E-3</v>
      </c>
      <c r="O93" s="3"/>
      <c r="P93" s="3"/>
    </row>
    <row r="94" spans="1:16" x14ac:dyDescent="0.25">
      <c r="A94" s="3" t="s">
        <v>35</v>
      </c>
      <c r="B94" s="3" t="s">
        <v>21</v>
      </c>
      <c r="C94" s="3" t="s">
        <v>14</v>
      </c>
      <c r="D94" s="3">
        <v>11.5</v>
      </c>
      <c r="E94" s="3">
        <v>12</v>
      </c>
      <c r="F94" s="10">
        <f t="shared" si="31"/>
        <v>11.75</v>
      </c>
      <c r="G94" s="3">
        <v>3</v>
      </c>
      <c r="H94" s="11">
        <f t="shared" si="32"/>
        <v>0.33188100961538464</v>
      </c>
      <c r="I94" s="10"/>
      <c r="J94" s="3">
        <v>37.4</v>
      </c>
      <c r="K94" s="3">
        <v>11.6</v>
      </c>
      <c r="L94" s="3">
        <f t="shared" si="35"/>
        <v>7.6996394230769233E-2</v>
      </c>
      <c r="M94" s="3"/>
      <c r="N94" s="3">
        <f t="shared" si="34"/>
        <v>2.8796651442307693E-2</v>
      </c>
      <c r="O94" s="3"/>
      <c r="P94" s="3"/>
    </row>
    <row r="95" spans="1:16" x14ac:dyDescent="0.25">
      <c r="A95" s="3" t="s">
        <v>35</v>
      </c>
      <c r="B95" s="3" t="s">
        <v>21</v>
      </c>
      <c r="C95" s="3" t="s">
        <v>14</v>
      </c>
      <c r="D95" s="3">
        <v>7</v>
      </c>
      <c r="E95" s="3">
        <v>7</v>
      </c>
      <c r="F95" s="10">
        <f t="shared" si="31"/>
        <v>7</v>
      </c>
      <c r="G95" s="3">
        <v>3</v>
      </c>
      <c r="H95" s="11">
        <f t="shared" si="32"/>
        <v>0.11778846153846154</v>
      </c>
      <c r="I95" s="10"/>
      <c r="J95" s="3">
        <v>32.4</v>
      </c>
      <c r="K95" s="3">
        <v>11</v>
      </c>
      <c r="L95" s="3">
        <f t="shared" si="35"/>
        <v>2.7326923076923079E-2</v>
      </c>
      <c r="M95" s="3"/>
      <c r="N95" s="3">
        <f t="shared" si="34"/>
        <v>8.8539230769230769E-3</v>
      </c>
      <c r="O95" s="3"/>
      <c r="P95" s="3"/>
    </row>
    <row r="96" spans="1:16" x14ac:dyDescent="0.25">
      <c r="A96" s="3" t="s">
        <v>35</v>
      </c>
      <c r="B96" s="3" t="s">
        <v>20</v>
      </c>
      <c r="C96" s="3" t="s">
        <v>14</v>
      </c>
      <c r="D96" s="3">
        <v>9</v>
      </c>
      <c r="E96" s="3">
        <v>9.5</v>
      </c>
      <c r="F96" s="10">
        <f t="shared" si="31"/>
        <v>9.25</v>
      </c>
      <c r="G96" s="3">
        <v>3</v>
      </c>
      <c r="H96" s="11">
        <f t="shared" si="32"/>
        <v>0.20567908653846154</v>
      </c>
      <c r="I96" s="10"/>
      <c r="J96" s="3">
        <v>23.3</v>
      </c>
      <c r="K96" s="3">
        <v>12.7</v>
      </c>
      <c r="L96" s="3">
        <f t="shared" si="35"/>
        <v>4.7717548076923078E-2</v>
      </c>
      <c r="M96" s="3"/>
      <c r="N96" s="3">
        <f t="shared" si="34"/>
        <v>1.1118188701923078E-2</v>
      </c>
      <c r="O96" s="3"/>
      <c r="P96" s="3"/>
    </row>
    <row r="97" spans="1:16" x14ac:dyDescent="0.25">
      <c r="A97" s="3" t="s">
        <v>35</v>
      </c>
      <c r="B97" s="3" t="s">
        <v>20</v>
      </c>
      <c r="C97" s="3" t="s">
        <v>14</v>
      </c>
      <c r="D97" s="3">
        <v>5</v>
      </c>
      <c r="E97" s="3">
        <v>5</v>
      </c>
      <c r="F97" s="10">
        <f t="shared" si="31"/>
        <v>5</v>
      </c>
      <c r="G97" s="3">
        <v>3</v>
      </c>
      <c r="H97" s="11">
        <f t="shared" si="32"/>
        <v>6.0096153846153848E-2</v>
      </c>
      <c r="I97" s="10"/>
      <c r="J97" s="3">
        <v>36.1</v>
      </c>
      <c r="K97" s="3">
        <v>12.5</v>
      </c>
      <c r="L97" s="3">
        <f t="shared" si="35"/>
        <v>1.3942307692307693E-2</v>
      </c>
      <c r="M97" s="3"/>
      <c r="N97" s="3">
        <f t="shared" si="34"/>
        <v>5.0331730769230774E-3</v>
      </c>
      <c r="O97" s="3"/>
      <c r="P97" s="3"/>
    </row>
    <row r="98" spans="1:16" x14ac:dyDescent="0.25">
      <c r="A98" s="3" t="s">
        <v>35</v>
      </c>
      <c r="B98" s="3" t="s">
        <v>21</v>
      </c>
      <c r="C98" s="3" t="s">
        <v>14</v>
      </c>
      <c r="D98" s="3">
        <v>7</v>
      </c>
      <c r="E98" s="3">
        <v>7.5</v>
      </c>
      <c r="F98" s="10">
        <f t="shared" si="31"/>
        <v>7.25</v>
      </c>
      <c r="G98" s="3">
        <v>4</v>
      </c>
      <c r="H98" s="11">
        <f t="shared" si="32"/>
        <v>0.12635216346153846</v>
      </c>
      <c r="I98" s="10"/>
      <c r="J98" s="3">
        <v>32.799999999999997</v>
      </c>
      <c r="K98" s="3">
        <v>12.2</v>
      </c>
      <c r="L98" s="3">
        <f>H98*T5</f>
        <v>2.180838341346154E-2</v>
      </c>
      <c r="M98" s="3"/>
      <c r="N98" s="3">
        <f t="shared" si="34"/>
        <v>7.1531497596153846E-3</v>
      </c>
      <c r="O98" s="3"/>
      <c r="P98" s="3"/>
    </row>
    <row r="99" spans="1:16" x14ac:dyDescent="0.25">
      <c r="A99" s="3" t="s">
        <v>35</v>
      </c>
      <c r="B99" s="3" t="s">
        <v>23</v>
      </c>
      <c r="C99" s="3" t="s">
        <v>15</v>
      </c>
      <c r="D99" s="3">
        <v>11</v>
      </c>
      <c r="E99" s="3">
        <v>11</v>
      </c>
      <c r="F99" s="10">
        <f t="shared" si="31"/>
        <v>11</v>
      </c>
      <c r="G99" s="3">
        <v>3</v>
      </c>
      <c r="H99" s="11">
        <f t="shared" si="32"/>
        <v>0.29086538461538464</v>
      </c>
      <c r="I99" s="10"/>
      <c r="J99" s="3">
        <v>43.8</v>
      </c>
      <c r="K99" s="3">
        <v>11.5</v>
      </c>
      <c r="L99" s="3">
        <f t="shared" si="35"/>
        <v>6.7480769230769233E-2</v>
      </c>
      <c r="M99" s="3"/>
      <c r="N99" s="3">
        <f t="shared" si="34"/>
        <v>2.9556576923076922E-2</v>
      </c>
      <c r="O99" s="3"/>
      <c r="P99" s="3"/>
    </row>
    <row r="100" spans="1:16" x14ac:dyDescent="0.25">
      <c r="A100" s="6"/>
      <c r="B100" s="6"/>
      <c r="C100" s="6"/>
      <c r="D100" s="6"/>
      <c r="E100" s="6"/>
      <c r="F100" s="7"/>
      <c r="G100" s="6"/>
      <c r="H100" s="8">
        <f>SUM(H86:H99)</f>
        <v>4.197115384615385</v>
      </c>
      <c r="I100" s="7">
        <f>H100*(3.1459)^2</f>
        <v>41.537536466971162</v>
      </c>
      <c r="J100" s="6"/>
      <c r="K100" s="6"/>
      <c r="L100" s="6">
        <f>SUM(L86:L99)</f>
        <v>0.7537501502403845</v>
      </c>
      <c r="M100" s="6">
        <f>L100*(3.1459)^2</f>
        <v>7.4596291699195314</v>
      </c>
      <c r="N100" s="6">
        <f>SUM(N86:N99)</f>
        <v>0.30469061057692315</v>
      </c>
      <c r="O100" s="7">
        <f>(N100*(3.1459)^2)*1000</f>
        <v>3015.4275468274818</v>
      </c>
      <c r="P100" s="7">
        <f>O100/I100</f>
        <v>72.595242840778923</v>
      </c>
    </row>
    <row r="101" spans="1:16" x14ac:dyDescent="0.25">
      <c r="A101" s="2" t="s">
        <v>36</v>
      </c>
      <c r="B101" s="2" t="s">
        <v>17</v>
      </c>
      <c r="C101" s="2" t="s">
        <v>16</v>
      </c>
      <c r="D101" s="2">
        <v>4.5</v>
      </c>
      <c r="E101" s="2">
        <v>4.5</v>
      </c>
      <c r="F101" s="4">
        <f t="shared" ref="F101:F115" si="36">(D101+E101)/2</f>
        <v>4.5</v>
      </c>
      <c r="G101" s="2">
        <v>3</v>
      </c>
      <c r="H101" s="5">
        <f t="shared" ref="H101:H115" si="37">(F101)^2/(8*52)</f>
        <v>4.8677884615384616E-2</v>
      </c>
      <c r="I101" s="4"/>
      <c r="J101" s="2">
        <v>15.6</v>
      </c>
      <c r="K101" s="2">
        <v>11</v>
      </c>
      <c r="L101" s="2">
        <f>H101*$T$19</f>
        <v>1.3138161057692306E-2</v>
      </c>
      <c r="M101" s="2"/>
      <c r="N101" s="2">
        <f>L101*(J101/100)</f>
        <v>2.0495531249999999E-3</v>
      </c>
      <c r="O101" s="2"/>
      <c r="P101" s="2"/>
    </row>
    <row r="102" spans="1:16" x14ac:dyDescent="0.25">
      <c r="A102" s="2" t="s">
        <v>36</v>
      </c>
      <c r="B102" s="2" t="s">
        <v>17</v>
      </c>
      <c r="C102" s="2" t="s">
        <v>16</v>
      </c>
      <c r="D102" s="2">
        <v>5</v>
      </c>
      <c r="E102" s="2">
        <v>5</v>
      </c>
      <c r="F102" s="4">
        <f t="shared" si="36"/>
        <v>5</v>
      </c>
      <c r="G102" s="2">
        <v>3</v>
      </c>
      <c r="H102" s="5">
        <f t="shared" si="37"/>
        <v>6.0096153846153848E-2</v>
      </c>
      <c r="I102" s="4"/>
      <c r="J102" s="2">
        <v>13.7</v>
      </c>
      <c r="K102" s="2">
        <v>10.9</v>
      </c>
      <c r="L102" s="2">
        <f>H102*$T$19</f>
        <v>1.621995192307692E-2</v>
      </c>
      <c r="M102" s="2"/>
      <c r="N102" s="2">
        <f t="shared" ref="N102:N115" si="38">L102*(J102/100)</f>
        <v>2.2221334134615378E-3</v>
      </c>
      <c r="O102" s="2"/>
      <c r="P102" s="2"/>
    </row>
    <row r="103" spans="1:16" x14ac:dyDescent="0.25">
      <c r="A103" s="2" t="s">
        <v>36</v>
      </c>
      <c r="B103" s="2" t="s">
        <v>21</v>
      </c>
      <c r="C103" s="2" t="s">
        <v>16</v>
      </c>
      <c r="D103" s="2">
        <v>23</v>
      </c>
      <c r="E103" s="2">
        <v>25</v>
      </c>
      <c r="F103" s="4">
        <f t="shared" si="36"/>
        <v>24</v>
      </c>
      <c r="G103" s="2">
        <v>4</v>
      </c>
      <c r="H103" s="5">
        <f t="shared" si="37"/>
        <v>1.3846153846153846</v>
      </c>
      <c r="I103" s="4"/>
      <c r="J103" s="2">
        <v>60.6</v>
      </c>
      <c r="K103" s="2">
        <v>9.1</v>
      </c>
      <c r="L103" s="2">
        <f>H103*T20</f>
        <v>0.26736923076923075</v>
      </c>
      <c r="M103" s="2"/>
      <c r="N103" s="2">
        <f t="shared" si="38"/>
        <v>0.16202575384615384</v>
      </c>
      <c r="O103" s="2"/>
      <c r="P103" s="2"/>
    </row>
    <row r="104" spans="1:16" x14ac:dyDescent="0.25">
      <c r="A104" s="2" t="s">
        <v>36</v>
      </c>
      <c r="B104" s="2" t="s">
        <v>17</v>
      </c>
      <c r="C104" s="2" t="s">
        <v>25</v>
      </c>
      <c r="D104" s="2">
        <v>12</v>
      </c>
      <c r="E104" s="2">
        <v>11.6</v>
      </c>
      <c r="F104" s="4">
        <f t="shared" si="36"/>
        <v>11.8</v>
      </c>
      <c r="G104" s="2">
        <v>5</v>
      </c>
      <c r="H104" s="5">
        <f t="shared" si="37"/>
        <v>0.3347115384615385</v>
      </c>
      <c r="I104" s="4"/>
      <c r="J104" s="2">
        <v>48.7</v>
      </c>
      <c r="K104" s="2">
        <v>12.1</v>
      </c>
      <c r="L104" s="2">
        <f>H104*T6</f>
        <v>4.5755067307692313E-2</v>
      </c>
      <c r="M104" s="2"/>
      <c r="N104" s="2">
        <f t="shared" si="38"/>
        <v>2.2282717778846158E-2</v>
      </c>
      <c r="O104" s="2"/>
      <c r="P104" s="2"/>
    </row>
    <row r="105" spans="1:16" x14ac:dyDescent="0.25">
      <c r="A105" s="2" t="s">
        <v>36</v>
      </c>
      <c r="B105" s="2" t="s">
        <v>23</v>
      </c>
      <c r="C105" s="2" t="s">
        <v>14</v>
      </c>
      <c r="D105" s="2">
        <v>16</v>
      </c>
      <c r="E105" s="2">
        <v>17</v>
      </c>
      <c r="F105" s="4">
        <f t="shared" si="36"/>
        <v>16.5</v>
      </c>
      <c r="G105" s="2">
        <v>1</v>
      </c>
      <c r="H105" s="5">
        <f t="shared" si="37"/>
        <v>0.65444711538461542</v>
      </c>
      <c r="I105" s="4"/>
      <c r="J105" s="2">
        <v>19.100000000000001</v>
      </c>
      <c r="K105" s="2">
        <v>8.6</v>
      </c>
      <c r="L105" s="2">
        <f>H105*T2</f>
        <v>0.19908281250000004</v>
      </c>
      <c r="M105" s="2"/>
      <c r="N105" s="2">
        <f t="shared" si="38"/>
        <v>3.8024817187500011E-2</v>
      </c>
      <c r="O105" s="2"/>
      <c r="P105" s="2"/>
    </row>
    <row r="106" spans="1:16" x14ac:dyDescent="0.25">
      <c r="A106" s="2" t="s">
        <v>36</v>
      </c>
      <c r="B106" s="2" t="s">
        <v>17</v>
      </c>
      <c r="C106" s="2" t="s">
        <v>14</v>
      </c>
      <c r="D106" s="2">
        <v>13</v>
      </c>
      <c r="E106" s="2">
        <v>13</v>
      </c>
      <c r="F106" s="4">
        <f t="shared" si="36"/>
        <v>13</v>
      </c>
      <c r="G106" s="2">
        <v>3</v>
      </c>
      <c r="H106" s="5">
        <f t="shared" si="37"/>
        <v>0.40625</v>
      </c>
      <c r="I106" s="4"/>
      <c r="J106" s="2">
        <v>27.7</v>
      </c>
      <c r="K106" s="2">
        <v>11.9</v>
      </c>
      <c r="L106" s="2">
        <f>H106*$T$4</f>
        <v>9.425E-2</v>
      </c>
      <c r="M106" s="2"/>
      <c r="N106" s="2">
        <f t="shared" si="38"/>
        <v>2.6107249999999999E-2</v>
      </c>
      <c r="O106" s="2"/>
      <c r="P106" s="2"/>
    </row>
    <row r="107" spans="1:16" x14ac:dyDescent="0.25">
      <c r="A107" s="2" t="s">
        <v>36</v>
      </c>
      <c r="B107" s="2" t="s">
        <v>17</v>
      </c>
      <c r="C107" s="2" t="s">
        <v>14</v>
      </c>
      <c r="D107" s="2">
        <v>4.5</v>
      </c>
      <c r="E107" s="2">
        <v>4.5</v>
      </c>
      <c r="F107" s="4">
        <f t="shared" si="36"/>
        <v>4.5</v>
      </c>
      <c r="G107" s="2">
        <v>3</v>
      </c>
      <c r="H107" s="5">
        <f t="shared" si="37"/>
        <v>4.8677884615384616E-2</v>
      </c>
      <c r="I107" s="4"/>
      <c r="J107" s="2">
        <v>46</v>
      </c>
      <c r="K107" s="2">
        <v>11.2</v>
      </c>
      <c r="L107" s="2">
        <f t="shared" ref="L107:L113" si="39">H107*$T$4</f>
        <v>1.1293269230769232E-2</v>
      </c>
      <c r="M107" s="2"/>
      <c r="N107" s="2">
        <f t="shared" si="38"/>
        <v>5.1949038461538465E-3</v>
      </c>
      <c r="O107" s="2"/>
      <c r="P107" s="2"/>
    </row>
    <row r="108" spans="1:16" x14ac:dyDescent="0.25">
      <c r="A108" s="2" t="s">
        <v>36</v>
      </c>
      <c r="B108" s="2" t="s">
        <v>20</v>
      </c>
      <c r="C108" s="2" t="s">
        <v>14</v>
      </c>
      <c r="D108" s="2">
        <v>6.5</v>
      </c>
      <c r="E108" s="2">
        <v>7.5</v>
      </c>
      <c r="F108" s="4">
        <f t="shared" si="36"/>
        <v>7</v>
      </c>
      <c r="G108" s="2">
        <v>3</v>
      </c>
      <c r="H108" s="5">
        <f t="shared" si="37"/>
        <v>0.11778846153846154</v>
      </c>
      <c r="I108" s="4"/>
      <c r="J108" s="2">
        <v>46.3</v>
      </c>
      <c r="K108" s="2">
        <v>10</v>
      </c>
      <c r="L108" s="2">
        <f t="shared" si="39"/>
        <v>2.7326923076923079E-2</v>
      </c>
      <c r="M108" s="2"/>
      <c r="N108" s="2">
        <f t="shared" si="38"/>
        <v>1.2652365384615385E-2</v>
      </c>
      <c r="O108" s="2"/>
      <c r="P108" s="2"/>
    </row>
    <row r="109" spans="1:16" x14ac:dyDescent="0.25">
      <c r="A109" s="2" t="s">
        <v>36</v>
      </c>
      <c r="B109" s="2" t="s">
        <v>20</v>
      </c>
      <c r="C109" s="2" t="s">
        <v>14</v>
      </c>
      <c r="D109" s="2">
        <v>10.5</v>
      </c>
      <c r="E109" s="2">
        <v>10.5</v>
      </c>
      <c r="F109" s="4">
        <f t="shared" si="36"/>
        <v>10.5</v>
      </c>
      <c r="G109" s="2">
        <v>3</v>
      </c>
      <c r="H109" s="5">
        <f t="shared" si="37"/>
        <v>0.26502403846153844</v>
      </c>
      <c r="I109" s="4"/>
      <c r="J109" s="2">
        <v>38.799999999999997</v>
      </c>
      <c r="K109" s="2">
        <v>10</v>
      </c>
      <c r="L109" s="2">
        <f t="shared" si="39"/>
        <v>6.1485576923076921E-2</v>
      </c>
      <c r="M109" s="2"/>
      <c r="N109" s="2">
        <f t="shared" si="38"/>
        <v>2.3856403846153843E-2</v>
      </c>
      <c r="O109" s="2"/>
      <c r="P109" s="2"/>
    </row>
    <row r="110" spans="1:16" x14ac:dyDescent="0.25">
      <c r="A110" s="2" t="s">
        <v>36</v>
      </c>
      <c r="B110" s="2" t="s">
        <v>20</v>
      </c>
      <c r="C110" s="2" t="s">
        <v>14</v>
      </c>
      <c r="D110" s="2">
        <v>10</v>
      </c>
      <c r="E110" s="2">
        <v>9.5</v>
      </c>
      <c r="F110" s="4">
        <f t="shared" si="36"/>
        <v>9.75</v>
      </c>
      <c r="G110" s="2">
        <v>3</v>
      </c>
      <c r="H110" s="5">
        <f t="shared" si="37"/>
        <v>0.228515625</v>
      </c>
      <c r="I110" s="4"/>
      <c r="J110" s="2">
        <v>17.899999999999999</v>
      </c>
      <c r="K110" s="2">
        <v>9.9</v>
      </c>
      <c r="L110" s="2">
        <f t="shared" si="39"/>
        <v>5.3015625000000004E-2</v>
      </c>
      <c r="M110" s="2"/>
      <c r="N110" s="2">
        <f t="shared" si="38"/>
        <v>9.4897968749999995E-3</v>
      </c>
      <c r="O110" s="2"/>
      <c r="P110" s="2"/>
    </row>
    <row r="111" spans="1:16" x14ac:dyDescent="0.25">
      <c r="A111" s="2" t="s">
        <v>36</v>
      </c>
      <c r="B111" s="2" t="s">
        <v>23</v>
      </c>
      <c r="C111" s="2" t="s">
        <v>14</v>
      </c>
      <c r="D111" s="2">
        <v>9.5</v>
      </c>
      <c r="E111" s="2">
        <v>9.5</v>
      </c>
      <c r="F111" s="4">
        <f t="shared" si="36"/>
        <v>9.5</v>
      </c>
      <c r="G111" s="2">
        <v>3</v>
      </c>
      <c r="H111" s="5">
        <f t="shared" si="37"/>
        <v>0.21694711538461539</v>
      </c>
      <c r="I111" s="4"/>
      <c r="J111" s="2">
        <v>14.2</v>
      </c>
      <c r="K111" s="2">
        <v>8.6</v>
      </c>
      <c r="L111" s="2">
        <f t="shared" si="39"/>
        <v>5.0331730769230774E-2</v>
      </c>
      <c r="M111" s="2"/>
      <c r="N111" s="2">
        <f t="shared" si="38"/>
        <v>7.1471057692307693E-3</v>
      </c>
      <c r="O111" s="2"/>
      <c r="P111" s="2"/>
    </row>
    <row r="112" spans="1:16" x14ac:dyDescent="0.25">
      <c r="A112" s="2" t="s">
        <v>36</v>
      </c>
      <c r="B112" s="2" t="s">
        <v>21</v>
      </c>
      <c r="C112" s="2" t="s">
        <v>14</v>
      </c>
      <c r="D112" s="2">
        <v>10</v>
      </c>
      <c r="E112" s="2">
        <v>11</v>
      </c>
      <c r="F112" s="4">
        <f t="shared" si="36"/>
        <v>10.5</v>
      </c>
      <c r="G112" s="2">
        <v>3</v>
      </c>
      <c r="H112" s="5">
        <f t="shared" si="37"/>
        <v>0.26502403846153844</v>
      </c>
      <c r="I112" s="4"/>
      <c r="J112" s="2">
        <v>51.6</v>
      </c>
      <c r="K112" s="2">
        <v>9.1</v>
      </c>
      <c r="L112" s="2">
        <f t="shared" si="39"/>
        <v>6.1485576923076921E-2</v>
      </c>
      <c r="M112" s="2"/>
      <c r="N112" s="2">
        <f t="shared" si="38"/>
        <v>3.1726557692307693E-2</v>
      </c>
      <c r="O112" s="2"/>
      <c r="P112" s="2"/>
    </row>
    <row r="113" spans="1:16" x14ac:dyDescent="0.25">
      <c r="A113" s="2" t="s">
        <v>36</v>
      </c>
      <c r="B113" s="2" t="s">
        <v>21</v>
      </c>
      <c r="C113" s="2" t="s">
        <v>14</v>
      </c>
      <c r="D113" s="2">
        <v>7.5</v>
      </c>
      <c r="E113" s="2">
        <v>8</v>
      </c>
      <c r="F113" s="4">
        <f t="shared" si="36"/>
        <v>7.75</v>
      </c>
      <c r="G113" s="2">
        <v>3</v>
      </c>
      <c r="H113" s="5">
        <f t="shared" si="37"/>
        <v>0.14438100961538461</v>
      </c>
      <c r="I113" s="4"/>
      <c r="J113" s="2">
        <v>31.7</v>
      </c>
      <c r="K113" s="2">
        <v>9</v>
      </c>
      <c r="L113" s="2">
        <f t="shared" si="39"/>
        <v>3.3496394230769229E-2</v>
      </c>
      <c r="M113" s="2"/>
      <c r="N113" s="2">
        <f t="shared" si="38"/>
        <v>1.0618356971153846E-2</v>
      </c>
      <c r="O113" s="2"/>
      <c r="P113" s="2"/>
    </row>
    <row r="114" spans="1:16" x14ac:dyDescent="0.25">
      <c r="A114" s="2" t="s">
        <v>36</v>
      </c>
      <c r="B114" s="2" t="s">
        <v>20</v>
      </c>
      <c r="C114" s="2" t="s">
        <v>14</v>
      </c>
      <c r="D114" s="2">
        <v>16</v>
      </c>
      <c r="E114" s="2">
        <v>15.5</v>
      </c>
      <c r="F114" s="4">
        <f t="shared" si="36"/>
        <v>15.75</v>
      </c>
      <c r="G114" s="2">
        <v>4</v>
      </c>
      <c r="H114" s="5">
        <f t="shared" si="37"/>
        <v>0.59630408653846156</v>
      </c>
      <c r="I114" s="4"/>
      <c r="J114" s="2">
        <v>61.9</v>
      </c>
      <c r="K114" s="2">
        <v>9.9</v>
      </c>
      <c r="L114" s="2">
        <f>H114*T5</f>
        <v>0.10292208533653847</v>
      </c>
      <c r="M114" s="2"/>
      <c r="N114" s="2">
        <f t="shared" si="38"/>
        <v>6.3708770823317315E-2</v>
      </c>
      <c r="O114" s="2"/>
      <c r="P114" s="2"/>
    </row>
    <row r="115" spans="1:16" x14ac:dyDescent="0.25">
      <c r="A115" s="2" t="s">
        <v>36</v>
      </c>
      <c r="B115" s="2" t="s">
        <v>23</v>
      </c>
      <c r="C115" s="2" t="s">
        <v>14</v>
      </c>
      <c r="D115" s="2">
        <v>14</v>
      </c>
      <c r="E115" s="2">
        <v>14</v>
      </c>
      <c r="F115" s="4">
        <f t="shared" si="36"/>
        <v>14</v>
      </c>
      <c r="G115" s="2">
        <v>5</v>
      </c>
      <c r="H115" s="5">
        <f t="shared" si="37"/>
        <v>0.47115384615384615</v>
      </c>
      <c r="I115" s="4"/>
      <c r="J115" s="2">
        <v>61.1</v>
      </c>
      <c r="K115" s="2">
        <v>8.6</v>
      </c>
      <c r="L115" s="2">
        <f>H115*T6</f>
        <v>6.4406730769230758E-2</v>
      </c>
      <c r="M115" s="2"/>
      <c r="N115" s="2">
        <f t="shared" si="38"/>
        <v>3.9352512499999992E-2</v>
      </c>
      <c r="O115" s="2"/>
      <c r="P115" s="2"/>
    </row>
    <row r="116" spans="1:16" x14ac:dyDescent="0.25">
      <c r="A116" s="6"/>
      <c r="B116" s="6"/>
      <c r="C116" s="6"/>
      <c r="D116" s="6"/>
      <c r="E116" s="6"/>
      <c r="F116" s="7"/>
      <c r="G116" s="6"/>
      <c r="H116" s="8">
        <f>SUM(H101:H115)</f>
        <v>5.2426141826923081</v>
      </c>
      <c r="I116" s="7">
        <f>H116*(3.1459)^2</f>
        <v>51.884510631769899</v>
      </c>
      <c r="J116" s="6"/>
      <c r="K116" s="6"/>
      <c r="L116" s="6">
        <f>SUM(L101:L115)</f>
        <v>1.1015791358173077</v>
      </c>
      <c r="M116" s="6">
        <f>L116*(3.1459)^2</f>
        <v>10.901983703614349</v>
      </c>
      <c r="N116" s="6">
        <f>SUM(N101:N115)</f>
        <v>0.45645899905889425</v>
      </c>
      <c r="O116" s="7">
        <f>(N116*(3.1459)^2)*1000</f>
        <v>4517.431755291962</v>
      </c>
      <c r="P116" s="7">
        <f>O116/I116</f>
        <v>87.067059133556711</v>
      </c>
    </row>
    <row r="117" spans="1:16" x14ac:dyDescent="0.25">
      <c r="A117" s="3" t="s">
        <v>37</v>
      </c>
      <c r="B117" s="3" t="s">
        <v>20</v>
      </c>
      <c r="C117" s="3" t="s">
        <v>16</v>
      </c>
      <c r="D117" s="3">
        <v>20</v>
      </c>
      <c r="E117" s="3">
        <v>18</v>
      </c>
      <c r="F117" s="10">
        <f t="shared" ref="F117:F126" si="40">(D117+E117)/2</f>
        <v>19</v>
      </c>
      <c r="G117" s="3">
        <v>4</v>
      </c>
      <c r="H117" s="11">
        <f t="shared" ref="H117:H126" si="41">(F117)^2/(8*52)</f>
        <v>0.86778846153846156</v>
      </c>
      <c r="I117" s="10"/>
      <c r="J117" s="3">
        <v>66.400000000000006</v>
      </c>
      <c r="K117" s="3">
        <v>12.5</v>
      </c>
      <c r="L117" s="3">
        <f>H117*T20</f>
        <v>0.16756995192307692</v>
      </c>
      <c r="M117" s="3"/>
      <c r="N117" s="3">
        <f>L117*(J117/100)</f>
        <v>0.11126644807692308</v>
      </c>
      <c r="O117" s="3"/>
      <c r="P117" s="3"/>
    </row>
    <row r="118" spans="1:16" x14ac:dyDescent="0.25">
      <c r="A118" s="3" t="s">
        <v>37</v>
      </c>
      <c r="B118" s="3" t="s">
        <v>21</v>
      </c>
      <c r="C118" s="3" t="s">
        <v>25</v>
      </c>
      <c r="D118" s="3">
        <v>18</v>
      </c>
      <c r="E118" s="3">
        <v>16</v>
      </c>
      <c r="F118" s="10">
        <f t="shared" si="40"/>
        <v>17</v>
      </c>
      <c r="G118" s="3">
        <v>5</v>
      </c>
      <c r="H118" s="11">
        <f t="shared" si="41"/>
        <v>0.69471153846153844</v>
      </c>
      <c r="I118" s="10"/>
      <c r="J118" s="3">
        <v>44.1</v>
      </c>
      <c r="K118" s="3">
        <v>12</v>
      </c>
      <c r="L118" s="3">
        <f>H118*T6</f>
        <v>9.4967067307692291E-2</v>
      </c>
      <c r="M118" s="3"/>
      <c r="N118" s="3">
        <f t="shared" ref="N118:N126" si="42">L118*(J118/100)</f>
        <v>4.1880476682692298E-2</v>
      </c>
      <c r="O118" s="3"/>
      <c r="P118" s="3"/>
    </row>
    <row r="119" spans="1:16" x14ac:dyDescent="0.25">
      <c r="A119" s="3" t="s">
        <v>37</v>
      </c>
      <c r="B119" s="3" t="s">
        <v>21</v>
      </c>
      <c r="C119" s="3" t="s">
        <v>14</v>
      </c>
      <c r="D119" s="3">
        <v>11</v>
      </c>
      <c r="E119" s="3">
        <v>12</v>
      </c>
      <c r="F119" s="10">
        <f t="shared" si="40"/>
        <v>11.5</v>
      </c>
      <c r="G119" s="3">
        <v>1</v>
      </c>
      <c r="H119" s="11">
        <f t="shared" si="41"/>
        <v>0.31790865384615385</v>
      </c>
      <c r="I119" s="10"/>
      <c r="J119" s="3">
        <v>52.6</v>
      </c>
      <c r="K119" s="3">
        <v>11.4</v>
      </c>
      <c r="L119" s="3">
        <f>H119*T2</f>
        <v>9.6707812500000018E-2</v>
      </c>
      <c r="M119" s="3"/>
      <c r="N119" s="3">
        <f t="shared" si="42"/>
        <v>5.0868309375000011E-2</v>
      </c>
      <c r="O119" s="3"/>
      <c r="P119" s="3"/>
    </row>
    <row r="120" spans="1:16" x14ac:dyDescent="0.25">
      <c r="A120" s="3" t="s">
        <v>37</v>
      </c>
      <c r="B120" s="3" t="s">
        <v>23</v>
      </c>
      <c r="C120" s="3" t="s">
        <v>14</v>
      </c>
      <c r="D120" s="3">
        <v>14</v>
      </c>
      <c r="E120" s="3">
        <v>14.5</v>
      </c>
      <c r="F120" s="10">
        <f t="shared" si="40"/>
        <v>14.25</v>
      </c>
      <c r="G120" s="3">
        <v>3</v>
      </c>
      <c r="H120" s="11">
        <f t="shared" si="41"/>
        <v>0.48813100961538464</v>
      </c>
      <c r="I120" s="10"/>
      <c r="J120" s="3">
        <v>50.9</v>
      </c>
      <c r="K120" s="3">
        <v>10.6</v>
      </c>
      <c r="L120" s="3">
        <f>H120*$T$4</f>
        <v>0.11324639423076924</v>
      </c>
      <c r="M120" s="3"/>
      <c r="N120" s="3">
        <f t="shared" si="42"/>
        <v>5.7642414663461546E-2</v>
      </c>
      <c r="O120" s="3"/>
      <c r="P120" s="3"/>
    </row>
    <row r="121" spans="1:16" x14ac:dyDescent="0.25">
      <c r="A121" s="3" t="s">
        <v>37</v>
      </c>
      <c r="B121" s="3" t="s">
        <v>21</v>
      </c>
      <c r="C121" s="3" t="s">
        <v>14</v>
      </c>
      <c r="D121" s="3">
        <v>12</v>
      </c>
      <c r="E121" s="3">
        <v>12</v>
      </c>
      <c r="F121" s="10">
        <f t="shared" si="40"/>
        <v>12</v>
      </c>
      <c r="G121" s="3">
        <v>3</v>
      </c>
      <c r="H121" s="11">
        <f t="shared" si="41"/>
        <v>0.34615384615384615</v>
      </c>
      <c r="I121" s="10"/>
      <c r="J121" s="3">
        <v>16.600000000000001</v>
      </c>
      <c r="K121" s="3">
        <v>11.4</v>
      </c>
      <c r="L121" s="3">
        <f t="shared" ref="L121:L124" si="43">H121*$T$4</f>
        <v>8.0307692307692316E-2</v>
      </c>
      <c r="M121" s="3"/>
      <c r="N121" s="3">
        <f t="shared" si="42"/>
        <v>1.3331076923076925E-2</v>
      </c>
      <c r="O121" s="3"/>
      <c r="P121" s="3"/>
    </row>
    <row r="122" spans="1:16" x14ac:dyDescent="0.25">
      <c r="A122" s="3" t="s">
        <v>37</v>
      </c>
      <c r="B122" s="3" t="s">
        <v>17</v>
      </c>
      <c r="C122" s="3" t="s">
        <v>14</v>
      </c>
      <c r="D122" s="3">
        <v>12</v>
      </c>
      <c r="E122" s="3">
        <v>11.5</v>
      </c>
      <c r="F122" s="10">
        <f t="shared" si="40"/>
        <v>11.75</v>
      </c>
      <c r="G122" s="3">
        <v>3</v>
      </c>
      <c r="H122" s="11">
        <f t="shared" si="41"/>
        <v>0.33188100961538464</v>
      </c>
      <c r="I122" s="10"/>
      <c r="J122" s="3">
        <v>20.100000000000001</v>
      </c>
      <c r="K122" s="3">
        <v>12.3</v>
      </c>
      <c r="L122" s="3">
        <f t="shared" si="43"/>
        <v>7.6996394230769233E-2</v>
      </c>
      <c r="M122" s="3"/>
      <c r="N122" s="3">
        <f t="shared" si="42"/>
        <v>1.5476275240384616E-2</v>
      </c>
      <c r="O122" s="3"/>
      <c r="P122" s="3"/>
    </row>
    <row r="123" spans="1:16" x14ac:dyDescent="0.25">
      <c r="A123" s="3" t="s">
        <v>37</v>
      </c>
      <c r="B123" s="3" t="s">
        <v>17</v>
      </c>
      <c r="C123" s="3" t="s">
        <v>14</v>
      </c>
      <c r="D123" s="3">
        <v>10</v>
      </c>
      <c r="E123" s="3">
        <v>10</v>
      </c>
      <c r="F123" s="10">
        <f t="shared" si="40"/>
        <v>10</v>
      </c>
      <c r="G123" s="3">
        <v>3</v>
      </c>
      <c r="H123" s="11">
        <f t="shared" si="41"/>
        <v>0.24038461538461539</v>
      </c>
      <c r="I123" s="10"/>
      <c r="J123" s="3">
        <v>40.299999999999997</v>
      </c>
      <c r="K123" s="3">
        <v>12.1</v>
      </c>
      <c r="L123" s="3">
        <f t="shared" si="43"/>
        <v>5.5769230769230772E-2</v>
      </c>
      <c r="M123" s="3"/>
      <c r="N123" s="3">
        <f t="shared" si="42"/>
        <v>2.2474999999999998E-2</v>
      </c>
      <c r="O123" s="3"/>
      <c r="P123" s="3"/>
    </row>
    <row r="124" spans="1:16" x14ac:dyDescent="0.25">
      <c r="A124" s="3" t="s">
        <v>37</v>
      </c>
      <c r="B124" s="3" t="s">
        <v>17</v>
      </c>
      <c r="C124" s="3" t="s">
        <v>14</v>
      </c>
      <c r="D124" s="3">
        <v>7</v>
      </c>
      <c r="E124" s="3">
        <v>7</v>
      </c>
      <c r="F124" s="10">
        <f t="shared" si="40"/>
        <v>7</v>
      </c>
      <c r="G124" s="3">
        <v>3</v>
      </c>
      <c r="H124" s="11">
        <f t="shared" si="41"/>
        <v>0.11778846153846154</v>
      </c>
      <c r="I124" s="10"/>
      <c r="J124" s="3">
        <v>41</v>
      </c>
      <c r="K124" s="3">
        <v>12.1</v>
      </c>
      <c r="L124" s="3">
        <f t="shared" si="43"/>
        <v>2.7326923076923079E-2</v>
      </c>
      <c r="M124" s="3"/>
      <c r="N124" s="3">
        <f t="shared" si="42"/>
        <v>1.1204038461538461E-2</v>
      </c>
      <c r="O124" s="3"/>
      <c r="P124" s="3"/>
    </row>
    <row r="125" spans="1:16" x14ac:dyDescent="0.25">
      <c r="A125" s="3" t="s">
        <v>37</v>
      </c>
      <c r="B125" s="3" t="s">
        <v>23</v>
      </c>
      <c r="C125" s="3" t="s">
        <v>14</v>
      </c>
      <c r="D125" s="3">
        <v>7.5</v>
      </c>
      <c r="E125" s="3">
        <v>7.5</v>
      </c>
      <c r="F125" s="10">
        <f t="shared" si="40"/>
        <v>7.5</v>
      </c>
      <c r="G125" s="3">
        <v>4</v>
      </c>
      <c r="H125" s="11">
        <f t="shared" si="41"/>
        <v>0.13521634615384615</v>
      </c>
      <c r="I125" s="10"/>
      <c r="J125" s="3">
        <v>61.3</v>
      </c>
      <c r="K125" s="3">
        <v>10.6</v>
      </c>
      <c r="L125" s="3">
        <f>H125*$T$5</f>
        <v>2.3338341346153844E-2</v>
      </c>
      <c r="M125" s="3"/>
      <c r="N125" s="3">
        <f t="shared" si="42"/>
        <v>1.4306403245192306E-2</v>
      </c>
      <c r="O125" s="3"/>
      <c r="P125" s="3"/>
    </row>
    <row r="126" spans="1:16" x14ac:dyDescent="0.25">
      <c r="A126" s="3" t="s">
        <v>37</v>
      </c>
      <c r="B126" s="3" t="s">
        <v>20</v>
      </c>
      <c r="C126" s="3" t="s">
        <v>14</v>
      </c>
      <c r="D126" s="3">
        <v>7</v>
      </c>
      <c r="E126" s="3">
        <v>7.5</v>
      </c>
      <c r="F126" s="10">
        <f t="shared" si="40"/>
        <v>7.25</v>
      </c>
      <c r="G126" s="3">
        <v>4</v>
      </c>
      <c r="H126" s="11">
        <f t="shared" si="41"/>
        <v>0.12635216346153846</v>
      </c>
      <c r="I126" s="10"/>
      <c r="J126" s="3">
        <v>49.8</v>
      </c>
      <c r="K126" s="3">
        <v>12.3</v>
      </c>
      <c r="L126" s="3">
        <f>H126*$T$5</f>
        <v>2.180838341346154E-2</v>
      </c>
      <c r="M126" s="3"/>
      <c r="N126" s="3">
        <f t="shared" si="42"/>
        <v>1.0860574939903847E-2</v>
      </c>
      <c r="O126" s="3"/>
      <c r="P126" s="3"/>
    </row>
    <row r="127" spans="1:16" x14ac:dyDescent="0.25">
      <c r="A127" s="6"/>
      <c r="B127" s="6"/>
      <c r="C127" s="6"/>
      <c r="D127" s="6"/>
      <c r="E127" s="6"/>
      <c r="F127" s="7"/>
      <c r="G127" s="6"/>
      <c r="H127" s="8">
        <f>SUM(H117:H126)</f>
        <v>3.6663161057692308</v>
      </c>
      <c r="I127" s="7">
        <f>H127*(3.1459)^2</f>
        <v>36.284382245256914</v>
      </c>
      <c r="J127" s="6"/>
      <c r="K127" s="6"/>
      <c r="L127" s="6">
        <f>SUM(L117:L126)</f>
        <v>0.75803819110576931</v>
      </c>
      <c r="M127" s="6">
        <f>L127*(3.1459)^2</f>
        <v>7.5020665673927267</v>
      </c>
      <c r="N127" s="6">
        <f>SUM(N117:N126)</f>
        <v>0.34931101760817312</v>
      </c>
      <c r="O127" s="7">
        <f>(N127*(3.1459)^2)*1000</f>
        <v>3457.0217405504845</v>
      </c>
      <c r="P127" s="7">
        <f>O127/I127</f>
        <v>95.275750243822486</v>
      </c>
    </row>
    <row r="128" spans="1:16" x14ac:dyDescent="0.25">
      <c r="A128" s="2" t="s">
        <v>38</v>
      </c>
      <c r="B128" s="2" t="s">
        <v>21</v>
      </c>
      <c r="C128" s="2" t="s">
        <v>16</v>
      </c>
      <c r="D128" s="2">
        <v>20</v>
      </c>
      <c r="E128" s="2">
        <v>22</v>
      </c>
      <c r="F128" s="4">
        <f t="shared" ref="F128:F138" si="44">(D128+E128)/2</f>
        <v>21</v>
      </c>
      <c r="G128" s="2">
        <v>1</v>
      </c>
      <c r="H128" s="5">
        <f t="shared" ref="H128:H138" si="45">(F128)^2/(8*52)</f>
        <v>1.0600961538461537</v>
      </c>
      <c r="I128" s="4"/>
      <c r="J128" s="2">
        <v>23.5</v>
      </c>
      <c r="K128" s="2">
        <v>14.8</v>
      </c>
      <c r="L128" s="2">
        <f>H128*T17</f>
        <v>0.50301562499999997</v>
      </c>
      <c r="M128" s="2"/>
      <c r="N128" s="2">
        <f>L128*(J128/100)</f>
        <v>0.11820867187499999</v>
      </c>
      <c r="O128" s="2"/>
      <c r="P128" s="2"/>
    </row>
    <row r="129" spans="1:16" x14ac:dyDescent="0.25">
      <c r="A129" s="2" t="s">
        <v>38</v>
      </c>
      <c r="B129" s="2" t="s">
        <v>17</v>
      </c>
      <c r="C129" s="2" t="s">
        <v>25</v>
      </c>
      <c r="D129" s="2">
        <v>19</v>
      </c>
      <c r="E129" s="2">
        <v>17</v>
      </c>
      <c r="F129" s="4">
        <f t="shared" si="44"/>
        <v>18</v>
      </c>
      <c r="G129" s="2">
        <v>5</v>
      </c>
      <c r="H129" s="5">
        <f t="shared" si="45"/>
        <v>0.77884615384615385</v>
      </c>
      <c r="I129" s="4"/>
      <c r="J129" s="2">
        <v>50.7</v>
      </c>
      <c r="K129" s="2">
        <v>12.6</v>
      </c>
      <c r="L129" s="2">
        <f>H129*T6</f>
        <v>0.10646826923076923</v>
      </c>
      <c r="M129" s="2"/>
      <c r="N129" s="2">
        <f t="shared" ref="N129:N138" si="46">L129*(J129/100)</f>
        <v>5.3979412499999997E-2</v>
      </c>
      <c r="O129" s="2"/>
      <c r="P129" s="2"/>
    </row>
    <row r="130" spans="1:16" x14ac:dyDescent="0.25">
      <c r="A130" s="2" t="s">
        <v>38</v>
      </c>
      <c r="B130" s="2" t="s">
        <v>21</v>
      </c>
      <c r="C130" s="2" t="s">
        <v>14</v>
      </c>
      <c r="D130" s="2">
        <v>7</v>
      </c>
      <c r="E130" s="2">
        <v>7.5</v>
      </c>
      <c r="F130" s="4">
        <f t="shared" si="44"/>
        <v>7.25</v>
      </c>
      <c r="G130" s="2">
        <v>1</v>
      </c>
      <c r="H130" s="5">
        <f t="shared" si="45"/>
        <v>0.12635216346153846</v>
      </c>
      <c r="I130" s="4"/>
      <c r="J130" s="2">
        <v>10.3</v>
      </c>
      <c r="K130" s="2">
        <v>14.2</v>
      </c>
      <c r="L130" s="2">
        <f>H130*$T$2</f>
        <v>3.8436328125000002E-2</v>
      </c>
      <c r="M130" s="2"/>
      <c r="N130" s="2">
        <f t="shared" si="46"/>
        <v>3.9589417968750006E-3</v>
      </c>
      <c r="O130" s="2"/>
      <c r="P130" s="2"/>
    </row>
    <row r="131" spans="1:16" x14ac:dyDescent="0.25">
      <c r="A131" s="2" t="s">
        <v>38</v>
      </c>
      <c r="B131" s="2" t="s">
        <v>20</v>
      </c>
      <c r="C131" s="2" t="s">
        <v>14</v>
      </c>
      <c r="D131" s="2">
        <v>13</v>
      </c>
      <c r="E131" s="2">
        <v>13</v>
      </c>
      <c r="F131" s="4">
        <f t="shared" si="44"/>
        <v>13</v>
      </c>
      <c r="G131" s="2">
        <v>1</v>
      </c>
      <c r="H131" s="5">
        <f t="shared" si="45"/>
        <v>0.40625</v>
      </c>
      <c r="I131" s="4"/>
      <c r="J131" s="2">
        <v>50.1</v>
      </c>
      <c r="K131" s="2">
        <v>16.7</v>
      </c>
      <c r="L131" s="2">
        <f>H131*$T$2</f>
        <v>0.12358125</v>
      </c>
      <c r="M131" s="2"/>
      <c r="N131" s="2">
        <f t="shared" si="46"/>
        <v>6.1914206249999999E-2</v>
      </c>
      <c r="O131" s="2"/>
      <c r="P131" s="2"/>
    </row>
    <row r="132" spans="1:16" x14ac:dyDescent="0.25">
      <c r="A132" s="2" t="s">
        <v>38</v>
      </c>
      <c r="B132" s="2" t="s">
        <v>21</v>
      </c>
      <c r="C132" s="2" t="s">
        <v>14</v>
      </c>
      <c r="D132" s="2">
        <v>12</v>
      </c>
      <c r="E132" s="2">
        <v>12</v>
      </c>
      <c r="F132" s="4">
        <f t="shared" si="44"/>
        <v>12</v>
      </c>
      <c r="G132" s="2">
        <v>3</v>
      </c>
      <c r="H132" s="5">
        <f t="shared" si="45"/>
        <v>0.34615384615384615</v>
      </c>
      <c r="I132" s="4"/>
      <c r="J132" s="2">
        <v>21.5</v>
      </c>
      <c r="K132" s="2">
        <v>14.7</v>
      </c>
      <c r="L132" s="2">
        <f>H132*$T$4</f>
        <v>8.0307692307692316E-2</v>
      </c>
      <c r="M132" s="2"/>
      <c r="N132" s="2">
        <f t="shared" si="46"/>
        <v>1.7266153846153848E-2</v>
      </c>
      <c r="O132" s="2"/>
      <c r="P132" s="2"/>
    </row>
    <row r="133" spans="1:16" x14ac:dyDescent="0.25">
      <c r="A133" s="2" t="s">
        <v>38</v>
      </c>
      <c r="B133" s="2" t="s">
        <v>23</v>
      </c>
      <c r="C133" s="2" t="s">
        <v>14</v>
      </c>
      <c r="D133" s="2">
        <v>8.5</v>
      </c>
      <c r="E133" s="2">
        <v>8</v>
      </c>
      <c r="F133" s="4">
        <f t="shared" si="44"/>
        <v>8.25</v>
      </c>
      <c r="G133" s="2">
        <v>3</v>
      </c>
      <c r="H133" s="5">
        <f t="shared" si="45"/>
        <v>0.16361177884615385</v>
      </c>
      <c r="I133" s="4"/>
      <c r="J133" s="2">
        <v>19.600000000000001</v>
      </c>
      <c r="K133" s="2">
        <v>15.6</v>
      </c>
      <c r="L133" s="2">
        <f t="shared" ref="L133:L135" si="47">H133*$T$4</f>
        <v>3.7957932692307697E-2</v>
      </c>
      <c r="M133" s="2"/>
      <c r="N133" s="2">
        <f t="shared" si="46"/>
        <v>7.4397548076923087E-3</v>
      </c>
      <c r="O133" s="2"/>
      <c r="P133" s="2"/>
    </row>
    <row r="134" spans="1:16" x14ac:dyDescent="0.25">
      <c r="A134" s="2" t="s">
        <v>38</v>
      </c>
      <c r="B134" s="2" t="s">
        <v>20</v>
      </c>
      <c r="C134" s="2" t="s">
        <v>14</v>
      </c>
      <c r="D134" s="2">
        <v>6</v>
      </c>
      <c r="E134" s="2">
        <v>6</v>
      </c>
      <c r="F134" s="4">
        <f t="shared" si="44"/>
        <v>6</v>
      </c>
      <c r="G134" s="2">
        <v>3</v>
      </c>
      <c r="H134" s="5">
        <f t="shared" si="45"/>
        <v>8.6538461538461536E-2</v>
      </c>
      <c r="I134" s="4"/>
      <c r="J134" s="2">
        <v>15</v>
      </c>
      <c r="K134" s="2">
        <v>17.100000000000001</v>
      </c>
      <c r="L134" s="2">
        <f t="shared" si="47"/>
        <v>2.0076923076923079E-2</v>
      </c>
      <c r="M134" s="2"/>
      <c r="N134" s="2">
        <f t="shared" si="46"/>
        <v>3.0115384615384618E-3</v>
      </c>
      <c r="O134" s="2"/>
      <c r="P134" s="2"/>
    </row>
    <row r="135" spans="1:16" x14ac:dyDescent="0.25">
      <c r="A135" s="2" t="s">
        <v>38</v>
      </c>
      <c r="B135" s="2" t="s">
        <v>20</v>
      </c>
      <c r="C135" s="2" t="s">
        <v>14</v>
      </c>
      <c r="D135" s="2">
        <v>13</v>
      </c>
      <c r="E135" s="2">
        <v>13</v>
      </c>
      <c r="F135" s="4">
        <f t="shared" si="44"/>
        <v>13</v>
      </c>
      <c r="G135" s="2">
        <v>3</v>
      </c>
      <c r="H135" s="5">
        <f t="shared" si="45"/>
        <v>0.40625</v>
      </c>
      <c r="I135" s="4"/>
      <c r="J135" s="2">
        <v>52</v>
      </c>
      <c r="K135" s="2">
        <v>16.7</v>
      </c>
      <c r="L135" s="2">
        <f t="shared" si="47"/>
        <v>9.425E-2</v>
      </c>
      <c r="M135" s="2"/>
      <c r="N135" s="2">
        <f t="shared" si="46"/>
        <v>4.9010000000000005E-2</v>
      </c>
      <c r="O135" s="2"/>
      <c r="P135" s="2"/>
    </row>
    <row r="136" spans="1:16" x14ac:dyDescent="0.25">
      <c r="A136" s="2" t="s">
        <v>38</v>
      </c>
      <c r="B136" s="2" t="s">
        <v>17</v>
      </c>
      <c r="C136" s="2" t="s">
        <v>14</v>
      </c>
      <c r="D136" s="2">
        <v>15</v>
      </c>
      <c r="E136" s="2">
        <v>15.5</v>
      </c>
      <c r="F136" s="4">
        <f t="shared" si="44"/>
        <v>15.25</v>
      </c>
      <c r="G136" s="2">
        <v>4</v>
      </c>
      <c r="H136" s="5">
        <f t="shared" si="45"/>
        <v>0.55904447115384615</v>
      </c>
      <c r="I136" s="4"/>
      <c r="J136" s="2">
        <v>61.9</v>
      </c>
      <c r="K136" s="2">
        <v>12.6</v>
      </c>
      <c r="L136" s="2">
        <f>H136*$T$5</f>
        <v>9.6491075721153841E-2</v>
      </c>
      <c r="M136" s="2"/>
      <c r="N136" s="2">
        <f t="shared" si="46"/>
        <v>5.972797587139423E-2</v>
      </c>
      <c r="O136" s="2"/>
      <c r="P136" s="2"/>
    </row>
    <row r="137" spans="1:16" x14ac:dyDescent="0.25">
      <c r="A137" s="2" t="s">
        <v>38</v>
      </c>
      <c r="B137" s="2" t="s">
        <v>23</v>
      </c>
      <c r="C137" s="2" t="s">
        <v>14</v>
      </c>
      <c r="D137" s="2">
        <v>11</v>
      </c>
      <c r="E137" s="2">
        <v>10.5</v>
      </c>
      <c r="F137" s="4">
        <f t="shared" si="44"/>
        <v>10.75</v>
      </c>
      <c r="G137" s="2">
        <v>4</v>
      </c>
      <c r="H137" s="5">
        <f t="shared" si="45"/>
        <v>0.27779447115384615</v>
      </c>
      <c r="I137" s="4"/>
      <c r="J137" s="2">
        <v>38</v>
      </c>
      <c r="K137" s="2">
        <v>15.6</v>
      </c>
      <c r="L137" s="2">
        <f t="shared" ref="L137:L138" si="48">H137*$T$5</f>
        <v>4.7947325721153844E-2</v>
      </c>
      <c r="M137" s="2"/>
      <c r="N137" s="2">
        <f t="shared" si="46"/>
        <v>1.821998377403846E-2</v>
      </c>
      <c r="O137" s="2"/>
      <c r="P137" s="2"/>
    </row>
    <row r="138" spans="1:16" x14ac:dyDescent="0.25">
      <c r="A138" s="2" t="s">
        <v>38</v>
      </c>
      <c r="B138" s="2" t="s">
        <v>20</v>
      </c>
      <c r="C138" s="2" t="s">
        <v>15</v>
      </c>
      <c r="D138" s="2">
        <v>33</v>
      </c>
      <c r="E138" s="2">
        <v>32</v>
      </c>
      <c r="F138" s="4">
        <f t="shared" si="44"/>
        <v>32.5</v>
      </c>
      <c r="G138" s="2">
        <v>4</v>
      </c>
      <c r="H138" s="5">
        <f t="shared" si="45"/>
        <v>2.5390625</v>
      </c>
      <c r="I138" s="4"/>
      <c r="J138" s="2">
        <v>44.3</v>
      </c>
      <c r="K138" s="2">
        <v>16.600000000000001</v>
      </c>
      <c r="L138" s="2">
        <f t="shared" si="48"/>
        <v>0.43824218749999999</v>
      </c>
      <c r="M138" s="2"/>
      <c r="N138" s="2">
        <f t="shared" si="46"/>
        <v>0.19414128906249997</v>
      </c>
      <c r="O138" s="2"/>
      <c r="P138" s="2"/>
    </row>
    <row r="139" spans="1:16" x14ac:dyDescent="0.25">
      <c r="A139" s="6"/>
      <c r="B139" s="6"/>
      <c r="C139" s="6"/>
      <c r="D139" s="6"/>
      <c r="E139" s="6"/>
      <c r="F139" s="7"/>
      <c r="G139" s="6"/>
      <c r="H139" s="8">
        <f>SUM(H128:H138)</f>
        <v>6.75</v>
      </c>
      <c r="I139" s="7">
        <f>H139*(3.1459)^2</f>
        <v>66.802635967499995</v>
      </c>
      <c r="J139" s="6"/>
      <c r="K139" s="6"/>
      <c r="L139" s="6">
        <f>SUM(L128:L138)</f>
        <v>1.5867746093749999</v>
      </c>
      <c r="M139" s="6">
        <f>L139*(3.1459)^2</f>
        <v>15.703811347044464</v>
      </c>
      <c r="N139" s="6">
        <f>SUM(N128:N138)</f>
        <v>0.58687792824519225</v>
      </c>
      <c r="O139" s="7">
        <f>(N139*(3.1459)^2)*1000</f>
        <v>5808.1470515443207</v>
      </c>
      <c r="P139" s="7">
        <f>O139/I139</f>
        <v>86.944878258547007</v>
      </c>
    </row>
    <row r="140" spans="1:16" x14ac:dyDescent="0.25">
      <c r="A140" s="3" t="s">
        <v>39</v>
      </c>
      <c r="B140" s="3" t="s">
        <v>23</v>
      </c>
      <c r="C140" s="3" t="s">
        <v>14</v>
      </c>
      <c r="D140" s="3">
        <v>24</v>
      </c>
      <c r="E140" s="3">
        <v>23</v>
      </c>
      <c r="F140" s="10">
        <f t="shared" ref="F140:F147" si="49">(D140+E140)/2</f>
        <v>23.5</v>
      </c>
      <c r="G140" s="3">
        <v>1</v>
      </c>
      <c r="H140" s="11">
        <f t="shared" ref="H140:H147" si="50">(F140)^2/(8*52)</f>
        <v>1.3275240384615385</v>
      </c>
      <c r="I140" s="10"/>
      <c r="J140" s="3">
        <v>13.6</v>
      </c>
      <c r="K140" s="3">
        <v>14.3</v>
      </c>
      <c r="L140" s="3">
        <f>H140*T2</f>
        <v>0.40383281250000008</v>
      </c>
      <c r="M140" s="3"/>
      <c r="N140" s="3">
        <f>L140*(J140/100)</f>
        <v>5.4921262500000012E-2</v>
      </c>
      <c r="O140" s="3"/>
      <c r="P140" s="3"/>
    </row>
    <row r="141" spans="1:16" x14ac:dyDescent="0.25">
      <c r="A141" s="3" t="s">
        <v>39</v>
      </c>
      <c r="B141" s="3" t="s">
        <v>21</v>
      </c>
      <c r="C141" s="3" t="s">
        <v>14</v>
      </c>
      <c r="D141" s="3">
        <v>18</v>
      </c>
      <c r="E141" s="3">
        <v>18</v>
      </c>
      <c r="F141" s="10">
        <f t="shared" si="49"/>
        <v>18</v>
      </c>
      <c r="G141" s="3">
        <v>3</v>
      </c>
      <c r="H141" s="11">
        <f t="shared" si="50"/>
        <v>0.77884615384615385</v>
      </c>
      <c r="I141" s="10"/>
      <c r="J141" s="3">
        <v>14.8</v>
      </c>
      <c r="K141" s="3">
        <v>11.9</v>
      </c>
      <c r="L141" s="3">
        <f>H141*$T$4</f>
        <v>0.18069230769230771</v>
      </c>
      <c r="M141" s="3"/>
      <c r="N141" s="3">
        <f t="shared" ref="N141:N147" si="51">L141*(J141/100)</f>
        <v>2.6742461538461545E-2</v>
      </c>
      <c r="O141" s="3"/>
      <c r="P141" s="3"/>
    </row>
    <row r="142" spans="1:16" x14ac:dyDescent="0.25">
      <c r="A142" s="3" t="s">
        <v>39</v>
      </c>
      <c r="B142" s="3" t="s">
        <v>17</v>
      </c>
      <c r="C142" s="3" t="s">
        <v>14</v>
      </c>
      <c r="D142" s="3">
        <v>20</v>
      </c>
      <c r="E142" s="3">
        <v>21</v>
      </c>
      <c r="F142" s="10">
        <f t="shared" si="49"/>
        <v>20.5</v>
      </c>
      <c r="G142" s="3">
        <v>3</v>
      </c>
      <c r="H142" s="11">
        <f t="shared" si="50"/>
        <v>1.0102163461538463</v>
      </c>
      <c r="I142" s="10"/>
      <c r="J142" s="3">
        <v>46.9</v>
      </c>
      <c r="K142" s="3">
        <v>12.1</v>
      </c>
      <c r="L142" s="3">
        <f>H142*$T$4</f>
        <v>0.23437019230769235</v>
      </c>
      <c r="M142" s="3"/>
      <c r="N142" s="3">
        <f t="shared" si="51"/>
        <v>0.10991962019230771</v>
      </c>
      <c r="O142" s="3"/>
      <c r="P142" s="3"/>
    </row>
    <row r="143" spans="1:16" x14ac:dyDescent="0.25">
      <c r="A143" s="3" t="s">
        <v>39</v>
      </c>
      <c r="B143" s="3" t="s">
        <v>17</v>
      </c>
      <c r="C143" s="3" t="s">
        <v>14</v>
      </c>
      <c r="D143" s="3">
        <v>4.5</v>
      </c>
      <c r="E143" s="3">
        <v>4.5</v>
      </c>
      <c r="F143" s="10">
        <f t="shared" si="49"/>
        <v>4.5</v>
      </c>
      <c r="G143" s="3">
        <v>4</v>
      </c>
      <c r="H143" s="11">
        <f t="shared" si="50"/>
        <v>4.8677884615384616E-2</v>
      </c>
      <c r="I143" s="10"/>
      <c r="J143" s="3">
        <v>17.2</v>
      </c>
      <c r="K143" s="3">
        <v>12.1</v>
      </c>
      <c r="L143" s="3">
        <f>H143*$T$5</f>
        <v>8.4018028846153843E-3</v>
      </c>
      <c r="M143" s="3"/>
      <c r="N143" s="3">
        <f t="shared" si="51"/>
        <v>1.4451100961538461E-3</v>
      </c>
      <c r="O143" s="3"/>
      <c r="P143" s="3"/>
    </row>
    <row r="144" spans="1:16" x14ac:dyDescent="0.25">
      <c r="A144" s="3" t="s">
        <v>39</v>
      </c>
      <c r="B144" s="3" t="s">
        <v>17</v>
      </c>
      <c r="C144" s="3" t="s">
        <v>14</v>
      </c>
      <c r="D144" s="3">
        <v>28</v>
      </c>
      <c r="E144" s="3">
        <v>27</v>
      </c>
      <c r="F144" s="10">
        <f t="shared" si="49"/>
        <v>27.5</v>
      </c>
      <c r="G144" s="3">
        <v>4</v>
      </c>
      <c r="H144" s="11">
        <f t="shared" si="50"/>
        <v>1.8179086538461537</v>
      </c>
      <c r="I144" s="10"/>
      <c r="J144" s="3">
        <v>31.4</v>
      </c>
      <c r="K144" s="3">
        <v>12.3</v>
      </c>
      <c r="L144" s="3">
        <f t="shared" ref="L144:L145" si="52">H144*$T$5</f>
        <v>0.31377103365384612</v>
      </c>
      <c r="M144" s="3"/>
      <c r="N144" s="3">
        <f t="shared" si="51"/>
        <v>9.8524104567307688E-2</v>
      </c>
      <c r="O144" s="3"/>
      <c r="P144" s="3"/>
    </row>
    <row r="145" spans="1:16" x14ac:dyDescent="0.25">
      <c r="A145" s="3" t="s">
        <v>39</v>
      </c>
      <c r="B145" s="3" t="s">
        <v>20</v>
      </c>
      <c r="C145" s="3" t="s">
        <v>14</v>
      </c>
      <c r="D145" s="3">
        <v>26</v>
      </c>
      <c r="E145" s="3">
        <v>28.5</v>
      </c>
      <c r="F145" s="10">
        <f t="shared" si="49"/>
        <v>27.25</v>
      </c>
      <c r="G145" s="3">
        <v>4</v>
      </c>
      <c r="H145" s="11">
        <f t="shared" si="50"/>
        <v>1.7850060096153846</v>
      </c>
      <c r="I145" s="10"/>
      <c r="J145" s="3">
        <v>47.9</v>
      </c>
      <c r="K145" s="3">
        <v>13.3</v>
      </c>
      <c r="L145" s="3">
        <f t="shared" si="52"/>
        <v>0.30809203725961537</v>
      </c>
      <c r="M145" s="3"/>
      <c r="N145" s="3">
        <f t="shared" si="51"/>
        <v>0.14757608584735576</v>
      </c>
      <c r="O145" s="3"/>
      <c r="P145" s="3"/>
    </row>
    <row r="146" spans="1:16" x14ac:dyDescent="0.25">
      <c r="A146" s="3" t="s">
        <v>39</v>
      </c>
      <c r="B146" s="3" t="s">
        <v>17</v>
      </c>
      <c r="C146" s="3" t="s">
        <v>14</v>
      </c>
      <c r="D146" s="3">
        <v>17</v>
      </c>
      <c r="E146" s="3">
        <v>16</v>
      </c>
      <c r="F146" s="10">
        <f t="shared" si="49"/>
        <v>16.5</v>
      </c>
      <c r="G146" s="3">
        <v>5</v>
      </c>
      <c r="H146" s="11">
        <f t="shared" si="50"/>
        <v>0.65444711538461542</v>
      </c>
      <c r="I146" s="10"/>
      <c r="J146" s="3">
        <v>32.9</v>
      </c>
      <c r="K146" s="3">
        <v>12.2</v>
      </c>
      <c r="L146" s="3">
        <f>H146*$T$6</f>
        <v>8.9462920673076915E-2</v>
      </c>
      <c r="M146" s="3"/>
      <c r="N146" s="3">
        <f t="shared" si="51"/>
        <v>2.9433300901442302E-2</v>
      </c>
      <c r="O146" s="3"/>
      <c r="P146" s="3"/>
    </row>
    <row r="147" spans="1:16" x14ac:dyDescent="0.25">
      <c r="A147" s="3" t="s">
        <v>39</v>
      </c>
      <c r="B147" s="3" t="s">
        <v>20</v>
      </c>
      <c r="C147" s="3" t="s">
        <v>14</v>
      </c>
      <c r="D147" s="3">
        <v>18</v>
      </c>
      <c r="E147" s="3">
        <v>18</v>
      </c>
      <c r="F147" s="10">
        <f t="shared" si="49"/>
        <v>18</v>
      </c>
      <c r="G147" s="3">
        <v>5</v>
      </c>
      <c r="H147" s="11">
        <f t="shared" si="50"/>
        <v>0.77884615384615385</v>
      </c>
      <c r="I147" s="10"/>
      <c r="J147" s="3">
        <v>33.4</v>
      </c>
      <c r="K147" s="3">
        <v>12.3</v>
      </c>
      <c r="L147" s="3">
        <f>H147*$T$6</f>
        <v>0.10646826923076923</v>
      </c>
      <c r="M147" s="3"/>
      <c r="N147" s="3">
        <f t="shared" si="51"/>
        <v>3.5560401923076919E-2</v>
      </c>
      <c r="O147" s="3"/>
      <c r="P147" s="3"/>
    </row>
    <row r="148" spans="1:16" x14ac:dyDescent="0.25">
      <c r="A148" s="6"/>
      <c r="B148" s="6"/>
      <c r="C148" s="6"/>
      <c r="D148" s="6"/>
      <c r="E148" s="6"/>
      <c r="F148" s="7"/>
      <c r="G148" s="6"/>
      <c r="H148" s="8">
        <f>SUM(H140:H147)</f>
        <v>8.2014723557692299</v>
      </c>
      <c r="I148" s="7">
        <f>H148*(3.1459)^2</f>
        <v>81.167403285920969</v>
      </c>
      <c r="J148" s="6"/>
      <c r="K148" s="6"/>
      <c r="L148" s="6">
        <f>SUM(L140:L147)</f>
        <v>1.6450913762019233</v>
      </c>
      <c r="M148" s="6">
        <f>L148*(3.1459)^2</f>
        <v>16.280954124102323</v>
      </c>
      <c r="N148" s="6">
        <f>SUM(N140:N147)</f>
        <v>0.50412234756610586</v>
      </c>
      <c r="O148" s="7">
        <f>(N148*(3.1459)^2)*1000</f>
        <v>4989.140987783715</v>
      </c>
      <c r="P148" s="7">
        <f>O148/I148</f>
        <v>61.467298272545762</v>
      </c>
    </row>
    <row r="149" spans="1:16" x14ac:dyDescent="0.25">
      <c r="A149" s="2" t="s">
        <v>40</v>
      </c>
      <c r="B149" s="2" t="s">
        <v>23</v>
      </c>
      <c r="C149" s="2" t="s">
        <v>14</v>
      </c>
      <c r="D149" s="2">
        <v>25.5</v>
      </c>
      <c r="E149" s="2">
        <v>34.5</v>
      </c>
      <c r="F149" s="4">
        <f>(D149+E149)/2</f>
        <v>30</v>
      </c>
      <c r="G149" s="2">
        <v>2</v>
      </c>
      <c r="H149" s="5">
        <f>(F149)^2/(8*52)</f>
        <v>2.1634615384615383</v>
      </c>
      <c r="I149" s="4"/>
      <c r="J149" s="2">
        <v>36.799999999999997</v>
      </c>
      <c r="K149" s="2">
        <v>13.5</v>
      </c>
      <c r="L149" s="2">
        <f>H149*T3</f>
        <v>0.62394230769230763</v>
      </c>
      <c r="M149" s="2"/>
      <c r="N149" s="2">
        <f>L149*(J149/100)</f>
        <v>0.2296107692307692</v>
      </c>
      <c r="O149" s="2"/>
      <c r="P149" s="2"/>
    </row>
    <row r="150" spans="1:16" x14ac:dyDescent="0.25">
      <c r="A150" s="2" t="s">
        <v>40</v>
      </c>
      <c r="B150" s="2" t="s">
        <v>17</v>
      </c>
      <c r="C150" s="2" t="s">
        <v>14</v>
      </c>
      <c r="D150" s="2">
        <v>18.5</v>
      </c>
      <c r="E150" s="2">
        <v>17.5</v>
      </c>
      <c r="F150" s="4">
        <f>(D150+E150)/2</f>
        <v>18</v>
      </c>
      <c r="G150" s="2">
        <v>3</v>
      </c>
      <c r="H150" s="5">
        <f>(F150)^2/(8*52)</f>
        <v>0.77884615384615385</v>
      </c>
      <c r="I150" s="4"/>
      <c r="J150" s="2">
        <v>20</v>
      </c>
      <c r="K150" s="2">
        <v>13</v>
      </c>
      <c r="L150" s="2">
        <f>H150*$T$4</f>
        <v>0.18069230769230771</v>
      </c>
      <c r="M150" s="2"/>
      <c r="N150" s="2">
        <f t="shared" ref="N150:N153" si="53">L150*(J150/100)</f>
        <v>3.6138461538461543E-2</v>
      </c>
      <c r="O150" s="2"/>
      <c r="P150" s="2"/>
    </row>
    <row r="151" spans="1:16" x14ac:dyDescent="0.25">
      <c r="A151" s="2" t="s">
        <v>40</v>
      </c>
      <c r="B151" s="2" t="s">
        <v>23</v>
      </c>
      <c r="C151" s="2" t="s">
        <v>14</v>
      </c>
      <c r="D151" s="2">
        <v>7.5</v>
      </c>
      <c r="E151" s="2">
        <v>6</v>
      </c>
      <c r="F151" s="4">
        <f>(D151+E151)/2</f>
        <v>6.75</v>
      </c>
      <c r="G151" s="2">
        <v>3</v>
      </c>
      <c r="H151" s="5">
        <f>(F151)^2/(8*52)</f>
        <v>0.10952524038461539</v>
      </c>
      <c r="I151" s="4"/>
      <c r="J151" s="2">
        <v>21.1</v>
      </c>
      <c r="K151" s="2">
        <v>13.6</v>
      </c>
      <c r="L151" s="2">
        <f t="shared" ref="L151:L152" si="54">H151*$T$4</f>
        <v>2.5409855769230771E-2</v>
      </c>
      <c r="M151" s="2"/>
      <c r="N151" s="2">
        <f t="shared" si="53"/>
        <v>5.3614795673076936E-3</v>
      </c>
      <c r="O151" s="2"/>
      <c r="P151" s="2"/>
    </row>
    <row r="152" spans="1:16" x14ac:dyDescent="0.25">
      <c r="A152" s="2" t="s">
        <v>40</v>
      </c>
      <c r="B152" s="2" t="s">
        <v>21</v>
      </c>
      <c r="C152" s="2" t="s">
        <v>14</v>
      </c>
      <c r="D152" s="2">
        <v>5</v>
      </c>
      <c r="E152" s="2">
        <v>5</v>
      </c>
      <c r="F152" s="4">
        <f>(D152+E152)/2</f>
        <v>5</v>
      </c>
      <c r="G152" s="2">
        <v>3</v>
      </c>
      <c r="H152" s="5">
        <f>(F152)^2/(8*52)</f>
        <v>6.0096153846153848E-2</v>
      </c>
      <c r="I152" s="4"/>
      <c r="J152" s="2">
        <v>21.5</v>
      </c>
      <c r="K152" s="2">
        <v>13.7</v>
      </c>
      <c r="L152" s="2">
        <f t="shared" si="54"/>
        <v>1.3942307692307693E-2</v>
      </c>
      <c r="M152" s="2"/>
      <c r="N152" s="2">
        <f t="shared" si="53"/>
        <v>2.9975961538461541E-3</v>
      </c>
      <c r="O152" s="2"/>
      <c r="P152" s="2"/>
    </row>
    <row r="153" spans="1:16" x14ac:dyDescent="0.25">
      <c r="A153" s="2" t="s">
        <v>40</v>
      </c>
      <c r="B153" s="2" t="s">
        <v>17</v>
      </c>
      <c r="C153" s="2" t="s">
        <v>14</v>
      </c>
      <c r="D153" s="2">
        <v>12</v>
      </c>
      <c r="E153" s="2">
        <v>11.5</v>
      </c>
      <c r="F153" s="4">
        <f>(D153+E153)/2</f>
        <v>11.75</v>
      </c>
      <c r="G153" s="2">
        <v>5</v>
      </c>
      <c r="H153" s="5">
        <f>(F153)^2/(8*52)</f>
        <v>0.33188100961538464</v>
      </c>
      <c r="I153" s="4"/>
      <c r="J153" s="2">
        <v>41.7</v>
      </c>
      <c r="K153" s="2">
        <v>13.5</v>
      </c>
      <c r="L153" s="2">
        <f>H153*T6</f>
        <v>4.5368134014423078E-2</v>
      </c>
      <c r="M153" s="2"/>
      <c r="N153" s="2">
        <f t="shared" si="53"/>
        <v>1.8918511884014427E-2</v>
      </c>
      <c r="O153" s="2"/>
      <c r="P153" s="2"/>
    </row>
    <row r="154" spans="1:16" x14ac:dyDescent="0.25">
      <c r="A154" s="6"/>
      <c r="B154" s="6"/>
      <c r="C154" s="6"/>
      <c r="D154" s="6"/>
      <c r="E154" s="6"/>
      <c r="F154" s="7"/>
      <c r="G154" s="6"/>
      <c r="H154" s="8">
        <f>SUM(H149:H153)</f>
        <v>3.4438100961538458</v>
      </c>
      <c r="I154" s="7">
        <f>H154*(3.1459)^2</f>
        <v>34.082309954750599</v>
      </c>
      <c r="J154" s="6"/>
      <c r="K154" s="6"/>
      <c r="L154" s="6">
        <f>SUM(L149:L153)</f>
        <v>0.88935491286057688</v>
      </c>
      <c r="M154" s="6">
        <f>L154*(3.1459)^2</f>
        <v>8.8016670355159707</v>
      </c>
      <c r="N154" s="6">
        <f>SUM(N149:N153)</f>
        <v>0.29302681837439903</v>
      </c>
      <c r="O154" s="7">
        <f>(N154*(3.1459)^2)*1000</f>
        <v>2899.9946483821809</v>
      </c>
      <c r="P154" s="7">
        <f>O154/I154</f>
        <v>85.087972388971309</v>
      </c>
    </row>
    <row r="155" spans="1:16" x14ac:dyDescent="0.25">
      <c r="A155" s="3" t="s">
        <v>41</v>
      </c>
      <c r="B155" s="3" t="s">
        <v>23</v>
      </c>
      <c r="C155" s="3" t="s">
        <v>14</v>
      </c>
      <c r="D155" s="3">
        <v>20</v>
      </c>
      <c r="E155" s="3">
        <v>19</v>
      </c>
      <c r="F155" s="10">
        <f>(D155+E155)/2</f>
        <v>19.5</v>
      </c>
      <c r="G155" s="3">
        <v>1</v>
      </c>
      <c r="H155" s="11">
        <f>(F155)^2/(8*52)</f>
        <v>0.9140625</v>
      </c>
      <c r="I155" s="10"/>
      <c r="J155" s="3">
        <v>20.7</v>
      </c>
      <c r="K155" s="3">
        <v>13</v>
      </c>
      <c r="L155" s="3">
        <f>H155*$T$2</f>
        <v>0.2780578125</v>
      </c>
      <c r="M155" s="3"/>
      <c r="N155" s="3">
        <f>L155*(J155/100)</f>
        <v>5.7557967187499996E-2</v>
      </c>
      <c r="O155" s="3"/>
      <c r="P155" s="3"/>
    </row>
    <row r="156" spans="1:16" x14ac:dyDescent="0.25">
      <c r="A156" s="3" t="s">
        <v>41</v>
      </c>
      <c r="B156" s="3" t="s">
        <v>21</v>
      </c>
      <c r="C156" s="3" t="s">
        <v>14</v>
      </c>
      <c r="D156" s="3">
        <v>24</v>
      </c>
      <c r="E156" s="3">
        <v>24</v>
      </c>
      <c r="F156" s="10">
        <f>(D156+E156)/2</f>
        <v>24</v>
      </c>
      <c r="G156" s="3">
        <v>1</v>
      </c>
      <c r="H156" s="11">
        <f>(F156)^2/(8*52)</f>
        <v>1.3846153846153846</v>
      </c>
      <c r="I156" s="10"/>
      <c r="J156" s="3">
        <v>38.799999999999997</v>
      </c>
      <c r="K156" s="3">
        <v>13.1</v>
      </c>
      <c r="L156" s="3">
        <f>H156*$T$2</f>
        <v>0.42120000000000002</v>
      </c>
      <c r="M156" s="3"/>
      <c r="N156" s="3">
        <f t="shared" ref="N156:N158" si="55">L156*(J156/100)</f>
        <v>0.16342559999999998</v>
      </c>
      <c r="O156" s="3"/>
      <c r="P156" s="3"/>
    </row>
    <row r="157" spans="1:16" x14ac:dyDescent="0.25">
      <c r="A157" s="3" t="s">
        <v>41</v>
      </c>
      <c r="B157" s="3" t="s">
        <v>20</v>
      </c>
      <c r="C157" s="3" t="s">
        <v>14</v>
      </c>
      <c r="D157" s="3">
        <v>11</v>
      </c>
      <c r="E157" s="3">
        <v>11</v>
      </c>
      <c r="F157" s="10">
        <f>(D157+E157)/2</f>
        <v>11</v>
      </c>
      <c r="G157" s="3">
        <v>3</v>
      </c>
      <c r="H157" s="11">
        <f>(F157)^2/(8*52)</f>
        <v>0.29086538461538464</v>
      </c>
      <c r="I157" s="10"/>
      <c r="J157" s="3">
        <v>52.4</v>
      </c>
      <c r="K157" s="3">
        <v>12.5</v>
      </c>
      <c r="L157" s="3">
        <f>H157*T4</f>
        <v>6.7480769230769233E-2</v>
      </c>
      <c r="M157" s="3"/>
      <c r="N157" s="3">
        <f t="shared" si="55"/>
        <v>3.535992307692308E-2</v>
      </c>
      <c r="O157" s="3"/>
      <c r="P157" s="3"/>
    </row>
    <row r="158" spans="1:16" x14ac:dyDescent="0.25">
      <c r="A158" s="3" t="s">
        <v>41</v>
      </c>
      <c r="B158" s="3" t="s">
        <v>17</v>
      </c>
      <c r="C158" s="3" t="s">
        <v>14</v>
      </c>
      <c r="D158" s="3">
        <v>6</v>
      </c>
      <c r="E158" s="3">
        <v>7</v>
      </c>
      <c r="F158" s="10">
        <f>(D158+E158)/2</f>
        <v>6.5</v>
      </c>
      <c r="G158" s="3">
        <v>5</v>
      </c>
      <c r="H158" s="11">
        <f>(F158)^2/(8*52)</f>
        <v>0.1015625</v>
      </c>
      <c r="I158" s="10"/>
      <c r="J158" s="3">
        <v>62.2</v>
      </c>
      <c r="K158" s="3">
        <v>12.5</v>
      </c>
      <c r="L158" s="3">
        <f>H158*T6</f>
        <v>1.3883593749999999E-2</v>
      </c>
      <c r="M158" s="3"/>
      <c r="N158" s="3">
        <f t="shared" si="55"/>
        <v>8.6355953124999992E-3</v>
      </c>
      <c r="O158" s="3"/>
      <c r="P158" s="3"/>
    </row>
    <row r="159" spans="1:16" x14ac:dyDescent="0.25">
      <c r="A159" s="6"/>
      <c r="B159" s="6"/>
      <c r="C159" s="6"/>
      <c r="D159" s="6"/>
      <c r="E159" s="6"/>
      <c r="F159" s="7"/>
      <c r="G159" s="6"/>
      <c r="H159" s="8">
        <f>SUM(H155:H158)</f>
        <v>2.6911057692307692</v>
      </c>
      <c r="I159" s="7">
        <f>H159*(3.1459)^2</f>
        <v>26.633030970661057</v>
      </c>
      <c r="J159" s="6"/>
      <c r="K159" s="6"/>
      <c r="L159" s="6">
        <f>SUM(L155:L158)</f>
        <v>0.78062217548076929</v>
      </c>
      <c r="M159" s="6">
        <f>L159*(3.1459)^2</f>
        <v>7.7255731876740352</v>
      </c>
      <c r="N159" s="6">
        <f>SUM(N155:N158)</f>
        <v>0.26497908557692307</v>
      </c>
      <c r="O159" s="7">
        <f>(N159*(3.1459)^2)*1000</f>
        <v>2622.4150211549959</v>
      </c>
      <c r="P159" s="7">
        <f>O159/I159</f>
        <v>98.464760696739617</v>
      </c>
    </row>
    <row r="160" spans="1:16" x14ac:dyDescent="0.25">
      <c r="A160" s="2" t="s">
        <v>43</v>
      </c>
      <c r="B160" s="2" t="s">
        <v>23</v>
      </c>
      <c r="C160" s="2" t="s">
        <v>14</v>
      </c>
      <c r="D160" s="2">
        <v>6</v>
      </c>
      <c r="E160" s="2">
        <v>6</v>
      </c>
      <c r="F160" s="4">
        <f t="shared" ref="F160:F167" si="56">(D160+E160)/2</f>
        <v>6</v>
      </c>
      <c r="G160" s="2">
        <v>1</v>
      </c>
      <c r="H160" s="5">
        <f t="shared" ref="H160:H167" si="57">(F160)^2/(8*52)</f>
        <v>8.6538461538461536E-2</v>
      </c>
      <c r="I160" s="4"/>
      <c r="J160" s="2">
        <v>25</v>
      </c>
      <c r="K160" s="2">
        <v>7.9</v>
      </c>
      <c r="L160" s="2">
        <f>H160*$T$2</f>
        <v>2.6325000000000001E-2</v>
      </c>
      <c r="M160" s="2"/>
      <c r="N160" s="2">
        <f>L160*(J160/100)</f>
        <v>6.5812500000000003E-3</v>
      </c>
      <c r="O160" s="2"/>
      <c r="P160" s="2"/>
    </row>
    <row r="161" spans="1:16" x14ac:dyDescent="0.25">
      <c r="A161" s="2" t="s">
        <v>43</v>
      </c>
      <c r="B161" s="2" t="s">
        <v>21</v>
      </c>
      <c r="C161" s="2" t="s">
        <v>14</v>
      </c>
      <c r="D161" s="2">
        <v>9</v>
      </c>
      <c r="E161" s="2">
        <v>9</v>
      </c>
      <c r="F161" s="4">
        <f t="shared" si="56"/>
        <v>9</v>
      </c>
      <c r="G161" s="2">
        <v>1</v>
      </c>
      <c r="H161" s="5">
        <f t="shared" si="57"/>
        <v>0.19471153846153846</v>
      </c>
      <c r="I161" s="4"/>
      <c r="J161" s="2">
        <v>45.3</v>
      </c>
      <c r="K161" s="2">
        <v>7.5</v>
      </c>
      <c r="L161" s="2">
        <f t="shared" ref="L161:L162" si="58">H161*$T$2</f>
        <v>5.9231250000000006E-2</v>
      </c>
      <c r="M161" s="2"/>
      <c r="N161" s="2">
        <f t="shared" ref="N161:N167" si="59">L161*(J161/100)</f>
        <v>2.6831756250000002E-2</v>
      </c>
      <c r="O161" s="2"/>
      <c r="P161" s="2"/>
    </row>
    <row r="162" spans="1:16" x14ac:dyDescent="0.25">
      <c r="A162" s="2" t="s">
        <v>43</v>
      </c>
      <c r="B162" s="2" t="s">
        <v>20</v>
      </c>
      <c r="C162" s="2" t="s">
        <v>14</v>
      </c>
      <c r="D162" s="2">
        <v>13</v>
      </c>
      <c r="E162" s="2">
        <v>14</v>
      </c>
      <c r="F162" s="4">
        <f t="shared" si="56"/>
        <v>13.5</v>
      </c>
      <c r="G162" s="2">
        <v>1</v>
      </c>
      <c r="H162" s="5">
        <f t="shared" si="57"/>
        <v>0.43810096153846156</v>
      </c>
      <c r="I162" s="4"/>
      <c r="J162" s="2">
        <v>61.3</v>
      </c>
      <c r="K162" s="2">
        <v>8.3000000000000007</v>
      </c>
      <c r="L162" s="2">
        <f t="shared" si="58"/>
        <v>0.13327031250000002</v>
      </c>
      <c r="M162" s="2"/>
      <c r="N162" s="2">
        <f t="shared" si="59"/>
        <v>8.1694701562500013E-2</v>
      </c>
      <c r="O162" s="2"/>
      <c r="P162" s="2"/>
    </row>
    <row r="163" spans="1:16" x14ac:dyDescent="0.25">
      <c r="A163" s="2" t="s">
        <v>43</v>
      </c>
      <c r="B163" s="2" t="s">
        <v>23</v>
      </c>
      <c r="C163" s="2" t="s">
        <v>14</v>
      </c>
      <c r="D163" s="2">
        <v>4.5</v>
      </c>
      <c r="E163" s="2">
        <v>4.5</v>
      </c>
      <c r="F163" s="4">
        <f t="shared" si="56"/>
        <v>4.5</v>
      </c>
      <c r="G163" s="2">
        <v>2</v>
      </c>
      <c r="H163" s="5">
        <f t="shared" si="57"/>
        <v>4.8677884615384616E-2</v>
      </c>
      <c r="I163" s="4"/>
      <c r="J163" s="2">
        <v>46.4</v>
      </c>
      <c r="K163" s="2">
        <v>7.7</v>
      </c>
      <c r="L163" s="2">
        <f>H163*T3</f>
        <v>1.4038701923076923E-2</v>
      </c>
      <c r="M163" s="2"/>
      <c r="N163" s="2">
        <f t="shared" si="59"/>
        <v>6.513957692307692E-3</v>
      </c>
      <c r="O163" s="2"/>
      <c r="P163" s="2"/>
    </row>
    <row r="164" spans="1:16" x14ac:dyDescent="0.25">
      <c r="A164" s="2" t="s">
        <v>43</v>
      </c>
      <c r="B164" s="2" t="s">
        <v>21</v>
      </c>
      <c r="C164" s="2" t="s">
        <v>14</v>
      </c>
      <c r="D164" s="2">
        <v>6.5</v>
      </c>
      <c r="E164" s="2">
        <v>6</v>
      </c>
      <c r="F164" s="4">
        <f t="shared" si="56"/>
        <v>6.25</v>
      </c>
      <c r="G164" s="2">
        <v>3</v>
      </c>
      <c r="H164" s="5">
        <f t="shared" si="57"/>
        <v>9.3900240384615391E-2</v>
      </c>
      <c r="I164" s="4"/>
      <c r="J164" s="2">
        <v>28.9</v>
      </c>
      <c r="K164" s="2">
        <v>7.5</v>
      </c>
      <c r="L164" s="2">
        <f>H164*$T$4</f>
        <v>2.1784855769230772E-2</v>
      </c>
      <c r="M164" s="2"/>
      <c r="N164" s="2">
        <f t="shared" si="59"/>
        <v>6.2958233173076921E-3</v>
      </c>
      <c r="O164" s="2"/>
      <c r="P164" s="2"/>
    </row>
    <row r="165" spans="1:16" x14ac:dyDescent="0.25">
      <c r="A165" s="2" t="s">
        <v>43</v>
      </c>
      <c r="B165" s="2" t="s">
        <v>21</v>
      </c>
      <c r="C165" s="2" t="s">
        <v>14</v>
      </c>
      <c r="D165" s="2">
        <v>5</v>
      </c>
      <c r="E165" s="2">
        <v>4.5</v>
      </c>
      <c r="F165" s="4">
        <f t="shared" si="56"/>
        <v>4.75</v>
      </c>
      <c r="G165" s="2">
        <v>3</v>
      </c>
      <c r="H165" s="5">
        <f t="shared" si="57"/>
        <v>5.4236778846153848E-2</v>
      </c>
      <c r="I165" s="4"/>
      <c r="J165" s="2">
        <v>41.5</v>
      </c>
      <c r="K165" s="2">
        <v>7.6</v>
      </c>
      <c r="L165" s="2">
        <f t="shared" ref="L165:L166" si="60">H165*$T$4</f>
        <v>1.2582932692307694E-2</v>
      </c>
      <c r="M165" s="2"/>
      <c r="N165" s="2">
        <f t="shared" si="59"/>
        <v>5.2219170673076928E-3</v>
      </c>
      <c r="O165" s="2"/>
      <c r="P165" s="2"/>
    </row>
    <row r="166" spans="1:16" x14ac:dyDescent="0.25">
      <c r="A166" s="2" t="s">
        <v>43</v>
      </c>
      <c r="B166" s="2" t="s">
        <v>20</v>
      </c>
      <c r="C166" s="2" t="s">
        <v>14</v>
      </c>
      <c r="D166" s="2">
        <v>6</v>
      </c>
      <c r="E166" s="2">
        <v>6.5</v>
      </c>
      <c r="F166" s="4">
        <f t="shared" si="56"/>
        <v>6.25</v>
      </c>
      <c r="G166" s="2">
        <v>3</v>
      </c>
      <c r="H166" s="5">
        <f t="shared" si="57"/>
        <v>9.3900240384615391E-2</v>
      </c>
      <c r="I166" s="4"/>
      <c r="J166" s="2">
        <v>14.2</v>
      </c>
      <c r="K166" s="2">
        <v>8.6</v>
      </c>
      <c r="L166" s="2">
        <f t="shared" si="60"/>
        <v>2.1784855769230772E-2</v>
      </c>
      <c r="M166" s="2"/>
      <c r="N166" s="2">
        <f t="shared" si="59"/>
        <v>3.0934495192307693E-3</v>
      </c>
      <c r="O166" s="2"/>
      <c r="P166" s="2"/>
    </row>
    <row r="167" spans="1:16" x14ac:dyDescent="0.25">
      <c r="A167" s="2" t="s">
        <v>43</v>
      </c>
      <c r="B167" s="2" t="s">
        <v>17</v>
      </c>
      <c r="C167" s="2" t="s">
        <v>14</v>
      </c>
      <c r="D167" s="2">
        <v>6.5</v>
      </c>
      <c r="E167" s="2">
        <v>6</v>
      </c>
      <c r="F167" s="4">
        <f t="shared" si="56"/>
        <v>6.25</v>
      </c>
      <c r="G167" s="2">
        <v>4</v>
      </c>
      <c r="H167" s="5">
        <f t="shared" si="57"/>
        <v>9.3900240384615391E-2</v>
      </c>
      <c r="I167" s="4"/>
      <c r="J167" s="2">
        <v>50.5</v>
      </c>
      <c r="K167" s="2">
        <v>8.3000000000000007</v>
      </c>
      <c r="L167" s="2">
        <f>H167*T5</f>
        <v>1.6207181490384616E-2</v>
      </c>
      <c r="M167" s="2"/>
      <c r="N167" s="2">
        <f t="shared" si="59"/>
        <v>8.1846266526442307E-3</v>
      </c>
      <c r="O167" s="2"/>
      <c r="P167" s="2"/>
    </row>
    <row r="168" spans="1:16" x14ac:dyDescent="0.25">
      <c r="A168" s="6"/>
      <c r="B168" s="6"/>
      <c r="C168" s="6"/>
      <c r="D168" s="6"/>
      <c r="E168" s="6"/>
      <c r="F168" s="7"/>
      <c r="G168" s="6"/>
      <c r="H168" s="8">
        <f>SUM(H160:H167)</f>
        <v>1.1039663461538463</v>
      </c>
      <c r="I168" s="7">
        <f>H168*(3.1459)^2</f>
        <v>10.925609176664665</v>
      </c>
      <c r="J168" s="6"/>
      <c r="K168" s="6"/>
      <c r="L168" s="6">
        <f>SUM(L160:L167)</f>
        <v>0.30522509014423083</v>
      </c>
      <c r="M168" s="6">
        <f>L168*(3.1459)^2</f>
        <v>3.0207171237114703</v>
      </c>
      <c r="N168" s="6">
        <f>SUM(N160:N167)</f>
        <v>0.14441748206129806</v>
      </c>
      <c r="O168" s="7">
        <f>(N168*(3.1459)^2)*1000</f>
        <v>1429.2545898494602</v>
      </c>
      <c r="P168" s="7">
        <f>O168/I168</f>
        <v>130.81692441480672</v>
      </c>
    </row>
    <row r="169" spans="1:16" x14ac:dyDescent="0.25">
      <c r="A169" s="3" t="s">
        <v>44</v>
      </c>
      <c r="B169" s="3" t="s">
        <v>17</v>
      </c>
      <c r="C169" s="3" t="s">
        <v>14</v>
      </c>
      <c r="D169" s="3">
        <v>9.5</v>
      </c>
      <c r="E169" s="3">
        <v>10</v>
      </c>
      <c r="F169" s="10">
        <f t="shared" ref="F169:F174" si="61">(D169+E169)/2</f>
        <v>9.75</v>
      </c>
      <c r="G169" s="3">
        <v>4</v>
      </c>
      <c r="H169" s="11">
        <f t="shared" ref="H169:H174" si="62">(F169)^2/(8*52)</f>
        <v>0.228515625</v>
      </c>
      <c r="I169" s="10"/>
      <c r="J169" s="3">
        <v>65.599999999999994</v>
      </c>
      <c r="K169" s="3">
        <v>12.3</v>
      </c>
      <c r="L169" s="3">
        <f>H169*$T$5</f>
        <v>3.9441796875000004E-2</v>
      </c>
      <c r="M169" s="3"/>
      <c r="N169" s="3">
        <f>L169*(J169/100)</f>
        <v>2.5873818749999999E-2</v>
      </c>
      <c r="O169" s="3"/>
      <c r="P169" s="3"/>
    </row>
    <row r="170" spans="1:16" x14ac:dyDescent="0.25">
      <c r="A170" s="3" t="s">
        <v>44</v>
      </c>
      <c r="B170" s="3" t="s">
        <v>21</v>
      </c>
      <c r="C170" s="3" t="s">
        <v>14</v>
      </c>
      <c r="D170" s="3">
        <v>5.5</v>
      </c>
      <c r="E170" s="3">
        <v>5</v>
      </c>
      <c r="F170" s="10">
        <f t="shared" si="61"/>
        <v>5.25</v>
      </c>
      <c r="G170" s="3">
        <v>4</v>
      </c>
      <c r="H170" s="11">
        <f t="shared" si="62"/>
        <v>6.6256009615384609E-2</v>
      </c>
      <c r="I170" s="10"/>
      <c r="J170" s="3">
        <v>33</v>
      </c>
      <c r="K170" s="3">
        <v>8.9</v>
      </c>
      <c r="L170" s="3">
        <f t="shared" ref="L170:L173" si="63">H170*$T$5</f>
        <v>1.1435787259615384E-2</v>
      </c>
      <c r="M170" s="3"/>
      <c r="N170" s="3">
        <f t="shared" ref="N170:N174" si="64">L170*(J170/100)</f>
        <v>3.7738097956730768E-3</v>
      </c>
      <c r="O170" s="3"/>
      <c r="P170" s="3"/>
    </row>
    <row r="171" spans="1:16" x14ac:dyDescent="0.25">
      <c r="A171" s="3" t="s">
        <v>44</v>
      </c>
      <c r="B171" s="3" t="s">
        <v>21</v>
      </c>
      <c r="C171" s="3" t="s">
        <v>16</v>
      </c>
      <c r="D171" s="3">
        <v>29</v>
      </c>
      <c r="E171" s="3">
        <v>29</v>
      </c>
      <c r="F171" s="10">
        <f t="shared" si="61"/>
        <v>29</v>
      </c>
      <c r="G171" s="3">
        <v>4</v>
      </c>
      <c r="H171" s="11">
        <f t="shared" si="62"/>
        <v>2.0216346153846154</v>
      </c>
      <c r="I171" s="10"/>
      <c r="J171" s="3">
        <v>45.9</v>
      </c>
      <c r="K171" s="3">
        <v>7.8</v>
      </c>
      <c r="L171" s="3">
        <f>H171*T20</f>
        <v>0.39037764423076921</v>
      </c>
      <c r="M171" s="3"/>
      <c r="N171" s="3">
        <f t="shared" si="64"/>
        <v>0.17918333870192305</v>
      </c>
      <c r="O171" s="3"/>
      <c r="P171" s="3"/>
    </row>
    <row r="172" spans="1:16" x14ac:dyDescent="0.25">
      <c r="A172" s="3" t="s">
        <v>44</v>
      </c>
      <c r="B172" s="3" t="s">
        <v>21</v>
      </c>
      <c r="C172" s="3" t="s">
        <v>14</v>
      </c>
      <c r="D172" s="3">
        <v>19</v>
      </c>
      <c r="E172" s="3">
        <v>16.5</v>
      </c>
      <c r="F172" s="10">
        <f t="shared" si="61"/>
        <v>17.75</v>
      </c>
      <c r="G172" s="3">
        <v>4</v>
      </c>
      <c r="H172" s="11">
        <f t="shared" si="62"/>
        <v>0.75736177884615385</v>
      </c>
      <c r="I172" s="10"/>
      <c r="J172" s="3">
        <v>43.1</v>
      </c>
      <c r="K172" s="3">
        <v>7.7</v>
      </c>
      <c r="L172" s="3">
        <f t="shared" si="63"/>
        <v>0.13072064302884615</v>
      </c>
      <c r="M172" s="3"/>
      <c r="N172" s="3">
        <f t="shared" si="64"/>
        <v>5.6340597145432686E-2</v>
      </c>
      <c r="O172" s="3"/>
      <c r="P172" s="3"/>
    </row>
    <row r="173" spans="1:16" x14ac:dyDescent="0.25">
      <c r="A173" s="3" t="s">
        <v>44</v>
      </c>
      <c r="B173" s="3" t="s">
        <v>23</v>
      </c>
      <c r="C173" s="3" t="s">
        <v>14</v>
      </c>
      <c r="D173" s="3">
        <v>12</v>
      </c>
      <c r="E173" s="3">
        <v>12.5</v>
      </c>
      <c r="F173" s="10">
        <f t="shared" si="61"/>
        <v>12.25</v>
      </c>
      <c r="G173" s="3">
        <v>4</v>
      </c>
      <c r="H173" s="11">
        <f t="shared" si="62"/>
        <v>0.36072716346153844</v>
      </c>
      <c r="I173" s="10"/>
      <c r="J173" s="3">
        <v>41.8</v>
      </c>
      <c r="K173" s="3">
        <v>6.7</v>
      </c>
      <c r="L173" s="3">
        <f t="shared" si="63"/>
        <v>6.2261508413461536E-2</v>
      </c>
      <c r="M173" s="3"/>
      <c r="N173" s="3">
        <f t="shared" si="64"/>
        <v>2.6025310516826921E-2</v>
      </c>
      <c r="O173" s="3"/>
      <c r="P173" s="3"/>
    </row>
    <row r="174" spans="1:16" x14ac:dyDescent="0.25">
      <c r="A174" s="3" t="s">
        <v>44</v>
      </c>
      <c r="B174" s="3" t="s">
        <v>23</v>
      </c>
      <c r="C174" s="3" t="s">
        <v>14</v>
      </c>
      <c r="D174" s="3">
        <v>9</v>
      </c>
      <c r="E174" s="3">
        <v>9.5</v>
      </c>
      <c r="F174" s="10">
        <f t="shared" si="61"/>
        <v>9.25</v>
      </c>
      <c r="G174" s="3">
        <v>5</v>
      </c>
      <c r="H174" s="11">
        <f t="shared" si="62"/>
        <v>0.20567908653846154</v>
      </c>
      <c r="I174" s="10"/>
      <c r="J174" s="3">
        <v>40.4</v>
      </c>
      <c r="K174" s="3">
        <v>6.5</v>
      </c>
      <c r="L174" s="3">
        <f>H174*T6</f>
        <v>2.811633112980769E-2</v>
      </c>
      <c r="M174" s="3"/>
      <c r="N174" s="3">
        <f t="shared" si="64"/>
        <v>1.1358997776442305E-2</v>
      </c>
      <c r="O174" s="3"/>
      <c r="P174" s="3"/>
    </row>
    <row r="175" spans="1:16" x14ac:dyDescent="0.25">
      <c r="A175" s="6"/>
      <c r="B175" s="6"/>
      <c r="C175" s="6"/>
      <c r="D175" s="6"/>
      <c r="E175" s="6"/>
      <c r="F175" s="7"/>
      <c r="G175" s="6"/>
      <c r="H175" s="8">
        <f>SUM(H169:H174)</f>
        <v>3.6401742788461537</v>
      </c>
      <c r="I175" s="7">
        <f>H175*(3.1459)^2</f>
        <v>36.025664771557992</v>
      </c>
      <c r="J175" s="6"/>
      <c r="K175" s="6"/>
      <c r="L175" s="6">
        <f>SUM(L169:L174)</f>
        <v>0.66235371093750006</v>
      </c>
      <c r="M175" s="6">
        <f>L175*(3.1459)^2</f>
        <v>6.5551072345897099</v>
      </c>
      <c r="N175" s="6">
        <f>SUM(N169:N174)</f>
        <v>0.30255587268629802</v>
      </c>
      <c r="O175" s="7">
        <f>(N175*(3.1459)^2)*1000</f>
        <v>2994.3007145025249</v>
      </c>
      <c r="P175" s="7">
        <f>O175/I175</f>
        <v>83.115765760039608</v>
      </c>
    </row>
    <row r="176" spans="1:16" x14ac:dyDescent="0.25">
      <c r="A176" s="2" t="s">
        <v>45</v>
      </c>
      <c r="B176" s="2" t="s">
        <v>21</v>
      </c>
      <c r="C176" s="2" t="s">
        <v>25</v>
      </c>
      <c r="D176" s="2">
        <v>6</v>
      </c>
      <c r="E176" s="2">
        <v>7</v>
      </c>
      <c r="F176" s="4">
        <f t="shared" ref="F176:F186" si="65">(D176+E176)/2</f>
        <v>6.5</v>
      </c>
      <c r="G176" s="2">
        <v>4</v>
      </c>
      <c r="H176" s="5">
        <f t="shared" ref="H176:H186" si="66">(F176)^2/(8*52)</f>
        <v>0.1015625</v>
      </c>
      <c r="I176" s="4"/>
      <c r="J176" s="2">
        <v>48.7</v>
      </c>
      <c r="K176" s="2">
        <v>8.1999999999999993</v>
      </c>
      <c r="L176" s="2">
        <f>H176*T5</f>
        <v>1.7529687500000002E-2</v>
      </c>
      <c r="M176" s="2"/>
      <c r="N176" s="2">
        <f>L176*(J176/100)</f>
        <v>8.5369578125000008E-3</v>
      </c>
      <c r="O176" s="2"/>
      <c r="P176" s="2"/>
    </row>
    <row r="177" spans="1:16" x14ac:dyDescent="0.25">
      <c r="A177" s="2" t="s">
        <v>45</v>
      </c>
      <c r="B177" s="2" t="s">
        <v>21</v>
      </c>
      <c r="C177" s="2" t="s">
        <v>25</v>
      </c>
      <c r="D177" s="2">
        <v>9.5</v>
      </c>
      <c r="E177" s="2">
        <v>10</v>
      </c>
      <c r="F177" s="4">
        <f t="shared" si="65"/>
        <v>9.75</v>
      </c>
      <c r="G177" s="2">
        <v>5</v>
      </c>
      <c r="H177" s="5">
        <f t="shared" si="66"/>
        <v>0.228515625</v>
      </c>
      <c r="I177" s="4"/>
      <c r="J177" s="2">
        <v>65.7</v>
      </c>
      <c r="K177" s="2">
        <v>8.1</v>
      </c>
      <c r="L177" s="2">
        <f>H177*T6</f>
        <v>3.1238085937499997E-2</v>
      </c>
      <c r="M177" s="2"/>
      <c r="N177" s="2">
        <f t="shared" ref="N177:N186" si="67">L177*(J177/100)</f>
        <v>2.0523422460937499E-2</v>
      </c>
      <c r="O177" s="2"/>
      <c r="P177" s="2"/>
    </row>
    <row r="178" spans="1:16" x14ac:dyDescent="0.25">
      <c r="A178" s="2" t="s">
        <v>45</v>
      </c>
      <c r="B178" s="2" t="s">
        <v>20</v>
      </c>
      <c r="C178" s="2" t="s">
        <v>14</v>
      </c>
      <c r="D178" s="2">
        <v>8</v>
      </c>
      <c r="E178" s="2">
        <v>8</v>
      </c>
      <c r="F178" s="4">
        <f t="shared" si="65"/>
        <v>8</v>
      </c>
      <c r="G178" s="2">
        <v>1</v>
      </c>
      <c r="H178" s="5">
        <f t="shared" si="66"/>
        <v>0.15384615384615385</v>
      </c>
      <c r="I178" s="4"/>
      <c r="J178" s="2">
        <v>18</v>
      </c>
      <c r="K178" s="2">
        <v>6.9</v>
      </c>
      <c r="L178" s="2">
        <f>H178*$T$2</f>
        <v>4.6800000000000008E-2</v>
      </c>
      <c r="M178" s="2"/>
      <c r="N178" s="2">
        <f t="shared" si="67"/>
        <v>8.4240000000000009E-3</v>
      </c>
      <c r="O178" s="2"/>
      <c r="P178" s="2"/>
    </row>
    <row r="179" spans="1:16" x14ac:dyDescent="0.25">
      <c r="A179" s="2" t="s">
        <v>45</v>
      </c>
      <c r="B179" s="2" t="s">
        <v>23</v>
      </c>
      <c r="C179" s="2" t="s">
        <v>14</v>
      </c>
      <c r="D179" s="2">
        <v>7.5</v>
      </c>
      <c r="E179" s="2">
        <v>7.5</v>
      </c>
      <c r="F179" s="4">
        <f t="shared" si="65"/>
        <v>7.5</v>
      </c>
      <c r="G179" s="2">
        <v>1</v>
      </c>
      <c r="H179" s="5">
        <f t="shared" si="66"/>
        <v>0.13521634615384615</v>
      </c>
      <c r="I179" s="4"/>
      <c r="J179" s="2">
        <v>41</v>
      </c>
      <c r="K179" s="2">
        <v>6.9</v>
      </c>
      <c r="L179" s="2">
        <f>H179*$T$2</f>
        <v>4.1132812499999998E-2</v>
      </c>
      <c r="M179" s="2"/>
      <c r="N179" s="2">
        <f t="shared" si="67"/>
        <v>1.6864453124999998E-2</v>
      </c>
      <c r="O179" s="2"/>
      <c r="P179" s="2"/>
    </row>
    <row r="180" spans="1:16" x14ac:dyDescent="0.25">
      <c r="A180" s="2" t="s">
        <v>45</v>
      </c>
      <c r="B180" s="2" t="s">
        <v>17</v>
      </c>
      <c r="C180" s="2" t="s">
        <v>14</v>
      </c>
      <c r="D180" s="2">
        <v>17</v>
      </c>
      <c r="E180" s="2">
        <v>17.5</v>
      </c>
      <c r="F180" s="4">
        <f t="shared" si="65"/>
        <v>17.25</v>
      </c>
      <c r="G180" s="2">
        <v>2</v>
      </c>
      <c r="H180" s="5">
        <f t="shared" si="66"/>
        <v>0.71529447115384615</v>
      </c>
      <c r="I180" s="4"/>
      <c r="J180" s="2">
        <v>16.3</v>
      </c>
      <c r="K180" s="2">
        <v>8</v>
      </c>
      <c r="L180" s="2">
        <f>H180*$T$3</f>
        <v>0.20629092548076922</v>
      </c>
      <c r="M180" s="2"/>
      <c r="N180" s="2">
        <f t="shared" si="67"/>
        <v>3.3625420853365381E-2</v>
      </c>
      <c r="O180" s="2"/>
      <c r="P180" s="2"/>
    </row>
    <row r="181" spans="1:16" x14ac:dyDescent="0.25">
      <c r="A181" s="2" t="s">
        <v>45</v>
      </c>
      <c r="B181" s="2" t="s">
        <v>23</v>
      </c>
      <c r="C181" s="2" t="s">
        <v>14</v>
      </c>
      <c r="D181" s="2">
        <v>5.5</v>
      </c>
      <c r="E181" s="2">
        <v>6</v>
      </c>
      <c r="F181" s="4">
        <f t="shared" si="65"/>
        <v>5.75</v>
      </c>
      <c r="G181" s="2">
        <v>2</v>
      </c>
      <c r="H181" s="5">
        <f t="shared" si="66"/>
        <v>7.9477163461538464E-2</v>
      </c>
      <c r="I181" s="4"/>
      <c r="J181" s="2">
        <v>24.1</v>
      </c>
      <c r="K181" s="2">
        <v>7</v>
      </c>
      <c r="L181" s="2">
        <f>H181*$T$3</f>
        <v>2.2921213942307693E-2</v>
      </c>
      <c r="M181" s="2"/>
      <c r="N181" s="2">
        <f t="shared" si="67"/>
        <v>5.5240125600961544E-3</v>
      </c>
      <c r="O181" s="2"/>
      <c r="P181" s="2"/>
    </row>
    <row r="182" spans="1:16" x14ac:dyDescent="0.25">
      <c r="A182" s="2" t="s">
        <v>45</v>
      </c>
      <c r="B182" s="2" t="s">
        <v>17</v>
      </c>
      <c r="C182" s="2" t="s">
        <v>14</v>
      </c>
      <c r="D182" s="2">
        <v>6</v>
      </c>
      <c r="E182" s="2">
        <v>6.5</v>
      </c>
      <c r="F182" s="4">
        <f t="shared" si="65"/>
        <v>6.25</v>
      </c>
      <c r="G182" s="2">
        <v>3</v>
      </c>
      <c r="H182" s="5">
        <f t="shared" si="66"/>
        <v>9.3900240384615391E-2</v>
      </c>
      <c r="I182" s="4"/>
      <c r="J182" s="2">
        <v>18</v>
      </c>
      <c r="K182" s="2">
        <v>8.1</v>
      </c>
      <c r="L182" s="2">
        <f>H182*$T$4</f>
        <v>2.1784855769230772E-2</v>
      </c>
      <c r="M182" s="2"/>
      <c r="N182" s="2">
        <f t="shared" si="67"/>
        <v>3.9212740384615384E-3</v>
      </c>
      <c r="O182" s="2"/>
      <c r="P182" s="2"/>
    </row>
    <row r="183" spans="1:16" x14ac:dyDescent="0.25">
      <c r="A183" s="2" t="s">
        <v>45</v>
      </c>
      <c r="B183" s="2" t="s">
        <v>20</v>
      </c>
      <c r="C183" s="2" t="s">
        <v>14</v>
      </c>
      <c r="D183" s="2">
        <v>5</v>
      </c>
      <c r="E183" s="2">
        <v>5</v>
      </c>
      <c r="F183" s="4">
        <f t="shared" si="65"/>
        <v>5</v>
      </c>
      <c r="G183" s="2">
        <v>3</v>
      </c>
      <c r="H183" s="5">
        <f t="shared" si="66"/>
        <v>6.0096153846153848E-2</v>
      </c>
      <c r="I183" s="4"/>
      <c r="J183" s="2">
        <v>16.899999999999999</v>
      </c>
      <c r="K183" s="2">
        <v>6.9</v>
      </c>
      <c r="L183" s="2">
        <f>H183*$T$4</f>
        <v>1.3942307692307693E-2</v>
      </c>
      <c r="M183" s="2"/>
      <c r="N183" s="2">
        <f t="shared" si="67"/>
        <v>2.3562499999999998E-3</v>
      </c>
      <c r="O183" s="2"/>
      <c r="P183" s="2"/>
    </row>
    <row r="184" spans="1:16" x14ac:dyDescent="0.25">
      <c r="A184" s="2" t="s">
        <v>45</v>
      </c>
      <c r="B184" s="2" t="s">
        <v>23</v>
      </c>
      <c r="C184" s="2" t="s">
        <v>14</v>
      </c>
      <c r="D184" s="2">
        <v>7</v>
      </c>
      <c r="E184" s="2">
        <v>7</v>
      </c>
      <c r="F184" s="4">
        <f t="shared" si="65"/>
        <v>7</v>
      </c>
      <c r="G184" s="2">
        <v>4</v>
      </c>
      <c r="H184" s="5">
        <f t="shared" si="66"/>
        <v>0.11778846153846154</v>
      </c>
      <c r="I184" s="4"/>
      <c r="J184" s="2">
        <v>48.3</v>
      </c>
      <c r="K184" s="2">
        <v>7</v>
      </c>
      <c r="L184" s="2">
        <f>H184*T5</f>
        <v>2.0330288461538462E-2</v>
      </c>
      <c r="M184" s="2"/>
      <c r="N184" s="2">
        <f t="shared" si="67"/>
        <v>9.8195293269230776E-3</v>
      </c>
      <c r="O184" s="2"/>
      <c r="P184" s="2"/>
    </row>
    <row r="185" spans="1:16" x14ac:dyDescent="0.25">
      <c r="A185" s="2" t="s">
        <v>45</v>
      </c>
      <c r="B185" s="2" t="s">
        <v>20</v>
      </c>
      <c r="C185" s="2" t="s">
        <v>14</v>
      </c>
      <c r="D185" s="2">
        <v>8.5</v>
      </c>
      <c r="E185" s="2">
        <v>8</v>
      </c>
      <c r="F185" s="4">
        <f t="shared" si="65"/>
        <v>8.25</v>
      </c>
      <c r="G185" s="2">
        <v>5</v>
      </c>
      <c r="H185" s="5">
        <f t="shared" si="66"/>
        <v>0.16361177884615385</v>
      </c>
      <c r="I185" s="4"/>
      <c r="J185" s="2">
        <v>48.6</v>
      </c>
      <c r="K185" s="2">
        <v>6.9</v>
      </c>
      <c r="L185" s="2">
        <f>H185*T6</f>
        <v>2.2365730168269229E-2</v>
      </c>
      <c r="M185" s="2"/>
      <c r="N185" s="2">
        <f t="shared" si="67"/>
        <v>1.0869744861778845E-2</v>
      </c>
      <c r="O185" s="2"/>
      <c r="P185" s="2"/>
    </row>
    <row r="186" spans="1:16" x14ac:dyDescent="0.25">
      <c r="A186" s="2" t="s">
        <v>45</v>
      </c>
      <c r="B186" s="2" t="s">
        <v>17</v>
      </c>
      <c r="C186" s="2" t="s">
        <v>15</v>
      </c>
      <c r="D186" s="2">
        <v>5</v>
      </c>
      <c r="E186" s="2">
        <v>6</v>
      </c>
      <c r="F186" s="4">
        <f t="shared" si="65"/>
        <v>5.5</v>
      </c>
      <c r="G186" s="2">
        <v>3</v>
      </c>
      <c r="H186" s="5">
        <f t="shared" si="66"/>
        <v>7.2716346153846159E-2</v>
      </c>
      <c r="I186" s="4"/>
      <c r="J186" s="2">
        <v>26</v>
      </c>
      <c r="K186" s="2">
        <v>7.9</v>
      </c>
      <c r="L186" s="2">
        <f>H186*T11</f>
        <v>1.8193629807692308E-2</v>
      </c>
      <c r="M186" s="2"/>
      <c r="N186" s="2">
        <f t="shared" si="67"/>
        <v>4.7303437500000002E-3</v>
      </c>
      <c r="O186" s="2"/>
      <c r="P186" s="2"/>
    </row>
    <row r="187" spans="1:16" x14ac:dyDescent="0.25">
      <c r="A187" s="6"/>
      <c r="B187" s="6"/>
      <c r="C187" s="6"/>
      <c r="D187" s="6"/>
      <c r="E187" s="6"/>
      <c r="F187" s="7"/>
      <c r="G187" s="6"/>
      <c r="H187" s="8">
        <f>SUM(H176:H186)</f>
        <v>1.9220252403846154</v>
      </c>
      <c r="I187" s="7">
        <f>H187*(3.1459)^2</f>
        <v>19.021681845001503</v>
      </c>
      <c r="J187" s="6"/>
      <c r="K187" s="6"/>
      <c r="L187" s="6">
        <f>SUM(L176:L186)</f>
        <v>0.46252953725961532</v>
      </c>
      <c r="M187" s="6">
        <f>L187*(3.1459)^2</f>
        <v>4.5775099706326383</v>
      </c>
      <c r="N187" s="6">
        <f>SUM(N176:N186)</f>
        <v>0.12519540878906252</v>
      </c>
      <c r="O187" s="7">
        <f>(N187*(3.1459)^2)*1000</f>
        <v>1239.0197508352733</v>
      </c>
      <c r="P187" s="7">
        <f>O187/I187</f>
        <v>65.137234495427208</v>
      </c>
    </row>
    <row r="188" spans="1:16" x14ac:dyDescent="0.25">
      <c r="A188" s="3" t="s">
        <v>46</v>
      </c>
      <c r="B188" s="3" t="s">
        <v>23</v>
      </c>
      <c r="C188" s="3" t="s">
        <v>15</v>
      </c>
      <c r="D188" s="3">
        <v>12</v>
      </c>
      <c r="E188" s="3">
        <v>13</v>
      </c>
      <c r="F188" s="10">
        <f t="shared" ref="F188:F195" si="68">(D188+E188)/2</f>
        <v>12.5</v>
      </c>
      <c r="G188" s="3">
        <v>3</v>
      </c>
      <c r="H188" s="11">
        <f t="shared" ref="H188:H195" si="69">(F188)^2/(8*52)</f>
        <v>0.37560096153846156</v>
      </c>
      <c r="I188" s="10"/>
      <c r="J188" s="3">
        <v>46.7</v>
      </c>
      <c r="K188" s="3">
        <v>9.8000000000000007</v>
      </c>
      <c r="L188" s="3">
        <f>H188*T11</f>
        <v>9.3975360576923073E-2</v>
      </c>
      <c r="M188" s="3"/>
      <c r="N188" s="3">
        <f>L188*(J188/100)</f>
        <v>4.3886493389423076E-2</v>
      </c>
      <c r="O188" s="3"/>
      <c r="P188" s="3"/>
    </row>
    <row r="189" spans="1:16" x14ac:dyDescent="0.25">
      <c r="A189" s="3" t="s">
        <v>46</v>
      </c>
      <c r="B189" s="3" t="s">
        <v>20</v>
      </c>
      <c r="C189" s="3" t="s">
        <v>14</v>
      </c>
      <c r="D189" s="3">
        <v>11</v>
      </c>
      <c r="E189" s="3">
        <v>12</v>
      </c>
      <c r="F189" s="10">
        <f t="shared" si="68"/>
        <v>11.5</v>
      </c>
      <c r="G189" s="3">
        <v>1</v>
      </c>
      <c r="H189" s="11">
        <f t="shared" si="69"/>
        <v>0.31790865384615385</v>
      </c>
      <c r="I189" s="10"/>
      <c r="J189" s="3">
        <v>43.9</v>
      </c>
      <c r="K189" s="3">
        <v>7.7</v>
      </c>
      <c r="L189" s="3">
        <f>H189*T2</f>
        <v>9.6707812500000018E-2</v>
      </c>
      <c r="M189" s="3"/>
      <c r="N189" s="3">
        <f>L189*(J189/100)</f>
        <v>4.2454729687500005E-2</v>
      </c>
      <c r="O189" s="3"/>
      <c r="P189" s="3"/>
    </row>
    <row r="190" spans="1:16" x14ac:dyDescent="0.25">
      <c r="A190" s="6"/>
      <c r="B190" s="6"/>
      <c r="C190" s="6"/>
      <c r="D190" s="6"/>
      <c r="E190" s="6"/>
      <c r="F190" s="7"/>
      <c r="G190" s="6"/>
      <c r="H190" s="8">
        <f>SUM(H188:H189)</f>
        <v>0.69350961538461542</v>
      </c>
      <c r="I190" s="7">
        <f>H190*(3.1459)^2</f>
        <v>6.8634474631850964</v>
      </c>
      <c r="J190" s="6"/>
      <c r="K190" s="6"/>
      <c r="L190" s="6">
        <f>SUM(L188:L189)</f>
        <v>0.19068317307692309</v>
      </c>
      <c r="M190" s="6">
        <f>L190*(3.1459)^2</f>
        <v>1.887131643879332</v>
      </c>
      <c r="N190" s="6">
        <f>SUM(N188:N189)</f>
        <v>8.6341223076923074E-2</v>
      </c>
      <c r="O190" s="7">
        <f>(N190*(3.1459)^2)*1000</f>
        <v>854.49204358465227</v>
      </c>
      <c r="P190" s="7">
        <f>O190/I190</f>
        <v>124.49895597920278</v>
      </c>
    </row>
    <row r="191" spans="1:16" x14ac:dyDescent="0.25">
      <c r="A191" s="2" t="s">
        <v>47</v>
      </c>
      <c r="B191" s="2" t="s">
        <v>20</v>
      </c>
      <c r="C191" s="2" t="s">
        <v>14</v>
      </c>
      <c r="D191" s="2">
        <v>18</v>
      </c>
      <c r="E191" s="2">
        <v>18</v>
      </c>
      <c r="F191" s="4">
        <f t="shared" si="68"/>
        <v>18</v>
      </c>
      <c r="G191" s="2">
        <v>1</v>
      </c>
      <c r="H191" s="5">
        <f t="shared" si="69"/>
        <v>0.77884615384615385</v>
      </c>
      <c r="I191" s="4"/>
      <c r="J191" s="2">
        <v>19</v>
      </c>
      <c r="K191" s="2">
        <v>10.3</v>
      </c>
      <c r="L191" s="2">
        <f>H191*$T$2</f>
        <v>0.23692500000000002</v>
      </c>
      <c r="M191" s="2"/>
      <c r="N191" s="2">
        <f>L191*(J191/100)</f>
        <v>4.5015750000000007E-2</v>
      </c>
      <c r="O191" s="2"/>
      <c r="P191" s="2"/>
    </row>
    <row r="192" spans="1:16" x14ac:dyDescent="0.25">
      <c r="A192" s="2" t="s">
        <v>47</v>
      </c>
      <c r="B192" s="2" t="s">
        <v>20</v>
      </c>
      <c r="C192" s="2" t="s">
        <v>14</v>
      </c>
      <c r="D192" s="2">
        <v>5</v>
      </c>
      <c r="E192" s="2">
        <v>5</v>
      </c>
      <c r="F192" s="4">
        <f t="shared" si="68"/>
        <v>5</v>
      </c>
      <c r="G192" s="2">
        <v>1</v>
      </c>
      <c r="H192" s="5">
        <f t="shared" si="69"/>
        <v>6.0096153846153848E-2</v>
      </c>
      <c r="I192" s="4"/>
      <c r="J192" s="2">
        <v>44.4</v>
      </c>
      <c r="K192" s="2">
        <v>9.8000000000000007</v>
      </c>
      <c r="L192" s="2">
        <f t="shared" ref="L192:L194" si="70">H192*$T$2</f>
        <v>1.8281250000000002E-2</v>
      </c>
      <c r="M192" s="2"/>
      <c r="N192" s="2">
        <f t="shared" ref="N192:N195" si="71">L192*(J192/100)</f>
        <v>8.1168750000000008E-3</v>
      </c>
      <c r="O192" s="2"/>
      <c r="P192" s="2"/>
    </row>
    <row r="193" spans="1:16" x14ac:dyDescent="0.25">
      <c r="A193" s="2" t="s">
        <v>47</v>
      </c>
      <c r="B193" s="2" t="s">
        <v>23</v>
      </c>
      <c r="C193" s="2" t="s">
        <v>14</v>
      </c>
      <c r="D193" s="2">
        <v>6</v>
      </c>
      <c r="E193" s="2">
        <v>6.5</v>
      </c>
      <c r="F193" s="4">
        <f t="shared" si="68"/>
        <v>6.25</v>
      </c>
      <c r="G193" s="2">
        <v>1</v>
      </c>
      <c r="H193" s="5">
        <f t="shared" si="69"/>
        <v>9.3900240384615391E-2</v>
      </c>
      <c r="I193" s="4"/>
      <c r="J193" s="2">
        <v>18.3</v>
      </c>
      <c r="K193" s="2">
        <v>6.2</v>
      </c>
      <c r="L193" s="2">
        <f t="shared" si="70"/>
        <v>2.8564453125000003E-2</v>
      </c>
      <c r="M193" s="2"/>
      <c r="N193" s="2">
        <f t="shared" si="71"/>
        <v>5.2272949218750003E-3</v>
      </c>
      <c r="O193" s="2"/>
      <c r="P193" s="2"/>
    </row>
    <row r="194" spans="1:16" x14ac:dyDescent="0.25">
      <c r="A194" s="2" t="s">
        <v>47</v>
      </c>
      <c r="B194" s="2" t="s">
        <v>23</v>
      </c>
      <c r="C194" s="2" t="s">
        <v>14</v>
      </c>
      <c r="D194" s="2">
        <v>7</v>
      </c>
      <c r="E194" s="2">
        <v>7</v>
      </c>
      <c r="F194" s="4">
        <f t="shared" si="68"/>
        <v>7</v>
      </c>
      <c r="G194" s="2">
        <v>1</v>
      </c>
      <c r="H194" s="5">
        <f t="shared" si="69"/>
        <v>0.11778846153846154</v>
      </c>
      <c r="I194" s="4"/>
      <c r="J194" s="2">
        <v>33.9</v>
      </c>
      <c r="K194" s="2">
        <v>6</v>
      </c>
      <c r="L194" s="2">
        <f t="shared" si="70"/>
        <v>3.5831250000000002E-2</v>
      </c>
      <c r="M194" s="2"/>
      <c r="N194" s="2">
        <f t="shared" si="71"/>
        <v>1.2146793749999999E-2</v>
      </c>
      <c r="O194" s="2"/>
      <c r="P194" s="2"/>
    </row>
    <row r="195" spans="1:16" x14ac:dyDescent="0.25">
      <c r="A195" s="2" t="s">
        <v>47</v>
      </c>
      <c r="B195" s="2" t="s">
        <v>21</v>
      </c>
      <c r="C195" s="2" t="s">
        <v>14</v>
      </c>
      <c r="D195" s="2">
        <v>5</v>
      </c>
      <c r="E195" s="2">
        <v>4.5</v>
      </c>
      <c r="F195" s="4">
        <f t="shared" si="68"/>
        <v>4.75</v>
      </c>
      <c r="G195" s="2">
        <v>3</v>
      </c>
      <c r="H195" s="5">
        <f t="shared" si="69"/>
        <v>5.4236778846153848E-2</v>
      </c>
      <c r="I195" s="4"/>
      <c r="J195" s="2">
        <v>36.200000000000003</v>
      </c>
      <c r="K195" s="2">
        <v>7.2</v>
      </c>
      <c r="L195" s="2">
        <f>H195*T4</f>
        <v>1.2582932692307694E-2</v>
      </c>
      <c r="M195" s="2"/>
      <c r="N195" s="2">
        <f t="shared" si="71"/>
        <v>4.5550216346153857E-3</v>
      </c>
      <c r="O195" s="2"/>
      <c r="P195" s="2"/>
    </row>
    <row r="196" spans="1:16" x14ac:dyDescent="0.25">
      <c r="A196" s="6"/>
      <c r="B196" s="6"/>
      <c r="C196" s="6"/>
      <c r="D196" s="6"/>
      <c r="E196" s="6"/>
      <c r="F196" s="6"/>
      <c r="G196" s="6"/>
      <c r="H196" s="8">
        <f>SUM(H191:H195)</f>
        <v>1.1048677884615383</v>
      </c>
      <c r="I196" s="7">
        <f>H196*(3.1459)^2</f>
        <v>10.934530468861176</v>
      </c>
      <c r="J196" s="6"/>
      <c r="K196" s="6"/>
      <c r="L196" s="6">
        <f>SUM(L191:L195)</f>
        <v>0.33218488581730771</v>
      </c>
      <c r="M196" s="6">
        <f>L196*(3.1459)^2</f>
        <v>3.2875297779495054</v>
      </c>
      <c r="N196" s="6">
        <f>SUM(N191:N195)</f>
        <v>7.5061735306490393E-2</v>
      </c>
      <c r="O196" s="7">
        <f>(N196*(3.1459)^2)*1000</f>
        <v>742.86248574345484</v>
      </c>
      <c r="P196" s="7">
        <f>O196/I196</f>
        <v>67.937300815882537</v>
      </c>
    </row>
    <row r="197" spans="1:16" x14ac:dyDescent="0.25">
      <c r="A197" s="28" t="s">
        <v>30</v>
      </c>
      <c r="B197" s="28"/>
      <c r="C197" s="28"/>
      <c r="D197" s="28"/>
      <c r="E197" s="28"/>
      <c r="F197" s="28"/>
      <c r="G197" s="28"/>
      <c r="H197" s="29"/>
      <c r="I197" s="30"/>
      <c r="J197" s="28"/>
      <c r="K197" s="28"/>
      <c r="L197" s="28"/>
      <c r="M197" s="28"/>
      <c r="N197" s="28"/>
      <c r="O197" s="28"/>
      <c r="P197" s="28"/>
    </row>
    <row r="198" spans="1:16" x14ac:dyDescent="0.25">
      <c r="A198" s="6"/>
      <c r="B198" s="6"/>
      <c r="C198" s="6"/>
      <c r="D198" s="6"/>
      <c r="E198" s="6"/>
      <c r="F198" s="6"/>
      <c r="G198" s="6"/>
      <c r="H198" s="8"/>
      <c r="I198" s="7">
        <v>0</v>
      </c>
      <c r="J198" s="6"/>
      <c r="K198" s="6"/>
      <c r="L198" s="6">
        <v>0</v>
      </c>
      <c r="M198" s="6">
        <v>0</v>
      </c>
      <c r="N198" s="6">
        <f>SUM(L198:M198)</f>
        <v>0</v>
      </c>
      <c r="O198" s="6">
        <f>(N198*(3.1459)^2)*1000</f>
        <v>0</v>
      </c>
      <c r="P198" s="6">
        <v>0</v>
      </c>
    </row>
    <row r="199" spans="1:16" x14ac:dyDescent="0.25">
      <c r="A199" s="28" t="s">
        <v>31</v>
      </c>
      <c r="B199" s="28"/>
      <c r="C199" s="28"/>
      <c r="D199" s="28"/>
      <c r="E199" s="28"/>
      <c r="F199" s="28"/>
      <c r="G199" s="28"/>
      <c r="H199" s="29"/>
      <c r="I199" s="30"/>
      <c r="J199" s="28"/>
      <c r="K199" s="28"/>
      <c r="L199" s="28"/>
      <c r="M199" s="28"/>
      <c r="N199" s="28"/>
      <c r="O199" s="28"/>
      <c r="P199" s="28"/>
    </row>
    <row r="200" spans="1:16" x14ac:dyDescent="0.25">
      <c r="A200" s="6"/>
      <c r="B200" s="6"/>
      <c r="C200" s="6"/>
      <c r="D200" s="6"/>
      <c r="E200" s="6"/>
      <c r="F200" s="6"/>
      <c r="G200" s="6"/>
      <c r="H200" s="8"/>
      <c r="I200" s="7">
        <v>0</v>
      </c>
      <c r="J200" s="6"/>
      <c r="K200" s="6"/>
      <c r="L200" s="6">
        <v>0</v>
      </c>
      <c r="M200" s="6">
        <v>0</v>
      </c>
      <c r="N200" s="6">
        <f>SUM(L200:M200)</f>
        <v>0</v>
      </c>
      <c r="O200" s="6">
        <f>(N200*(3.1459)^2)*1000</f>
        <v>0</v>
      </c>
      <c r="P200" s="6">
        <v>0</v>
      </c>
    </row>
  </sheetData>
  <sortState xmlns:xlrd2="http://schemas.microsoft.com/office/spreadsheetml/2017/richdata2" ref="O206:P230">
    <sortCondition ref="O206:O230"/>
  </sortState>
  <phoneticPr fontId="2" type="noConversion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16C5-00B3-400A-8288-9EB62D6C02AF}">
  <dimension ref="A1:C5"/>
  <sheetViews>
    <sheetView tabSelected="1" workbookViewId="0">
      <selection activeCell="K27" sqref="K27"/>
    </sheetView>
  </sheetViews>
  <sheetFormatPr defaultRowHeight="15" x14ac:dyDescent="0.25"/>
  <cols>
    <col min="1" max="1" width="51.5703125" bestFit="1" customWidth="1"/>
    <col min="3" max="3" width="14.42578125" bestFit="1" customWidth="1"/>
  </cols>
  <sheetData>
    <row r="1" spans="1:3" x14ac:dyDescent="0.25">
      <c r="A1" s="33" t="s">
        <v>82</v>
      </c>
      <c r="B1" s="35" t="s">
        <v>83</v>
      </c>
      <c r="C1" s="35" t="s">
        <v>84</v>
      </c>
    </row>
    <row r="2" spans="1:3" x14ac:dyDescent="0.25">
      <c r="A2" s="33" t="s">
        <v>91</v>
      </c>
      <c r="B2" s="35">
        <v>2</v>
      </c>
      <c r="C2" s="35" t="s">
        <v>85</v>
      </c>
    </row>
    <row r="3" spans="1:3" ht="15.75" x14ac:dyDescent="0.25">
      <c r="A3" s="34" t="s">
        <v>90</v>
      </c>
      <c r="B3" s="35">
        <v>5</v>
      </c>
      <c r="C3" s="35" t="s">
        <v>81</v>
      </c>
    </row>
    <row r="4" spans="1:3" x14ac:dyDescent="0.25">
      <c r="A4" s="33" t="s">
        <v>88</v>
      </c>
      <c r="B4" s="35">
        <v>9</v>
      </c>
      <c r="C4" s="35" t="s">
        <v>86</v>
      </c>
    </row>
    <row r="5" spans="1:3" x14ac:dyDescent="0.25">
      <c r="A5" s="33" t="s">
        <v>89</v>
      </c>
      <c r="B5" s="35">
        <v>9</v>
      </c>
      <c r="C5" s="35" t="s">
        <v>87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XLSTAT_20231113_122240_1_HID">
    <tabColor rgb="FF007800"/>
  </sheetPr>
  <dimension ref="A1:H11"/>
  <sheetViews>
    <sheetView workbookViewId="0"/>
  </sheetViews>
  <sheetFormatPr defaultRowHeight="15" x14ac:dyDescent="0.25"/>
  <sheetData>
    <row r="1" spans="1:8" x14ac:dyDescent="0.25">
      <c r="A1">
        <v>1</v>
      </c>
      <c r="B1">
        <v>82.338732966567918</v>
      </c>
      <c r="C1">
        <v>2</v>
      </c>
      <c r="D1">
        <v>47.506697259656335</v>
      </c>
      <c r="E1">
        <v>3.2</v>
      </c>
      <c r="F1">
        <v>0</v>
      </c>
      <c r="G1">
        <v>4</v>
      </c>
      <c r="H1">
        <v>65.137234495427208</v>
      </c>
    </row>
    <row r="2" spans="1:8" x14ac:dyDescent="0.25">
      <c r="A2">
        <v>1</v>
      </c>
      <c r="B2">
        <v>102.09194684687093</v>
      </c>
      <c r="C2">
        <v>2</v>
      </c>
      <c r="D2">
        <v>61.467298272545762</v>
      </c>
      <c r="E2">
        <v>2.8</v>
      </c>
      <c r="F2">
        <v>0</v>
      </c>
      <c r="G2">
        <v>3.8</v>
      </c>
      <c r="H2">
        <v>67.937300815882537</v>
      </c>
    </row>
    <row r="3" spans="1:8" x14ac:dyDescent="0.25">
      <c r="C3">
        <v>2</v>
      </c>
      <c r="D3">
        <v>85.087972388971309</v>
      </c>
      <c r="E3">
        <v>3</v>
      </c>
      <c r="F3">
        <v>47.560000000000009</v>
      </c>
      <c r="G3">
        <v>4.2</v>
      </c>
      <c r="H3">
        <v>72.595242840778923</v>
      </c>
    </row>
    <row r="4" spans="1:8" x14ac:dyDescent="0.25">
      <c r="C4">
        <v>2</v>
      </c>
      <c r="D4">
        <v>98.464760696739617</v>
      </c>
      <c r="E4">
        <v>3</v>
      </c>
      <c r="F4">
        <v>50.226403496176069</v>
      </c>
      <c r="G4">
        <v>4</v>
      </c>
      <c r="H4">
        <v>83.115765760039608</v>
      </c>
    </row>
    <row r="5" spans="1:8" x14ac:dyDescent="0.25">
      <c r="C5">
        <v>2</v>
      </c>
      <c r="D5">
        <v>123.28145160920204</v>
      </c>
      <c r="E5">
        <v>3</v>
      </c>
      <c r="F5">
        <v>66.162328338762208</v>
      </c>
      <c r="G5">
        <v>3.8</v>
      </c>
      <c r="H5">
        <v>86.944878258547007</v>
      </c>
    </row>
    <row r="6" spans="1:8" x14ac:dyDescent="0.25">
      <c r="E6">
        <v>3.2</v>
      </c>
      <c r="F6">
        <v>88.469668805196292</v>
      </c>
      <c r="G6">
        <v>4.2</v>
      </c>
      <c r="H6">
        <v>87.067059133556711</v>
      </c>
    </row>
    <row r="7" spans="1:8" x14ac:dyDescent="0.25">
      <c r="E7">
        <v>2.8</v>
      </c>
      <c r="F7">
        <v>95.147353032850887</v>
      </c>
      <c r="G7">
        <v>4</v>
      </c>
      <c r="H7">
        <v>95.275750243822486</v>
      </c>
    </row>
    <row r="8" spans="1:8" x14ac:dyDescent="0.25">
      <c r="G8">
        <v>4.1333333333333337</v>
      </c>
      <c r="H8">
        <v>104.78461608296854</v>
      </c>
    </row>
    <row r="9" spans="1:8" x14ac:dyDescent="0.25">
      <c r="G9">
        <v>3.8666666666666667</v>
      </c>
      <c r="H9">
        <v>105.8167341684975</v>
      </c>
    </row>
    <row r="10" spans="1:8" x14ac:dyDescent="0.25">
      <c r="G10">
        <v>4.1333333333333337</v>
      </c>
      <c r="H10">
        <v>124.49895597920278</v>
      </c>
    </row>
    <row r="11" spans="1:8" x14ac:dyDescent="0.25">
      <c r="G11">
        <v>3.8666666666666667</v>
      </c>
      <c r="H11">
        <v>130.81692441480672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XLSTAT_20231113_122240_1_HID1">
    <tabColor rgb="FF007800"/>
  </sheetPr>
  <dimension ref="A1:H22"/>
  <sheetViews>
    <sheetView workbookViewId="0"/>
  </sheetViews>
  <sheetFormatPr defaultRowHeight="15" x14ac:dyDescent="0.25"/>
  <sheetData>
    <row r="1" spans="1:8" x14ac:dyDescent="0.25">
      <c r="A1">
        <v>0.85</v>
      </c>
      <c r="B1">
        <v>82.338732966567918</v>
      </c>
      <c r="C1">
        <v>1.85</v>
      </c>
      <c r="D1">
        <v>47.506697259656335</v>
      </c>
      <c r="E1">
        <v>2.85</v>
      </c>
      <c r="F1">
        <v>0</v>
      </c>
      <c r="G1">
        <v>3.85</v>
      </c>
      <c r="H1">
        <v>65.137234495427208</v>
      </c>
    </row>
    <row r="2" spans="1:8" x14ac:dyDescent="0.25">
      <c r="A2">
        <v>1.1499999999999999</v>
      </c>
      <c r="B2">
        <v>82.338732966567918</v>
      </c>
      <c r="C2">
        <v>2.15</v>
      </c>
      <c r="D2">
        <v>47.506697259656335</v>
      </c>
      <c r="E2">
        <v>3.15</v>
      </c>
      <c r="F2">
        <v>0</v>
      </c>
      <c r="G2">
        <v>4.1500000000000004</v>
      </c>
      <c r="H2">
        <v>65.137234495427208</v>
      </c>
    </row>
    <row r="3" spans="1:8" x14ac:dyDescent="0.25">
      <c r="A3">
        <v>0.85</v>
      </c>
      <c r="B3">
        <v>102.09194684687093</v>
      </c>
      <c r="C3">
        <v>1.85</v>
      </c>
      <c r="D3">
        <v>61.467298272545762</v>
      </c>
      <c r="E3">
        <v>2.85</v>
      </c>
      <c r="F3">
        <v>0</v>
      </c>
      <c r="G3">
        <v>3.85</v>
      </c>
      <c r="H3">
        <v>67.937300815882537</v>
      </c>
    </row>
    <row r="4" spans="1:8" x14ac:dyDescent="0.25">
      <c r="A4">
        <v>1.1499999999999999</v>
      </c>
      <c r="B4">
        <v>102.09194684687093</v>
      </c>
      <c r="C4">
        <v>2.15</v>
      </c>
      <c r="D4">
        <v>61.467298272545762</v>
      </c>
      <c r="E4">
        <v>3.15</v>
      </c>
      <c r="F4">
        <v>0</v>
      </c>
      <c r="G4">
        <v>4.1500000000000004</v>
      </c>
      <c r="H4">
        <v>67.937300815882537</v>
      </c>
    </row>
    <row r="5" spans="1:8" x14ac:dyDescent="0.25">
      <c r="C5">
        <v>1.85</v>
      </c>
      <c r="D5">
        <v>85.087972388971309</v>
      </c>
      <c r="E5">
        <v>2.85</v>
      </c>
      <c r="F5">
        <v>47.560000000000009</v>
      </c>
      <c r="G5">
        <v>3.85</v>
      </c>
      <c r="H5">
        <v>72.595242840778923</v>
      </c>
    </row>
    <row r="6" spans="1:8" x14ac:dyDescent="0.25">
      <c r="C6">
        <v>2.15</v>
      </c>
      <c r="D6">
        <v>85.087972388971309</v>
      </c>
      <c r="E6">
        <v>3.15</v>
      </c>
      <c r="F6">
        <v>47.560000000000009</v>
      </c>
      <c r="G6">
        <v>4.1500000000000004</v>
      </c>
      <c r="H6">
        <v>72.595242840778923</v>
      </c>
    </row>
    <row r="7" spans="1:8" x14ac:dyDescent="0.25">
      <c r="C7">
        <v>1.85</v>
      </c>
      <c r="D7">
        <v>98.464760696739617</v>
      </c>
      <c r="E7">
        <v>2.85</v>
      </c>
      <c r="F7">
        <v>50.226403496176069</v>
      </c>
      <c r="G7">
        <v>3.85</v>
      </c>
      <c r="H7">
        <v>83.115765760039608</v>
      </c>
    </row>
    <row r="8" spans="1:8" x14ac:dyDescent="0.25">
      <c r="C8">
        <v>2.15</v>
      </c>
      <c r="D8">
        <v>98.464760696739617</v>
      </c>
      <c r="E8">
        <v>3.15</v>
      </c>
      <c r="F8">
        <v>50.226403496176069</v>
      </c>
      <c r="G8">
        <v>4.1500000000000004</v>
      </c>
      <c r="H8">
        <v>83.115765760039608</v>
      </c>
    </row>
    <row r="9" spans="1:8" x14ac:dyDescent="0.25">
      <c r="C9">
        <v>1.85</v>
      </c>
      <c r="D9">
        <v>123.28145160920204</v>
      </c>
      <c r="E9">
        <v>2.85</v>
      </c>
      <c r="F9">
        <v>66.162328338762208</v>
      </c>
      <c r="G9">
        <v>3.85</v>
      </c>
      <c r="H9">
        <v>86.944878258547007</v>
      </c>
    </row>
    <row r="10" spans="1:8" x14ac:dyDescent="0.25">
      <c r="C10">
        <v>2.15</v>
      </c>
      <c r="D10">
        <v>123.28145160920204</v>
      </c>
      <c r="E10">
        <v>3.15</v>
      </c>
      <c r="F10">
        <v>66.162328338762208</v>
      </c>
      <c r="G10">
        <v>4.1500000000000004</v>
      </c>
      <c r="H10">
        <v>86.944878258547007</v>
      </c>
    </row>
    <row r="11" spans="1:8" x14ac:dyDescent="0.25">
      <c r="E11">
        <v>2.85</v>
      </c>
      <c r="F11">
        <v>88.469668805196292</v>
      </c>
      <c r="G11">
        <v>3.85</v>
      </c>
      <c r="H11">
        <v>87.067059133556711</v>
      </c>
    </row>
    <row r="12" spans="1:8" x14ac:dyDescent="0.25">
      <c r="E12">
        <v>3.15</v>
      </c>
      <c r="F12">
        <v>88.469668805196292</v>
      </c>
      <c r="G12">
        <v>4.1500000000000004</v>
      </c>
      <c r="H12">
        <v>87.067059133556711</v>
      </c>
    </row>
    <row r="13" spans="1:8" x14ac:dyDescent="0.25">
      <c r="E13">
        <v>2.85</v>
      </c>
      <c r="F13">
        <v>95.147353032850887</v>
      </c>
      <c r="G13">
        <v>3.85</v>
      </c>
      <c r="H13">
        <v>95.275750243822486</v>
      </c>
    </row>
    <row r="14" spans="1:8" x14ac:dyDescent="0.25">
      <c r="E14">
        <v>3.15</v>
      </c>
      <c r="F14">
        <v>95.147353032850887</v>
      </c>
      <c r="G14">
        <v>4.1500000000000004</v>
      </c>
      <c r="H14">
        <v>95.275750243822486</v>
      </c>
    </row>
    <row r="15" spans="1:8" x14ac:dyDescent="0.25">
      <c r="G15">
        <v>3.85</v>
      </c>
      <c r="H15">
        <v>104.78461608296854</v>
      </c>
    </row>
    <row r="16" spans="1:8" x14ac:dyDescent="0.25">
      <c r="G16">
        <v>4.1500000000000004</v>
      </c>
      <c r="H16">
        <v>104.78461608296854</v>
      </c>
    </row>
    <row r="17" spans="7:8" x14ac:dyDescent="0.25">
      <c r="G17">
        <v>3.85</v>
      </c>
      <c r="H17">
        <v>105.8167341684975</v>
      </c>
    </row>
    <row r="18" spans="7:8" x14ac:dyDescent="0.25">
      <c r="G18">
        <v>4.1500000000000004</v>
      </c>
      <c r="H18">
        <v>105.8167341684975</v>
      </c>
    </row>
    <row r="19" spans="7:8" x14ac:dyDescent="0.25">
      <c r="G19">
        <v>3.85</v>
      </c>
      <c r="H19">
        <v>124.49895597920278</v>
      </c>
    </row>
    <row r="20" spans="7:8" x14ac:dyDescent="0.25">
      <c r="G20">
        <v>4.1500000000000004</v>
      </c>
      <c r="H20">
        <v>124.49895597920278</v>
      </c>
    </row>
    <row r="21" spans="7:8" x14ac:dyDescent="0.25">
      <c r="G21">
        <v>3.85</v>
      </c>
      <c r="H21">
        <v>130.81692441480672</v>
      </c>
    </row>
    <row r="22" spans="7:8" x14ac:dyDescent="0.25">
      <c r="G22">
        <v>4.1500000000000004</v>
      </c>
      <c r="H22">
        <v>130.81692441480672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XLSTAT_20230328_120025_1_HID">
    <tabColor rgb="FF007800"/>
  </sheetPr>
  <dimension ref="A1:F25"/>
  <sheetViews>
    <sheetView workbookViewId="0"/>
  </sheetViews>
  <sheetFormatPr defaultRowHeight="15" x14ac:dyDescent="0.25"/>
  <sheetData>
    <row r="1" spans="1:6" x14ac:dyDescent="0.25">
      <c r="A1">
        <v>1</v>
      </c>
      <c r="B1">
        <v>0</v>
      </c>
      <c r="C1">
        <v>2</v>
      </c>
      <c r="D1">
        <v>7.5126067613159986E-2</v>
      </c>
      <c r="E1">
        <v>3</v>
      </c>
      <c r="F1">
        <v>4.675406735764831E-2</v>
      </c>
    </row>
    <row r="2" spans="1:6" x14ac:dyDescent="0.25">
      <c r="A2">
        <v>1</v>
      </c>
      <c r="B2">
        <v>0.19144408195771734</v>
      </c>
      <c r="C2">
        <v>2.1333333333333333</v>
      </c>
      <c r="D2">
        <v>0.12044839994357859</v>
      </c>
      <c r="E2">
        <v>3.1333333333333333</v>
      </c>
      <c r="F2">
        <v>7.6614899212153253E-2</v>
      </c>
    </row>
    <row r="3" spans="1:6" x14ac:dyDescent="0.25">
      <c r="A3">
        <v>1</v>
      </c>
      <c r="B3">
        <v>0.26756791257287149</v>
      </c>
      <c r="C3">
        <v>1.8666666666666667</v>
      </c>
      <c r="D3">
        <v>0.12376555065424266</v>
      </c>
      <c r="E3">
        <v>2.8666666666666667</v>
      </c>
      <c r="F3">
        <v>8.1578606578606605E-2</v>
      </c>
    </row>
    <row r="4" spans="1:6" x14ac:dyDescent="0.25">
      <c r="A4">
        <v>1</v>
      </c>
      <c r="B4">
        <v>0.31412302589003138</v>
      </c>
      <c r="C4">
        <v>2</v>
      </c>
      <c r="D4">
        <v>0.13397994835527005</v>
      </c>
      <c r="E4">
        <v>3</v>
      </c>
      <c r="F4">
        <v>8.508008309424564E-2</v>
      </c>
    </row>
    <row r="5" spans="1:6" x14ac:dyDescent="0.25">
      <c r="A5">
        <v>1</v>
      </c>
      <c r="B5">
        <v>0.3564303892276085</v>
      </c>
      <c r="C5">
        <v>1.8</v>
      </c>
      <c r="D5">
        <v>0.14190698295305115</v>
      </c>
      <c r="E5">
        <v>2.8</v>
      </c>
      <c r="F5">
        <v>8.8150343341185877E-2</v>
      </c>
    </row>
    <row r="6" spans="1:6" x14ac:dyDescent="0.25">
      <c r="A6">
        <v>1.1333333333333333</v>
      </c>
      <c r="B6">
        <v>0.39267446722755217</v>
      </c>
      <c r="C6">
        <v>2.2000000000000002</v>
      </c>
      <c r="D6">
        <v>0.14594347784292994</v>
      </c>
      <c r="E6">
        <v>3.2</v>
      </c>
      <c r="F6">
        <v>0.10285227671591313</v>
      </c>
    </row>
    <row r="7" spans="1:6" x14ac:dyDescent="0.25">
      <c r="A7">
        <v>0.8666666666666667</v>
      </c>
      <c r="B7">
        <v>0.41091505111062998</v>
      </c>
      <c r="C7">
        <v>2</v>
      </c>
      <c r="D7">
        <v>0.15453583077521593</v>
      </c>
      <c r="E7">
        <v>3</v>
      </c>
      <c r="F7">
        <v>0.11647253396325641</v>
      </c>
    </row>
    <row r="8" spans="1:6" x14ac:dyDescent="0.25">
      <c r="A8">
        <v>1.1333333333333333</v>
      </c>
      <c r="B8">
        <v>0.42932302193061622</v>
      </c>
      <c r="C8">
        <v>2</v>
      </c>
      <c r="D8">
        <v>0.17343857832988274</v>
      </c>
      <c r="E8">
        <v>3</v>
      </c>
      <c r="F8">
        <v>0.12547460787627296</v>
      </c>
    </row>
    <row r="9" spans="1:6" x14ac:dyDescent="0.25">
      <c r="A9">
        <v>0.8666666666666667</v>
      </c>
      <c r="B9">
        <v>0.44706205433378782</v>
      </c>
      <c r="C9">
        <v>1.8</v>
      </c>
      <c r="D9">
        <v>0.17568741483706152</v>
      </c>
      <c r="E9">
        <v>3.1333333333333333</v>
      </c>
      <c r="F9">
        <v>0.14304369267349881</v>
      </c>
    </row>
    <row r="10" spans="1:6" x14ac:dyDescent="0.25">
      <c r="A10">
        <v>1</v>
      </c>
      <c r="B10">
        <v>0.4986401309869708</v>
      </c>
      <c r="C10">
        <v>2.2000000000000002</v>
      </c>
      <c r="D10">
        <v>0.17920966581874753</v>
      </c>
      <c r="E10">
        <v>2.8666666666666667</v>
      </c>
      <c r="F10">
        <v>0.15737794537751237</v>
      </c>
    </row>
    <row r="11" spans="1:6" x14ac:dyDescent="0.25">
      <c r="A11">
        <v>0.8</v>
      </c>
      <c r="B11">
        <v>0.50040242353818787</v>
      </c>
      <c r="C11">
        <v>2</v>
      </c>
      <c r="D11">
        <v>0.19043434446949514</v>
      </c>
      <c r="E11">
        <v>3</v>
      </c>
      <c r="F11">
        <v>0.17004823588716966</v>
      </c>
    </row>
    <row r="12" spans="1:6" x14ac:dyDescent="0.25">
      <c r="A12">
        <v>1.2</v>
      </c>
      <c r="B12">
        <v>0.52964350254035231</v>
      </c>
      <c r="C12">
        <v>2.1333333333333333</v>
      </c>
      <c r="D12">
        <v>0.22956963249516449</v>
      </c>
      <c r="E12">
        <v>3.1333333333333333</v>
      </c>
      <c r="F12">
        <v>0.19427370409363975</v>
      </c>
    </row>
    <row r="13" spans="1:6" x14ac:dyDescent="0.25">
      <c r="A13">
        <v>1.1333333333333333</v>
      </c>
      <c r="B13">
        <v>0.53685487134807874</v>
      </c>
      <c r="C13">
        <v>1.8666666666666667</v>
      </c>
      <c r="D13">
        <v>0.23121976947617573</v>
      </c>
      <c r="E13">
        <v>2.8666666666666667</v>
      </c>
      <c r="F13">
        <v>0.19588160976211011</v>
      </c>
    </row>
    <row r="14" spans="1:6" x14ac:dyDescent="0.25">
      <c r="A14">
        <v>0.8666666666666667</v>
      </c>
      <c r="B14">
        <v>0.54264297874082579</v>
      </c>
      <c r="C14">
        <v>2</v>
      </c>
      <c r="D14">
        <v>0.24920138001533354</v>
      </c>
      <c r="E14">
        <v>3.1333333333333333</v>
      </c>
      <c r="F14">
        <v>0.20588235294117652</v>
      </c>
    </row>
    <row r="15" spans="1:6" x14ac:dyDescent="0.25">
      <c r="A15">
        <v>1</v>
      </c>
      <c r="B15">
        <v>0.58242568719586973</v>
      </c>
      <c r="C15">
        <v>2</v>
      </c>
      <c r="D15">
        <v>0.26907384740922069</v>
      </c>
      <c r="E15">
        <v>2.8666666666666667</v>
      </c>
      <c r="F15">
        <v>0.20678571428571424</v>
      </c>
    </row>
    <row r="16" spans="1:6" x14ac:dyDescent="0.25">
      <c r="A16">
        <v>0.8</v>
      </c>
      <c r="B16">
        <v>0.58940100326468026</v>
      </c>
      <c r="C16">
        <v>2.1333333333333333</v>
      </c>
      <c r="D16">
        <v>0.27989130434782616</v>
      </c>
      <c r="E16">
        <v>3</v>
      </c>
      <c r="F16">
        <v>0.22338709677419355</v>
      </c>
    </row>
    <row r="17" spans="1:6" x14ac:dyDescent="0.25">
      <c r="A17">
        <v>1.2</v>
      </c>
      <c r="B17">
        <v>0.608556885905289</v>
      </c>
      <c r="C17">
        <v>1.8666666666666667</v>
      </c>
      <c r="D17">
        <v>0.28690476190476188</v>
      </c>
      <c r="E17">
        <v>3</v>
      </c>
      <c r="F17">
        <v>0.23729481926384033</v>
      </c>
    </row>
    <row r="18" spans="1:6" x14ac:dyDescent="0.25">
      <c r="A18">
        <v>1</v>
      </c>
      <c r="B18">
        <v>0.70778588656822894</v>
      </c>
      <c r="C18">
        <v>2.1333333333333333</v>
      </c>
      <c r="D18">
        <v>0.33070866141732291</v>
      </c>
      <c r="E18">
        <v>3.1333333333333333</v>
      </c>
      <c r="F18">
        <v>0.27499365476959947</v>
      </c>
    </row>
    <row r="19" spans="1:6" x14ac:dyDescent="0.25">
      <c r="A19">
        <v>0.8</v>
      </c>
      <c r="B19">
        <v>0.71254126656461536</v>
      </c>
      <c r="C19">
        <v>1.8666666666666667</v>
      </c>
      <c r="D19">
        <v>0.33340893602521504</v>
      </c>
      <c r="E19">
        <v>2.8666666666666667</v>
      </c>
      <c r="F19">
        <v>0.28359374999999998</v>
      </c>
    </row>
    <row r="20" spans="1:6" x14ac:dyDescent="0.25">
      <c r="A20">
        <v>1.2</v>
      </c>
      <c r="B20">
        <v>0.7214636866925116</v>
      </c>
      <c r="C20">
        <v>2.1333333333333333</v>
      </c>
      <c r="D20">
        <v>0.35546875</v>
      </c>
      <c r="E20">
        <v>3</v>
      </c>
      <c r="F20">
        <v>0.29489829754996655</v>
      </c>
    </row>
    <row r="21" spans="1:6" x14ac:dyDescent="0.25">
      <c r="A21">
        <v>1</v>
      </c>
      <c r="B21">
        <v>0.7923248074399788</v>
      </c>
      <c r="C21">
        <v>1.8666666666666667</v>
      </c>
      <c r="D21">
        <v>0.36249999999999993</v>
      </c>
      <c r="E21">
        <v>3</v>
      </c>
      <c r="F21">
        <v>0.31835205992509352</v>
      </c>
    </row>
    <row r="22" spans="1:6" x14ac:dyDescent="0.25">
      <c r="A22">
        <v>1.1333333333333333</v>
      </c>
      <c r="B22">
        <v>0.83240757434748547</v>
      </c>
      <c r="C22">
        <v>2</v>
      </c>
      <c r="D22">
        <v>0.38559322033898302</v>
      </c>
      <c r="E22">
        <v>3</v>
      </c>
      <c r="F22">
        <v>0.359375</v>
      </c>
    </row>
    <row r="23" spans="1:6" x14ac:dyDescent="0.25">
      <c r="A23">
        <v>0.8666666666666667</v>
      </c>
      <c r="B23">
        <v>0.84875066693190271</v>
      </c>
      <c r="C23">
        <v>2</v>
      </c>
      <c r="D23">
        <v>0.43167568232112119</v>
      </c>
      <c r="E23">
        <v>3</v>
      </c>
      <c r="F23">
        <v>0.42119565217391297</v>
      </c>
    </row>
    <row r="24" spans="1:6" x14ac:dyDescent="0.25">
      <c r="A24">
        <v>1</v>
      </c>
      <c r="B24">
        <v>0.88413240996207643</v>
      </c>
      <c r="C24">
        <v>2</v>
      </c>
      <c r="D24">
        <v>0.49696969696969706</v>
      </c>
      <c r="E24">
        <v>3</v>
      </c>
      <c r="F24">
        <v>0.48489425981873113</v>
      </c>
    </row>
    <row r="25" spans="1:6" x14ac:dyDescent="0.25">
      <c r="A25">
        <v>1</v>
      </c>
      <c r="B25">
        <v>1.031894382784299</v>
      </c>
      <c r="C25">
        <v>2</v>
      </c>
      <c r="D25">
        <v>0.53829676071055388</v>
      </c>
      <c r="E25">
        <v>3</v>
      </c>
      <c r="F25">
        <v>0.52171132752089067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XLSTAT_20230328_120025_1_HID1">
    <tabColor rgb="FF007800"/>
  </sheetPr>
  <dimension ref="A1:F50"/>
  <sheetViews>
    <sheetView workbookViewId="0"/>
  </sheetViews>
  <sheetFormatPr defaultRowHeight="15" x14ac:dyDescent="0.25"/>
  <sheetData>
    <row r="1" spans="1:6" x14ac:dyDescent="0.25">
      <c r="A1">
        <v>0.85</v>
      </c>
      <c r="B1">
        <v>0</v>
      </c>
      <c r="C1">
        <v>1.85</v>
      </c>
      <c r="D1">
        <v>7.5126067613159986E-2</v>
      </c>
      <c r="E1">
        <v>2.85</v>
      </c>
      <c r="F1">
        <v>4.675406735764831E-2</v>
      </c>
    </row>
    <row r="2" spans="1:6" x14ac:dyDescent="0.25">
      <c r="A2">
        <v>1.1499999999999999</v>
      </c>
      <c r="B2">
        <v>0</v>
      </c>
      <c r="C2">
        <v>2.15</v>
      </c>
      <c r="D2">
        <v>7.5126067613159986E-2</v>
      </c>
      <c r="E2">
        <v>3.15</v>
      </c>
      <c r="F2">
        <v>4.675406735764831E-2</v>
      </c>
    </row>
    <row r="3" spans="1:6" x14ac:dyDescent="0.25">
      <c r="A3">
        <v>0.85</v>
      </c>
      <c r="B3">
        <v>0.19144408195771734</v>
      </c>
      <c r="C3">
        <v>1.85</v>
      </c>
      <c r="D3">
        <v>0.12044839994357859</v>
      </c>
      <c r="E3">
        <v>2.85</v>
      </c>
      <c r="F3">
        <v>7.6614899212153253E-2</v>
      </c>
    </row>
    <row r="4" spans="1:6" x14ac:dyDescent="0.25">
      <c r="A4">
        <v>1.1499999999999999</v>
      </c>
      <c r="B4">
        <v>0.19144408195771734</v>
      </c>
      <c r="C4">
        <v>2.15</v>
      </c>
      <c r="D4">
        <v>0.12044839994357859</v>
      </c>
      <c r="E4">
        <v>3.15</v>
      </c>
      <c r="F4">
        <v>7.6614899212153253E-2</v>
      </c>
    </row>
    <row r="5" spans="1:6" x14ac:dyDescent="0.25">
      <c r="A5">
        <v>0.85</v>
      </c>
      <c r="B5">
        <v>0.26756791257287149</v>
      </c>
      <c r="C5">
        <v>1.85</v>
      </c>
      <c r="D5">
        <v>0.12376555065424266</v>
      </c>
      <c r="E5">
        <v>2.85</v>
      </c>
      <c r="F5">
        <v>8.1578606578606605E-2</v>
      </c>
    </row>
    <row r="6" spans="1:6" x14ac:dyDescent="0.25">
      <c r="A6">
        <v>1.1499999999999999</v>
      </c>
      <c r="B6">
        <v>0.26756791257287149</v>
      </c>
      <c r="C6">
        <v>2.15</v>
      </c>
      <c r="D6">
        <v>0.12376555065424266</v>
      </c>
      <c r="E6">
        <v>3.15</v>
      </c>
      <c r="F6">
        <v>8.1578606578606605E-2</v>
      </c>
    </row>
    <row r="7" spans="1:6" x14ac:dyDescent="0.25">
      <c r="A7">
        <v>0.85</v>
      </c>
      <c r="B7">
        <v>0.31412302589003138</v>
      </c>
      <c r="C7">
        <v>1.85</v>
      </c>
      <c r="D7">
        <v>0.13397994835527005</v>
      </c>
      <c r="E7">
        <v>2.85</v>
      </c>
      <c r="F7">
        <v>8.508008309424564E-2</v>
      </c>
    </row>
    <row r="8" spans="1:6" x14ac:dyDescent="0.25">
      <c r="A8">
        <v>1.1499999999999999</v>
      </c>
      <c r="B8">
        <v>0.31412302589003138</v>
      </c>
      <c r="C8">
        <v>2.15</v>
      </c>
      <c r="D8">
        <v>0.13397994835527005</v>
      </c>
      <c r="E8">
        <v>3.15</v>
      </c>
      <c r="F8">
        <v>8.508008309424564E-2</v>
      </c>
    </row>
    <row r="9" spans="1:6" x14ac:dyDescent="0.25">
      <c r="A9">
        <v>0.85</v>
      </c>
      <c r="B9">
        <v>0.3564303892276085</v>
      </c>
      <c r="C9">
        <v>1.85</v>
      </c>
      <c r="D9">
        <v>0.14190698295305115</v>
      </c>
      <c r="E9">
        <v>2.85</v>
      </c>
      <c r="F9">
        <v>8.8150343341185877E-2</v>
      </c>
    </row>
    <row r="10" spans="1:6" x14ac:dyDescent="0.25">
      <c r="A10">
        <v>1.1499999999999999</v>
      </c>
      <c r="B10">
        <v>0.3564303892276085</v>
      </c>
      <c r="C10">
        <v>2.15</v>
      </c>
      <c r="D10">
        <v>0.14190698295305115</v>
      </c>
      <c r="E10">
        <v>3.15</v>
      </c>
      <c r="F10">
        <v>8.8150343341185877E-2</v>
      </c>
    </row>
    <row r="11" spans="1:6" x14ac:dyDescent="0.25">
      <c r="A11">
        <v>0.85</v>
      </c>
      <c r="B11">
        <v>0.39267446722755217</v>
      </c>
      <c r="C11">
        <v>1.85</v>
      </c>
      <c r="D11">
        <v>0.14594347784292994</v>
      </c>
      <c r="E11">
        <v>2.85</v>
      </c>
      <c r="F11">
        <v>0.10285227671591313</v>
      </c>
    </row>
    <row r="12" spans="1:6" x14ac:dyDescent="0.25">
      <c r="A12">
        <v>1.1499999999999999</v>
      </c>
      <c r="B12">
        <v>0.39267446722755217</v>
      </c>
      <c r="C12">
        <v>2.15</v>
      </c>
      <c r="D12">
        <v>0.14594347784292994</v>
      </c>
      <c r="E12">
        <v>3.15</v>
      </c>
      <c r="F12">
        <v>0.10285227671591313</v>
      </c>
    </row>
    <row r="13" spans="1:6" x14ac:dyDescent="0.25">
      <c r="A13">
        <v>0.85</v>
      </c>
      <c r="B13">
        <v>0.41091505111062998</v>
      </c>
      <c r="C13">
        <v>1.85</v>
      </c>
      <c r="D13">
        <v>0.15453583077521593</v>
      </c>
      <c r="E13">
        <v>2.85</v>
      </c>
      <c r="F13">
        <v>0.11647253396325641</v>
      </c>
    </row>
    <row r="14" spans="1:6" x14ac:dyDescent="0.25">
      <c r="A14">
        <v>1.1499999999999999</v>
      </c>
      <c r="B14">
        <v>0.41091505111062998</v>
      </c>
      <c r="C14">
        <v>2.15</v>
      </c>
      <c r="D14">
        <v>0.15453583077521593</v>
      </c>
      <c r="E14">
        <v>3.15</v>
      </c>
      <c r="F14">
        <v>0.11647253396325641</v>
      </c>
    </row>
    <row r="15" spans="1:6" x14ac:dyDescent="0.25">
      <c r="A15">
        <v>0.85</v>
      </c>
      <c r="B15">
        <v>0.42932302193061622</v>
      </c>
      <c r="C15">
        <v>1.85</v>
      </c>
      <c r="D15">
        <v>0.17343857832988274</v>
      </c>
      <c r="E15">
        <v>2.85</v>
      </c>
      <c r="F15">
        <v>0.12547460787627296</v>
      </c>
    </row>
    <row r="16" spans="1:6" x14ac:dyDescent="0.25">
      <c r="A16">
        <v>1.1499999999999999</v>
      </c>
      <c r="B16">
        <v>0.42932302193061622</v>
      </c>
      <c r="C16">
        <v>2.15</v>
      </c>
      <c r="D16">
        <v>0.17343857832988274</v>
      </c>
      <c r="E16">
        <v>3.15</v>
      </c>
      <c r="F16">
        <v>0.12547460787627296</v>
      </c>
    </row>
    <row r="17" spans="1:6" x14ac:dyDescent="0.25">
      <c r="A17">
        <v>0.85</v>
      </c>
      <c r="B17">
        <v>0.44706205433378782</v>
      </c>
      <c r="C17">
        <v>1.85</v>
      </c>
      <c r="D17">
        <v>0.17568741483706152</v>
      </c>
      <c r="E17">
        <v>2.85</v>
      </c>
      <c r="F17">
        <v>0.14304369267349881</v>
      </c>
    </row>
    <row r="18" spans="1:6" x14ac:dyDescent="0.25">
      <c r="A18">
        <v>1.1499999999999999</v>
      </c>
      <c r="B18">
        <v>0.44706205433378782</v>
      </c>
      <c r="C18">
        <v>2.15</v>
      </c>
      <c r="D18">
        <v>0.17568741483706152</v>
      </c>
      <c r="E18">
        <v>3.15</v>
      </c>
      <c r="F18">
        <v>0.14304369267349881</v>
      </c>
    </row>
    <row r="19" spans="1:6" x14ac:dyDescent="0.25">
      <c r="A19">
        <v>0.85</v>
      </c>
      <c r="B19">
        <v>0.4986401309869708</v>
      </c>
      <c r="C19">
        <v>1.85</v>
      </c>
      <c r="D19">
        <v>0.17920966581874753</v>
      </c>
      <c r="E19">
        <v>2.85</v>
      </c>
      <c r="F19">
        <v>0.15737794537751237</v>
      </c>
    </row>
    <row r="20" spans="1:6" x14ac:dyDescent="0.25">
      <c r="A20">
        <v>1.1499999999999999</v>
      </c>
      <c r="B20">
        <v>0.4986401309869708</v>
      </c>
      <c r="C20">
        <v>2.15</v>
      </c>
      <c r="D20">
        <v>0.17920966581874753</v>
      </c>
      <c r="E20">
        <v>3.15</v>
      </c>
      <c r="F20">
        <v>0.15737794537751237</v>
      </c>
    </row>
    <row r="21" spans="1:6" x14ac:dyDescent="0.25">
      <c r="A21">
        <v>0.85</v>
      </c>
      <c r="B21">
        <v>0.50040242353818787</v>
      </c>
      <c r="C21">
        <v>1.85</v>
      </c>
      <c r="D21">
        <v>0.19043434446949514</v>
      </c>
      <c r="E21">
        <v>2.85</v>
      </c>
      <c r="F21">
        <v>0.17004823588716966</v>
      </c>
    </row>
    <row r="22" spans="1:6" x14ac:dyDescent="0.25">
      <c r="A22">
        <v>1.1499999999999999</v>
      </c>
      <c r="B22">
        <v>0.50040242353818787</v>
      </c>
      <c r="C22">
        <v>2.15</v>
      </c>
      <c r="D22">
        <v>0.19043434446949514</v>
      </c>
      <c r="E22">
        <v>3.15</v>
      </c>
      <c r="F22">
        <v>0.17004823588716966</v>
      </c>
    </row>
    <row r="23" spans="1:6" x14ac:dyDescent="0.25">
      <c r="A23">
        <v>0.85</v>
      </c>
      <c r="B23">
        <v>0.52964350254035231</v>
      </c>
      <c r="C23">
        <v>1.85</v>
      </c>
      <c r="D23">
        <v>0.22956963249516449</v>
      </c>
      <c r="E23">
        <v>2.85</v>
      </c>
      <c r="F23">
        <v>0.19427370409363975</v>
      </c>
    </row>
    <row r="24" spans="1:6" x14ac:dyDescent="0.25">
      <c r="A24">
        <v>1.1499999999999999</v>
      </c>
      <c r="B24">
        <v>0.52964350254035231</v>
      </c>
      <c r="C24">
        <v>2.15</v>
      </c>
      <c r="D24">
        <v>0.22956963249516449</v>
      </c>
      <c r="E24">
        <v>3.15</v>
      </c>
      <c r="F24">
        <v>0.19427370409363975</v>
      </c>
    </row>
    <row r="25" spans="1:6" x14ac:dyDescent="0.25">
      <c r="A25">
        <v>0.85</v>
      </c>
      <c r="B25">
        <v>0.53685487134807874</v>
      </c>
      <c r="C25">
        <v>1.85</v>
      </c>
      <c r="D25">
        <v>0.23121976947617573</v>
      </c>
      <c r="E25">
        <v>2.85</v>
      </c>
      <c r="F25">
        <v>0.19588160976211011</v>
      </c>
    </row>
    <row r="26" spans="1:6" x14ac:dyDescent="0.25">
      <c r="A26">
        <v>1.1499999999999999</v>
      </c>
      <c r="B26">
        <v>0.53685487134807874</v>
      </c>
      <c r="C26">
        <v>2.15</v>
      </c>
      <c r="D26">
        <v>0.23121976947617573</v>
      </c>
      <c r="E26">
        <v>3.15</v>
      </c>
      <c r="F26">
        <v>0.19588160976211011</v>
      </c>
    </row>
    <row r="27" spans="1:6" x14ac:dyDescent="0.25">
      <c r="A27">
        <v>0.85</v>
      </c>
      <c r="B27">
        <v>0.54264297874082579</v>
      </c>
      <c r="C27">
        <v>1.85</v>
      </c>
      <c r="D27">
        <v>0.24920138001533354</v>
      </c>
      <c r="E27">
        <v>2.85</v>
      </c>
      <c r="F27">
        <v>0.20588235294117652</v>
      </c>
    </row>
    <row r="28" spans="1:6" x14ac:dyDescent="0.25">
      <c r="A28">
        <v>1.1499999999999999</v>
      </c>
      <c r="B28">
        <v>0.54264297874082579</v>
      </c>
      <c r="C28">
        <v>2.15</v>
      </c>
      <c r="D28">
        <v>0.24920138001533354</v>
      </c>
      <c r="E28">
        <v>3.15</v>
      </c>
      <c r="F28">
        <v>0.20588235294117652</v>
      </c>
    </row>
    <row r="29" spans="1:6" x14ac:dyDescent="0.25">
      <c r="A29">
        <v>0.85</v>
      </c>
      <c r="B29">
        <v>0.58242568719586973</v>
      </c>
      <c r="C29">
        <v>1.85</v>
      </c>
      <c r="D29">
        <v>0.26907384740922069</v>
      </c>
      <c r="E29">
        <v>2.85</v>
      </c>
      <c r="F29">
        <v>0.20678571428571424</v>
      </c>
    </row>
    <row r="30" spans="1:6" x14ac:dyDescent="0.25">
      <c r="A30">
        <v>1.1499999999999999</v>
      </c>
      <c r="B30">
        <v>0.58242568719586973</v>
      </c>
      <c r="C30">
        <v>2.15</v>
      </c>
      <c r="D30">
        <v>0.26907384740922069</v>
      </c>
      <c r="E30">
        <v>3.15</v>
      </c>
      <c r="F30">
        <v>0.20678571428571424</v>
      </c>
    </row>
    <row r="31" spans="1:6" x14ac:dyDescent="0.25">
      <c r="A31">
        <v>0.85</v>
      </c>
      <c r="B31">
        <v>0.58940100326468026</v>
      </c>
      <c r="C31">
        <v>1.85</v>
      </c>
      <c r="D31">
        <v>0.27989130434782616</v>
      </c>
      <c r="E31">
        <v>2.85</v>
      </c>
      <c r="F31">
        <v>0.22338709677419355</v>
      </c>
    </row>
    <row r="32" spans="1:6" x14ac:dyDescent="0.25">
      <c r="A32">
        <v>1.1499999999999999</v>
      </c>
      <c r="B32">
        <v>0.58940100326468026</v>
      </c>
      <c r="C32">
        <v>2.15</v>
      </c>
      <c r="D32">
        <v>0.27989130434782616</v>
      </c>
      <c r="E32">
        <v>3.15</v>
      </c>
      <c r="F32">
        <v>0.22338709677419355</v>
      </c>
    </row>
    <row r="33" spans="1:6" x14ac:dyDescent="0.25">
      <c r="A33">
        <v>0.85</v>
      </c>
      <c r="B33">
        <v>0.608556885905289</v>
      </c>
      <c r="C33">
        <v>1.85</v>
      </c>
      <c r="D33">
        <v>0.28690476190476188</v>
      </c>
      <c r="E33">
        <v>2.85</v>
      </c>
      <c r="F33">
        <v>0.23729481926384033</v>
      </c>
    </row>
    <row r="34" spans="1:6" x14ac:dyDescent="0.25">
      <c r="A34">
        <v>1.1499999999999999</v>
      </c>
      <c r="B34">
        <v>0.608556885905289</v>
      </c>
      <c r="C34">
        <v>2.15</v>
      </c>
      <c r="D34">
        <v>0.28690476190476188</v>
      </c>
      <c r="E34">
        <v>3.15</v>
      </c>
      <c r="F34">
        <v>0.23729481926384033</v>
      </c>
    </row>
    <row r="35" spans="1:6" x14ac:dyDescent="0.25">
      <c r="A35">
        <v>0.85</v>
      </c>
      <c r="B35">
        <v>0.70778588656822894</v>
      </c>
      <c r="C35">
        <v>1.85</v>
      </c>
      <c r="D35">
        <v>0.33070866141732291</v>
      </c>
      <c r="E35">
        <v>2.85</v>
      </c>
      <c r="F35">
        <v>0.27499365476959947</v>
      </c>
    </row>
    <row r="36" spans="1:6" x14ac:dyDescent="0.25">
      <c r="A36">
        <v>1.1499999999999999</v>
      </c>
      <c r="B36">
        <v>0.70778588656822894</v>
      </c>
      <c r="C36">
        <v>2.15</v>
      </c>
      <c r="D36">
        <v>0.33070866141732291</v>
      </c>
      <c r="E36">
        <v>3.15</v>
      </c>
      <c r="F36">
        <v>0.27499365476959947</v>
      </c>
    </row>
    <row r="37" spans="1:6" x14ac:dyDescent="0.25">
      <c r="A37">
        <v>0.85</v>
      </c>
      <c r="B37">
        <v>0.71254126656461536</v>
      </c>
      <c r="C37">
        <v>1.85</v>
      </c>
      <c r="D37">
        <v>0.33340893602521504</v>
      </c>
      <c r="E37">
        <v>2.85</v>
      </c>
      <c r="F37">
        <v>0.28359374999999998</v>
      </c>
    </row>
    <row r="38" spans="1:6" x14ac:dyDescent="0.25">
      <c r="A38">
        <v>1.1499999999999999</v>
      </c>
      <c r="B38">
        <v>0.71254126656461536</v>
      </c>
      <c r="C38">
        <v>2.15</v>
      </c>
      <c r="D38">
        <v>0.33340893602521504</v>
      </c>
      <c r="E38">
        <v>3.15</v>
      </c>
      <c r="F38">
        <v>0.28359374999999998</v>
      </c>
    </row>
    <row r="39" spans="1:6" x14ac:dyDescent="0.25">
      <c r="A39">
        <v>0.85</v>
      </c>
      <c r="B39">
        <v>0.7214636866925116</v>
      </c>
      <c r="C39">
        <v>1.85</v>
      </c>
      <c r="D39">
        <v>0.35546875</v>
      </c>
      <c r="E39">
        <v>2.85</v>
      </c>
      <c r="F39">
        <v>0.29489829754996655</v>
      </c>
    </row>
    <row r="40" spans="1:6" x14ac:dyDescent="0.25">
      <c r="A40">
        <v>1.1499999999999999</v>
      </c>
      <c r="B40">
        <v>0.7214636866925116</v>
      </c>
      <c r="C40">
        <v>2.15</v>
      </c>
      <c r="D40">
        <v>0.35546875</v>
      </c>
      <c r="E40">
        <v>3.15</v>
      </c>
      <c r="F40">
        <v>0.29489829754996655</v>
      </c>
    </row>
    <row r="41" spans="1:6" x14ac:dyDescent="0.25">
      <c r="A41">
        <v>0.85</v>
      </c>
      <c r="B41">
        <v>0.7923248074399788</v>
      </c>
      <c r="C41">
        <v>1.85</v>
      </c>
      <c r="D41">
        <v>0.36249999999999993</v>
      </c>
      <c r="E41">
        <v>2.85</v>
      </c>
      <c r="F41">
        <v>0.31835205992509352</v>
      </c>
    </row>
    <row r="42" spans="1:6" x14ac:dyDescent="0.25">
      <c r="A42">
        <v>1.1499999999999999</v>
      </c>
      <c r="B42">
        <v>0.7923248074399788</v>
      </c>
      <c r="C42">
        <v>2.15</v>
      </c>
      <c r="D42">
        <v>0.36249999999999993</v>
      </c>
      <c r="E42">
        <v>3.15</v>
      </c>
      <c r="F42">
        <v>0.31835205992509352</v>
      </c>
    </row>
    <row r="43" spans="1:6" x14ac:dyDescent="0.25">
      <c r="A43">
        <v>0.85</v>
      </c>
      <c r="B43">
        <v>0.83240757434748547</v>
      </c>
      <c r="C43">
        <v>1.85</v>
      </c>
      <c r="D43">
        <v>0.38559322033898302</v>
      </c>
      <c r="E43">
        <v>2.85</v>
      </c>
      <c r="F43">
        <v>0.359375</v>
      </c>
    </row>
    <row r="44" spans="1:6" x14ac:dyDescent="0.25">
      <c r="A44">
        <v>1.1499999999999999</v>
      </c>
      <c r="B44">
        <v>0.83240757434748547</v>
      </c>
      <c r="C44">
        <v>2.15</v>
      </c>
      <c r="D44">
        <v>0.38559322033898302</v>
      </c>
      <c r="E44">
        <v>3.15</v>
      </c>
      <c r="F44">
        <v>0.359375</v>
      </c>
    </row>
    <row r="45" spans="1:6" x14ac:dyDescent="0.25">
      <c r="A45">
        <v>0.85</v>
      </c>
      <c r="B45">
        <v>0.84875066693190271</v>
      </c>
      <c r="C45">
        <v>1.85</v>
      </c>
      <c r="D45">
        <v>0.43167568232112119</v>
      </c>
      <c r="E45">
        <v>2.85</v>
      </c>
      <c r="F45">
        <v>0.42119565217391297</v>
      </c>
    </row>
    <row r="46" spans="1:6" x14ac:dyDescent="0.25">
      <c r="A46">
        <v>1.1499999999999999</v>
      </c>
      <c r="B46">
        <v>0.84875066693190271</v>
      </c>
      <c r="C46">
        <v>2.15</v>
      </c>
      <c r="D46">
        <v>0.43167568232112119</v>
      </c>
      <c r="E46">
        <v>3.15</v>
      </c>
      <c r="F46">
        <v>0.42119565217391297</v>
      </c>
    </row>
    <row r="47" spans="1:6" x14ac:dyDescent="0.25">
      <c r="A47">
        <v>0.85</v>
      </c>
      <c r="B47">
        <v>0.88413240996207643</v>
      </c>
      <c r="C47">
        <v>1.85</v>
      </c>
      <c r="D47">
        <v>0.49696969696969706</v>
      </c>
      <c r="E47">
        <v>2.85</v>
      </c>
      <c r="F47">
        <v>0.48489425981873113</v>
      </c>
    </row>
    <row r="48" spans="1:6" x14ac:dyDescent="0.25">
      <c r="A48">
        <v>1.1499999999999999</v>
      </c>
      <c r="B48">
        <v>0.88413240996207643</v>
      </c>
      <c r="C48">
        <v>2.15</v>
      </c>
      <c r="D48">
        <v>0.49696969696969706</v>
      </c>
      <c r="E48">
        <v>3.15</v>
      </c>
      <c r="F48">
        <v>0.48489425981873113</v>
      </c>
    </row>
    <row r="49" spans="1:6" x14ac:dyDescent="0.25">
      <c r="A49">
        <v>0.85</v>
      </c>
      <c r="B49">
        <v>1.031894382784299</v>
      </c>
      <c r="C49">
        <v>1.85</v>
      </c>
      <c r="D49">
        <v>0.53829676071055388</v>
      </c>
      <c r="E49">
        <v>2.85</v>
      </c>
      <c r="F49">
        <v>0.52171132752089067</v>
      </c>
    </row>
    <row r="50" spans="1:6" x14ac:dyDescent="0.25">
      <c r="A50">
        <v>1.1499999999999999</v>
      </c>
      <c r="B50">
        <v>1.031894382784299</v>
      </c>
      <c r="C50">
        <v>2.15</v>
      </c>
      <c r="D50">
        <v>0.53829676071055388</v>
      </c>
      <c r="E50">
        <v>3.15</v>
      </c>
      <c r="F50">
        <v>0.52171132752089067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XLSTAT_20220314_164508_1_HID">
    <tabColor rgb="FF007800"/>
  </sheetPr>
  <dimension ref="A1:B50"/>
  <sheetViews>
    <sheetView workbookViewId="0"/>
  </sheetViews>
  <sheetFormatPr defaultRowHeight="15" x14ac:dyDescent="0.25"/>
  <sheetData>
    <row r="1" spans="1:2" x14ac:dyDescent="0.25">
      <c r="A1">
        <v>0.90904536793479274</v>
      </c>
      <c r="B1">
        <v>0.40216126233121857</v>
      </c>
    </row>
    <row r="2" spans="1:2" x14ac:dyDescent="0.25">
      <c r="A2">
        <v>0.90904536793479274</v>
      </c>
      <c r="B2">
        <v>0.40216126233121857</v>
      </c>
    </row>
    <row r="3" spans="1:2" x14ac:dyDescent="0.25">
      <c r="A3">
        <v>0.97476502421847255</v>
      </c>
      <c r="B3">
        <v>-0.17731633077658196</v>
      </c>
    </row>
    <row r="4" spans="1:2" x14ac:dyDescent="0.25">
      <c r="A4">
        <v>0.97476502421847255</v>
      </c>
      <c r="B4">
        <v>-0.17731633077658196</v>
      </c>
    </row>
    <row r="5" spans="1:2" x14ac:dyDescent="0.25">
      <c r="A5">
        <v>0.80042964308960096</v>
      </c>
      <c r="B5">
        <v>-0.43050655011482653</v>
      </c>
    </row>
    <row r="6" spans="1:2" x14ac:dyDescent="0.25">
      <c r="A6">
        <v>0.97476502421847255</v>
      </c>
      <c r="B6">
        <v>-0.17731633077658196</v>
      </c>
    </row>
    <row r="7" spans="1:2" x14ac:dyDescent="0.25">
      <c r="A7">
        <v>0.97476502421847255</v>
      </c>
      <c r="B7">
        <v>-0.17731633077658196</v>
      </c>
    </row>
    <row r="8" spans="1:2" x14ac:dyDescent="0.25">
      <c r="A8">
        <v>0.97476502421847255</v>
      </c>
      <c r="B8">
        <v>-0.17731633077658196</v>
      </c>
    </row>
    <row r="9" spans="1:2" x14ac:dyDescent="0.25">
      <c r="A9">
        <v>0.90904536793479274</v>
      </c>
      <c r="B9">
        <v>0.40216126233121857</v>
      </c>
    </row>
    <row r="10" spans="1:2" x14ac:dyDescent="0.25">
      <c r="A10">
        <v>0.97476502421847255</v>
      </c>
      <c r="B10">
        <v>-0.17731633077658196</v>
      </c>
    </row>
    <row r="11" spans="1:2" x14ac:dyDescent="0.25">
      <c r="A11">
        <v>0.97476502421847255</v>
      </c>
      <c r="B11">
        <v>-0.17731633077658196</v>
      </c>
    </row>
    <row r="12" spans="1:2" x14ac:dyDescent="0.25">
      <c r="A12">
        <v>0.97476502421847255</v>
      </c>
      <c r="B12">
        <v>-0.17731633077658196</v>
      </c>
    </row>
    <row r="13" spans="1:2" x14ac:dyDescent="0.25">
      <c r="A13">
        <v>0.90904536793479274</v>
      </c>
      <c r="B13">
        <v>0.40216126233121857</v>
      </c>
    </row>
    <row r="14" spans="1:2" x14ac:dyDescent="0.25">
      <c r="A14">
        <v>0.97476502421847255</v>
      </c>
      <c r="B14">
        <v>-0.17731633077658196</v>
      </c>
    </row>
    <row r="15" spans="1:2" x14ac:dyDescent="0.25">
      <c r="A15">
        <v>0.97476502421847255</v>
      </c>
      <c r="B15">
        <v>-0.17731633077658196</v>
      </c>
    </row>
    <row r="16" spans="1:2" x14ac:dyDescent="0.25">
      <c r="A16">
        <v>0.97476502421847255</v>
      </c>
      <c r="B16">
        <v>-0.17731633077658196</v>
      </c>
    </row>
    <row r="17" spans="1:2" x14ac:dyDescent="0.25">
      <c r="A17">
        <v>0.97476502421847255</v>
      </c>
      <c r="B17">
        <v>-0.17731633077658196</v>
      </c>
    </row>
    <row r="18" spans="1:2" x14ac:dyDescent="0.25">
      <c r="A18">
        <v>0.90904536793479274</v>
      </c>
      <c r="B18">
        <v>0.40216126233121857</v>
      </c>
    </row>
    <row r="19" spans="1:2" x14ac:dyDescent="0.25">
      <c r="A19">
        <v>-0.80042964308960096</v>
      </c>
      <c r="B19">
        <v>0.43050655011482653</v>
      </c>
    </row>
    <row r="20" spans="1:2" x14ac:dyDescent="0.25">
      <c r="A20">
        <v>0.99285525318321688</v>
      </c>
      <c r="B20">
        <v>0.11850368400955251</v>
      </c>
    </row>
    <row r="21" spans="1:2" x14ac:dyDescent="0.25">
      <c r="A21">
        <v>0.90904536793479274</v>
      </c>
      <c r="B21">
        <v>0.40216126233121857</v>
      </c>
    </row>
    <row r="22" spans="1:2" x14ac:dyDescent="0.25">
      <c r="A22">
        <v>-0.31875302791090698</v>
      </c>
      <c r="B22">
        <v>0.83975413439194713</v>
      </c>
    </row>
    <row r="23" spans="1:2" x14ac:dyDescent="0.25">
      <c r="A23">
        <v>-1.141179386108445E-2</v>
      </c>
      <c r="B23">
        <v>0.99581149933082402</v>
      </c>
    </row>
    <row r="24" spans="1:2" x14ac:dyDescent="0.25">
      <c r="A24">
        <v>0.90904536793479407</v>
      </c>
      <c r="B24">
        <v>0.40216126233121974</v>
      </c>
    </row>
    <row r="25" spans="1:2" x14ac:dyDescent="0.25">
      <c r="A25">
        <v>0.90904536793479218</v>
      </c>
      <c r="B25">
        <v>0.40216126233121835</v>
      </c>
    </row>
    <row r="26" spans="1:2" x14ac:dyDescent="0.25">
      <c r="A26">
        <v>0.90904536793479274</v>
      </c>
      <c r="B26">
        <v>0.40216126233121857</v>
      </c>
    </row>
    <row r="27" spans="1:2" x14ac:dyDescent="0.25">
      <c r="A27">
        <v>0.90904536793479274</v>
      </c>
      <c r="B27">
        <v>0.40216126233121857</v>
      </c>
    </row>
    <row r="28" spans="1:2" x14ac:dyDescent="0.25">
      <c r="A28">
        <v>0.97476502421847255</v>
      </c>
      <c r="B28">
        <v>-0.17731633077658196</v>
      </c>
    </row>
    <row r="29" spans="1:2" x14ac:dyDescent="0.25">
      <c r="A29">
        <v>0.97476502421847255</v>
      </c>
      <c r="B29">
        <v>-0.17731633077658196</v>
      </c>
    </row>
    <row r="30" spans="1:2" x14ac:dyDescent="0.25">
      <c r="A30">
        <v>0.80042964308960096</v>
      </c>
      <c r="B30">
        <v>-0.43050655011482653</v>
      </c>
    </row>
    <row r="31" spans="1:2" x14ac:dyDescent="0.25">
      <c r="A31">
        <v>0.97476502421847255</v>
      </c>
      <c r="B31">
        <v>-0.17731633077658196</v>
      </c>
    </row>
    <row r="32" spans="1:2" x14ac:dyDescent="0.25">
      <c r="A32">
        <v>0.97476502421847255</v>
      </c>
      <c r="B32">
        <v>-0.17731633077658196</v>
      </c>
    </row>
    <row r="33" spans="1:2" x14ac:dyDescent="0.25">
      <c r="A33">
        <v>0.97476502421847255</v>
      </c>
      <c r="B33">
        <v>-0.17731633077658196</v>
      </c>
    </row>
    <row r="34" spans="1:2" x14ac:dyDescent="0.25">
      <c r="A34">
        <v>0.90904536793479274</v>
      </c>
      <c r="B34">
        <v>0.40216126233121857</v>
      </c>
    </row>
    <row r="35" spans="1:2" x14ac:dyDescent="0.25">
      <c r="A35">
        <v>0.97476502421847255</v>
      </c>
      <c r="B35">
        <v>-0.17731633077658196</v>
      </c>
    </row>
    <row r="36" spans="1:2" x14ac:dyDescent="0.25">
      <c r="A36">
        <v>0.97476502421847255</v>
      </c>
      <c r="B36">
        <v>-0.17731633077658196</v>
      </c>
    </row>
    <row r="37" spans="1:2" x14ac:dyDescent="0.25">
      <c r="A37">
        <v>0.97476502421847255</v>
      </c>
      <c r="B37">
        <v>-0.17731633077658196</v>
      </c>
    </row>
    <row r="38" spans="1:2" x14ac:dyDescent="0.25">
      <c r="A38">
        <v>0.90904536793479274</v>
      </c>
      <c r="B38">
        <v>0.40216126233121857</v>
      </c>
    </row>
    <row r="39" spans="1:2" x14ac:dyDescent="0.25">
      <c r="A39">
        <v>0.97476502421847255</v>
      </c>
      <c r="B39">
        <v>-0.17731633077658196</v>
      </c>
    </row>
    <row r="40" spans="1:2" x14ac:dyDescent="0.25">
      <c r="A40">
        <v>0.97476502421847255</v>
      </c>
      <c r="B40">
        <v>-0.17731633077658196</v>
      </c>
    </row>
    <row r="41" spans="1:2" x14ac:dyDescent="0.25">
      <c r="A41">
        <v>0.97476502421847255</v>
      </c>
      <c r="B41">
        <v>-0.17731633077658196</v>
      </c>
    </row>
    <row r="42" spans="1:2" x14ac:dyDescent="0.25">
      <c r="A42">
        <v>0.97476502421847255</v>
      </c>
      <c r="B42">
        <v>-0.17731633077658196</v>
      </c>
    </row>
    <row r="43" spans="1:2" x14ac:dyDescent="0.25">
      <c r="A43">
        <v>0.90904536793479274</v>
      </c>
      <c r="B43">
        <v>0.40216126233121857</v>
      </c>
    </row>
    <row r="44" spans="1:2" x14ac:dyDescent="0.25">
      <c r="A44">
        <v>-0.80042964308960096</v>
      </c>
      <c r="B44">
        <v>0.43050655011482653</v>
      </c>
    </row>
    <row r="45" spans="1:2" x14ac:dyDescent="0.25">
      <c r="A45">
        <v>0.99285525318321688</v>
      </c>
      <c r="B45">
        <v>0.11850368400955251</v>
      </c>
    </row>
    <row r="46" spans="1:2" x14ac:dyDescent="0.25">
      <c r="A46">
        <v>0.90904536793479274</v>
      </c>
      <c r="B46">
        <v>0.40216126233121857</v>
      </c>
    </row>
    <row r="47" spans="1:2" x14ac:dyDescent="0.25">
      <c r="A47">
        <v>-0.31875302791090698</v>
      </c>
      <c r="B47">
        <v>0.83975413439194713</v>
      </c>
    </row>
    <row r="48" spans="1:2" x14ac:dyDescent="0.25">
      <c r="A48">
        <v>-1.141179386108445E-2</v>
      </c>
      <c r="B48">
        <v>0.99581149933082402</v>
      </c>
    </row>
    <row r="49" spans="1:2" x14ac:dyDescent="0.25">
      <c r="A49">
        <v>0.90904536793479407</v>
      </c>
      <c r="B49">
        <v>0.40216126233121974</v>
      </c>
    </row>
    <row r="50" spans="1:2" x14ac:dyDescent="0.25">
      <c r="A50">
        <v>0.90904536793479218</v>
      </c>
      <c r="B50">
        <v>0.40216126233121835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XLSTAT_20220314_164508_1_HID1">
    <tabColor rgb="FF007800"/>
  </sheetPr>
  <dimension ref="A1:B8"/>
  <sheetViews>
    <sheetView workbookViewId="0"/>
  </sheetViews>
  <sheetFormatPr defaultRowHeight="15" x14ac:dyDescent="0.25"/>
  <sheetData>
    <row r="1" spans="1:2" x14ac:dyDescent="0.25">
      <c r="A1">
        <v>-4.9777245072398202</v>
      </c>
      <c r="B1">
        <v>2.5408121044203917</v>
      </c>
    </row>
    <row r="2" spans="1:2" x14ac:dyDescent="0.25">
      <c r="A2">
        <v>-3.6508454417687801</v>
      </c>
      <c r="B2">
        <v>-2.4794206273319337</v>
      </c>
    </row>
    <row r="3" spans="1:2" x14ac:dyDescent="0.25">
      <c r="A3">
        <v>6.0741995926842023</v>
      </c>
      <c r="B3">
        <v>1.0660453965741281</v>
      </c>
    </row>
    <row r="4" spans="1:2" x14ac:dyDescent="0.25">
      <c r="A4">
        <v>2.5543703563243954</v>
      </c>
      <c r="B4">
        <v>-1.1274368736625862</v>
      </c>
    </row>
    <row r="5" spans="1:2" x14ac:dyDescent="0.25">
      <c r="A5">
        <v>-4.9777245072398202</v>
      </c>
      <c r="B5">
        <v>2.5408121044203917</v>
      </c>
    </row>
    <row r="6" spans="1:2" x14ac:dyDescent="0.25">
      <c r="A6">
        <v>-3.6508454417687801</v>
      </c>
      <c r="B6">
        <v>-2.4794206273319337</v>
      </c>
    </row>
    <row r="7" spans="1:2" x14ac:dyDescent="0.25">
      <c r="A7">
        <v>6.0741995926842023</v>
      </c>
      <c r="B7">
        <v>1.0660453965741281</v>
      </c>
    </row>
    <row r="8" spans="1:2" x14ac:dyDescent="0.25">
      <c r="A8">
        <v>2.5543703563243954</v>
      </c>
      <c r="B8">
        <v>-1.1274368736625862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XLSTAT_20230307_153853_1_HID">
    <tabColor rgb="FF007800"/>
  </sheetPr>
  <dimension ref="A1:K25"/>
  <sheetViews>
    <sheetView workbookViewId="0"/>
  </sheetViews>
  <sheetFormatPr defaultRowHeight="15" x14ac:dyDescent="0.25"/>
  <sheetData>
    <row r="1" spans="1:11" x14ac:dyDescent="0.25">
      <c r="A1">
        <v>0.52964350254035231</v>
      </c>
      <c r="B1">
        <v>0.52964350254035231</v>
      </c>
      <c r="D1">
        <v>0.39267446722755217</v>
      </c>
      <c r="E1">
        <v>0.52964350254035231</v>
      </c>
      <c r="G1">
        <v>0.52964350254035231</v>
      </c>
      <c r="H1">
        <v>0.39267446722755217</v>
      </c>
      <c r="J1">
        <v>0.39267446722755217</v>
      </c>
      <c r="K1">
        <v>0.39267446722755217</v>
      </c>
    </row>
    <row r="2" spans="1:11" x14ac:dyDescent="0.25">
      <c r="A2">
        <v>0.608556885905289</v>
      </c>
      <c r="B2">
        <v>0.608556885905289</v>
      </c>
      <c r="D2">
        <v>0.19144408195771734</v>
      </c>
      <c r="E2">
        <v>0.608556885905289</v>
      </c>
      <c r="G2">
        <v>0.608556885905289</v>
      </c>
      <c r="H2">
        <v>0.19144408195771734</v>
      </c>
      <c r="J2">
        <v>0.19144408195771734</v>
      </c>
      <c r="K2">
        <v>0.19144408195771734</v>
      </c>
    </row>
    <row r="3" spans="1:11" x14ac:dyDescent="0.25">
      <c r="A3">
        <v>0.58940100326468026</v>
      </c>
      <c r="B3">
        <v>0.58940100326468026</v>
      </c>
      <c r="D3">
        <v>0.87660430205433637</v>
      </c>
      <c r="E3">
        <v>0.58940100326468026</v>
      </c>
      <c r="G3">
        <v>0.58940100326468026</v>
      </c>
      <c r="H3">
        <v>0.87660430205433637</v>
      </c>
      <c r="J3">
        <v>0.87660430205433637</v>
      </c>
      <c r="K3">
        <v>0.87660430205433637</v>
      </c>
    </row>
    <row r="4" spans="1:11" x14ac:dyDescent="0.25">
      <c r="A4">
        <v>0.39267446722755217</v>
      </c>
      <c r="B4">
        <v>0.39267446722755217</v>
      </c>
      <c r="D4">
        <v>0.58595261830355083</v>
      </c>
      <c r="E4">
        <v>0.39267446722755217</v>
      </c>
      <c r="G4">
        <v>0.39267446722755217</v>
      </c>
      <c r="H4">
        <v>0.58595261830355083</v>
      </c>
      <c r="J4">
        <v>0.58595261830355083</v>
      </c>
      <c r="K4">
        <v>0.58595261830355083</v>
      </c>
    </row>
    <row r="5" spans="1:11" x14ac:dyDescent="0.25">
      <c r="A5">
        <v>0.50040242353818787</v>
      </c>
      <c r="B5">
        <v>0.50040242353818787</v>
      </c>
      <c r="D5">
        <v>0.86871968291426505</v>
      </c>
      <c r="E5">
        <v>0.50040242353818787</v>
      </c>
      <c r="G5">
        <v>0.50040242353818787</v>
      </c>
      <c r="H5">
        <v>0.86871968291426505</v>
      </c>
      <c r="J5">
        <v>0.86871968291426505</v>
      </c>
      <c r="K5">
        <v>0.86871968291426505</v>
      </c>
    </row>
    <row r="6" spans="1:11" x14ac:dyDescent="0.25">
      <c r="A6">
        <v>0.3564303892276085</v>
      </c>
      <c r="B6">
        <v>0.3564303892276085</v>
      </c>
      <c r="D6">
        <v>0.63903185965017695</v>
      </c>
      <c r="E6">
        <v>0.3564303892276085</v>
      </c>
      <c r="G6">
        <v>0.3564303892276085</v>
      </c>
      <c r="H6">
        <v>0.63903185965017695</v>
      </c>
      <c r="J6">
        <v>0.63903185965017695</v>
      </c>
      <c r="K6">
        <v>0.63903185965017695</v>
      </c>
    </row>
    <row r="7" spans="1:11" x14ac:dyDescent="0.25">
      <c r="A7">
        <v>0.44706205433378782</v>
      </c>
      <c r="B7">
        <v>0.44706205433378782</v>
      </c>
      <c r="D7">
        <v>0.48257756517701206</v>
      </c>
      <c r="E7">
        <v>0.44706205433378782</v>
      </c>
      <c r="G7">
        <v>0.44706205433378782</v>
      </c>
      <c r="H7">
        <v>0.48257756517701206</v>
      </c>
      <c r="J7">
        <v>0.48257756517701206</v>
      </c>
      <c r="K7">
        <v>0.48257756517701206</v>
      </c>
    </row>
    <row r="8" spans="1:11" x14ac:dyDescent="0.25">
      <c r="A8">
        <v>0.70778588656822894</v>
      </c>
      <c r="B8">
        <v>0.70778588656822894</v>
      </c>
      <c r="D8">
        <v>0.95020945260778011</v>
      </c>
      <c r="E8">
        <v>0.70778588656822894</v>
      </c>
      <c r="G8">
        <v>0.70778588656822894</v>
      </c>
      <c r="H8">
        <v>0.95020945260778011</v>
      </c>
      <c r="J8">
        <v>0.95020945260778011</v>
      </c>
      <c r="K8">
        <v>0.95020945260778011</v>
      </c>
    </row>
    <row r="9" spans="1:11" x14ac:dyDescent="0.25">
      <c r="A9">
        <v>0.7214636866925116</v>
      </c>
      <c r="B9">
        <v>0.7214636866925116</v>
      </c>
      <c r="D9">
        <v>0.70911525758243643</v>
      </c>
      <c r="E9">
        <v>0.7214636866925116</v>
      </c>
      <c r="G9">
        <v>0.7214636866925116</v>
      </c>
      <c r="H9">
        <v>0.70911525758243643</v>
      </c>
      <c r="J9">
        <v>0.70911525758243643</v>
      </c>
      <c r="K9">
        <v>0.70911525758243643</v>
      </c>
    </row>
    <row r="10" spans="1:11" x14ac:dyDescent="0.25">
      <c r="A10">
        <v>0.71254126656461536</v>
      </c>
      <c r="B10">
        <v>0.71254126656461536</v>
      </c>
      <c r="D10">
        <v>1.0056929861325079</v>
      </c>
      <c r="E10">
        <v>0.71254126656461536</v>
      </c>
      <c r="G10">
        <v>0.71254126656461536</v>
      </c>
      <c r="H10">
        <v>1.0056929861325079</v>
      </c>
      <c r="J10">
        <v>1.0056929861325079</v>
      </c>
      <c r="K10">
        <v>1.0056929861325079</v>
      </c>
    </row>
    <row r="11" spans="1:11" x14ac:dyDescent="0.25">
      <c r="A11">
        <v>0.53685487134807874</v>
      </c>
      <c r="B11">
        <v>0.53685487134807874</v>
      </c>
      <c r="D11">
        <v>0.60244026352034219</v>
      </c>
      <c r="E11">
        <v>0.53685487134807874</v>
      </c>
      <c r="G11">
        <v>0.53685487134807874</v>
      </c>
      <c r="H11">
        <v>0.60244026352034219</v>
      </c>
      <c r="J11">
        <v>0.60244026352034219</v>
      </c>
      <c r="K11">
        <v>0.60244026352034219</v>
      </c>
    </row>
    <row r="12" spans="1:11" x14ac:dyDescent="0.25">
      <c r="A12">
        <v>0.42932302193061622</v>
      </c>
      <c r="B12">
        <v>0.42932302193061622</v>
      </c>
      <c r="D12">
        <v>0.50844974739545323</v>
      </c>
      <c r="E12">
        <v>0.42932302193061622</v>
      </c>
      <c r="G12">
        <v>0.42932302193061622</v>
      </c>
      <c r="H12">
        <v>0.50844974739545323</v>
      </c>
      <c r="J12">
        <v>0.50844974739545323</v>
      </c>
      <c r="K12">
        <v>0.50844974739545323</v>
      </c>
    </row>
    <row r="13" spans="1:11" x14ac:dyDescent="0.25">
      <c r="A13">
        <v>0.54264297874082579</v>
      </c>
      <c r="B13">
        <v>0.54264297874082579</v>
      </c>
      <c r="D13">
        <v>0.23379165870645929</v>
      </c>
      <c r="E13">
        <v>0.54264297874082579</v>
      </c>
      <c r="G13">
        <v>0.54264297874082579</v>
      </c>
      <c r="H13">
        <v>0.23379165870645929</v>
      </c>
      <c r="J13">
        <v>0.23379165870645929</v>
      </c>
      <c r="K13">
        <v>0.23379165870645929</v>
      </c>
    </row>
    <row r="14" spans="1:11" x14ac:dyDescent="0.25">
      <c r="A14">
        <v>0.31412302589003138</v>
      </c>
      <c r="B14">
        <v>0.31412302589003138</v>
      </c>
      <c r="D14">
        <v>0.65597573233654671</v>
      </c>
      <c r="E14">
        <v>0.31412302589003138</v>
      </c>
      <c r="G14">
        <v>0.31412302589003138</v>
      </c>
      <c r="H14">
        <v>0.65597573233654671</v>
      </c>
      <c r="J14">
        <v>0.65597573233654671</v>
      </c>
      <c r="K14">
        <v>0.65597573233654671</v>
      </c>
    </row>
    <row r="15" spans="1:11" x14ac:dyDescent="0.25">
      <c r="A15">
        <v>0.7923248074399788</v>
      </c>
      <c r="B15">
        <v>0.7923248074399788</v>
      </c>
      <c r="D15">
        <v>0.85830931188763548</v>
      </c>
      <c r="E15">
        <v>0.7923248074399788</v>
      </c>
      <c r="G15">
        <v>0.7923248074399788</v>
      </c>
      <c r="H15">
        <v>0.85830931188763548</v>
      </c>
      <c r="J15">
        <v>0.85830931188763548</v>
      </c>
      <c r="K15">
        <v>0.85830931188763548</v>
      </c>
    </row>
    <row r="16" spans="1:11" x14ac:dyDescent="0.25">
      <c r="A16">
        <v>0.41091505111062998</v>
      </c>
      <c r="B16">
        <v>0.41091505111062998</v>
      </c>
      <c r="D16">
        <v>0.70384332847772801</v>
      </c>
      <c r="E16">
        <v>0.41091505111062998</v>
      </c>
      <c r="G16">
        <v>0.41091505111062998</v>
      </c>
      <c r="H16">
        <v>0.70384332847772801</v>
      </c>
      <c r="J16">
        <v>0.70384332847772801</v>
      </c>
      <c r="K16">
        <v>0.70384332847772801</v>
      </c>
    </row>
    <row r="17" spans="1:11" x14ac:dyDescent="0.25">
      <c r="A17">
        <v>0.88413240996207643</v>
      </c>
      <c r="B17">
        <v>0.88413240996207643</v>
      </c>
      <c r="D17">
        <v>0.99250865550801692</v>
      </c>
      <c r="E17">
        <v>0.88413240996207643</v>
      </c>
      <c r="G17">
        <v>0.88413240996207643</v>
      </c>
      <c r="H17">
        <v>0.99250865550801692</v>
      </c>
      <c r="J17">
        <v>0.99250865550801692</v>
      </c>
      <c r="K17">
        <v>0.99250865550801692</v>
      </c>
    </row>
    <row r="18" spans="1:11" x14ac:dyDescent="0.25">
      <c r="A18">
        <v>0.26756791257287149</v>
      </c>
      <c r="B18">
        <v>0.26756791257287149</v>
      </c>
      <c r="D18">
        <v>0.12693054534140227</v>
      </c>
      <c r="E18">
        <v>0.26756791257287149</v>
      </c>
      <c r="G18">
        <v>0.26756791257287149</v>
      </c>
      <c r="H18">
        <v>0.12693054534140227</v>
      </c>
      <c r="J18">
        <v>0.12693054534140227</v>
      </c>
      <c r="K18">
        <v>0.12693054534140227</v>
      </c>
    </row>
    <row r="19" spans="1:11" x14ac:dyDescent="0.25">
      <c r="A19">
        <v>0.83240757434748547</v>
      </c>
      <c r="B19">
        <v>0.83240757434748547</v>
      </c>
      <c r="D19">
        <v>0.38169408989681786</v>
      </c>
      <c r="E19">
        <v>0.83240757434748547</v>
      </c>
      <c r="G19">
        <v>0.83240757434748547</v>
      </c>
      <c r="H19">
        <v>0.38169408989681786</v>
      </c>
      <c r="J19">
        <v>0.38169408989681786</v>
      </c>
      <c r="K19">
        <v>0.38169408989681786</v>
      </c>
    </row>
    <row r="20" spans="1:11" x14ac:dyDescent="0.25">
      <c r="A20">
        <v>0</v>
      </c>
      <c r="B20">
        <v>0</v>
      </c>
      <c r="D20">
        <v>0</v>
      </c>
      <c r="E20">
        <v>0</v>
      </c>
      <c r="G20">
        <v>0</v>
      </c>
      <c r="H20">
        <v>0</v>
      </c>
      <c r="J20">
        <v>0</v>
      </c>
      <c r="K20">
        <v>0</v>
      </c>
    </row>
    <row r="21" spans="1:11" x14ac:dyDescent="0.25">
      <c r="A21">
        <v>0.58242568719586973</v>
      </c>
      <c r="B21">
        <v>0.58242568719586973</v>
      </c>
      <c r="D21">
        <v>0</v>
      </c>
      <c r="E21">
        <v>0.58242568719586973</v>
      </c>
      <c r="G21">
        <v>0.58242568719586973</v>
      </c>
      <c r="H21">
        <v>0</v>
      </c>
      <c r="J21">
        <v>0</v>
      </c>
      <c r="K21">
        <v>0</v>
      </c>
    </row>
    <row r="22" spans="1:11" x14ac:dyDescent="0.25">
      <c r="A22">
        <v>1.031894382784299</v>
      </c>
      <c r="B22">
        <v>1.031894382784299</v>
      </c>
      <c r="D22">
        <v>0.15841057013179086</v>
      </c>
      <c r="E22">
        <v>1.031894382784299</v>
      </c>
      <c r="G22">
        <v>1.031894382784299</v>
      </c>
      <c r="H22">
        <v>0.15841057013179086</v>
      </c>
      <c r="J22">
        <v>0.15841057013179086</v>
      </c>
      <c r="K22">
        <v>0.15841057013179086</v>
      </c>
    </row>
    <row r="23" spans="1:11" x14ac:dyDescent="0.25">
      <c r="A23">
        <v>0.84875066693190271</v>
      </c>
      <c r="B23">
        <v>0.84875066693190271</v>
      </c>
      <c r="D23">
        <v>0</v>
      </c>
      <c r="E23">
        <v>0.84875066693190271</v>
      </c>
      <c r="G23">
        <v>0.84875066693190271</v>
      </c>
      <c r="H23">
        <v>0</v>
      </c>
      <c r="J23">
        <v>0</v>
      </c>
      <c r="K23">
        <v>0</v>
      </c>
    </row>
    <row r="24" spans="1:11" x14ac:dyDescent="0.25">
      <c r="A24">
        <v>0.4986401309869708</v>
      </c>
      <c r="B24">
        <v>0.4986401309869708</v>
      </c>
      <c r="D24">
        <v>0.26405205182562869</v>
      </c>
      <c r="E24">
        <v>0.4986401309869708</v>
      </c>
      <c r="G24">
        <v>0.4986401309869708</v>
      </c>
      <c r="H24">
        <v>0.26405205182562869</v>
      </c>
      <c r="J24">
        <v>0.26405205182562869</v>
      </c>
      <c r="K24">
        <v>0.26405205182562869</v>
      </c>
    </row>
    <row r="25" spans="1:11" x14ac:dyDescent="0.25">
      <c r="A25">
        <v>0.19144408195771734</v>
      </c>
      <c r="B25">
        <v>0.19144408195771734</v>
      </c>
      <c r="D25">
        <v>0</v>
      </c>
      <c r="E25">
        <v>0.19144408195771734</v>
      </c>
      <c r="G25">
        <v>0.19144408195771734</v>
      </c>
      <c r="H25">
        <v>0</v>
      </c>
      <c r="J25">
        <v>0</v>
      </c>
      <c r="K25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XLSTAT_20220314_164508_1_HID2">
    <tabColor rgb="FF007800"/>
  </sheetPr>
  <dimension ref="A1:B58"/>
  <sheetViews>
    <sheetView workbookViewId="0"/>
  </sheetViews>
  <sheetFormatPr defaultRowHeight="15" x14ac:dyDescent="0.25"/>
  <sheetData>
    <row r="1" spans="1:2" x14ac:dyDescent="0.25">
      <c r="A1">
        <v>4.4491665716126514</v>
      </c>
      <c r="B1">
        <v>4.5871421451323497</v>
      </c>
    </row>
    <row r="2" spans="1:2" x14ac:dyDescent="0.25">
      <c r="A2">
        <v>4.4491665716126514</v>
      </c>
      <c r="B2">
        <v>4.5871421451323497</v>
      </c>
    </row>
    <row r="3" spans="1:2" x14ac:dyDescent="0.25">
      <c r="A3">
        <v>4.7708201525549345</v>
      </c>
      <c r="B3">
        <v>-2.0225100975926287</v>
      </c>
    </row>
    <row r="4" spans="1:2" x14ac:dyDescent="0.25">
      <c r="A4">
        <v>4.7708201525549345</v>
      </c>
      <c r="B4">
        <v>-2.0225100975926287</v>
      </c>
    </row>
    <row r="5" spans="1:2" x14ac:dyDescent="0.25">
      <c r="A5">
        <v>3.9175655435687249</v>
      </c>
      <c r="B5">
        <v>-4.9104548964758798</v>
      </c>
    </row>
    <row r="6" spans="1:2" x14ac:dyDescent="0.25">
      <c r="A6">
        <v>4.7708201525549345</v>
      </c>
      <c r="B6">
        <v>-2.0225100975926287</v>
      </c>
    </row>
    <row r="7" spans="1:2" x14ac:dyDescent="0.25">
      <c r="A7">
        <v>4.7708201525549345</v>
      </c>
      <c r="B7">
        <v>-2.0225100975926287</v>
      </c>
    </row>
    <row r="8" spans="1:2" x14ac:dyDescent="0.25">
      <c r="A8">
        <v>4.7708201525549345</v>
      </c>
      <c r="B8">
        <v>-2.0225100975926287</v>
      </c>
    </row>
    <row r="9" spans="1:2" x14ac:dyDescent="0.25">
      <c r="A9">
        <v>4.4491665716126514</v>
      </c>
      <c r="B9">
        <v>4.5871421451323497</v>
      </c>
    </row>
    <row r="10" spans="1:2" x14ac:dyDescent="0.25">
      <c r="A10">
        <v>4.7708201525549345</v>
      </c>
      <c r="B10">
        <v>-2.0225100975926287</v>
      </c>
    </row>
    <row r="11" spans="1:2" x14ac:dyDescent="0.25">
      <c r="A11">
        <v>4.7708201525549345</v>
      </c>
      <c r="B11">
        <v>-2.0225100975926287</v>
      </c>
    </row>
    <row r="12" spans="1:2" x14ac:dyDescent="0.25">
      <c r="A12">
        <v>4.7708201525549345</v>
      </c>
      <c r="B12">
        <v>-2.0225100975926287</v>
      </c>
    </row>
    <row r="13" spans="1:2" x14ac:dyDescent="0.25">
      <c r="A13">
        <v>4.4491665716126514</v>
      </c>
      <c r="B13">
        <v>4.5871421451323497</v>
      </c>
    </row>
    <row r="14" spans="1:2" x14ac:dyDescent="0.25">
      <c r="A14">
        <v>4.7708201525549345</v>
      </c>
      <c r="B14">
        <v>-2.0225100975926287</v>
      </c>
    </row>
    <row r="15" spans="1:2" x14ac:dyDescent="0.25">
      <c r="A15">
        <v>4.7708201525549345</v>
      </c>
      <c r="B15">
        <v>-2.0225100975926287</v>
      </c>
    </row>
    <row r="16" spans="1:2" x14ac:dyDescent="0.25">
      <c r="A16">
        <v>4.7708201525549345</v>
      </c>
      <c r="B16">
        <v>-2.0225100975926287</v>
      </c>
    </row>
    <row r="17" spans="1:2" x14ac:dyDescent="0.25">
      <c r="A17">
        <v>4.7708201525549345</v>
      </c>
      <c r="B17">
        <v>-2.0225100975926287</v>
      </c>
    </row>
    <row r="18" spans="1:2" x14ac:dyDescent="0.25">
      <c r="A18">
        <v>4.4491665716126514</v>
      </c>
      <c r="B18">
        <v>4.5871421451323497</v>
      </c>
    </row>
    <row r="19" spans="1:2" x14ac:dyDescent="0.25">
      <c r="A19">
        <v>-3.9175655435687249</v>
      </c>
      <c r="B19">
        <v>4.9104548964758798</v>
      </c>
    </row>
    <row r="20" spans="1:2" x14ac:dyDescent="0.25">
      <c r="A20">
        <v>4.8593596741473624</v>
      </c>
      <c r="B20">
        <v>1.3516797717477906</v>
      </c>
    </row>
    <row r="21" spans="1:2" x14ac:dyDescent="0.25">
      <c r="A21">
        <v>4.4491665716126514</v>
      </c>
      <c r="B21">
        <v>4.5871421451323497</v>
      </c>
    </row>
    <row r="22" spans="1:2" x14ac:dyDescent="0.25">
      <c r="A22">
        <v>-1.5600820007514196</v>
      </c>
      <c r="B22">
        <v>9.578425229444111</v>
      </c>
    </row>
    <row r="23" spans="1:2" x14ac:dyDescent="0.25">
      <c r="A23">
        <v>-5.5853066920322755E-2</v>
      </c>
      <c r="B23">
        <v>11.358450763529104</v>
      </c>
    </row>
    <row r="24" spans="1:2" x14ac:dyDescent="0.25">
      <c r="A24">
        <v>4.4491665716126576</v>
      </c>
      <c r="B24">
        <v>4.5871421451323631</v>
      </c>
    </row>
    <row r="25" spans="1:2" x14ac:dyDescent="0.25">
      <c r="A25">
        <v>4.4491665716126487</v>
      </c>
      <c r="B25">
        <v>4.5871421451323471</v>
      </c>
    </row>
    <row r="26" spans="1:2" x14ac:dyDescent="0.25">
      <c r="A26">
        <v>-4.9777245072398202</v>
      </c>
      <c r="B26">
        <v>2.5408121044203917</v>
      </c>
    </row>
    <row r="27" spans="1:2" x14ac:dyDescent="0.25">
      <c r="A27">
        <v>-3.6508454417687801</v>
      </c>
      <c r="B27">
        <v>-2.4794206273319337</v>
      </c>
    </row>
    <row r="28" spans="1:2" x14ac:dyDescent="0.25">
      <c r="A28">
        <v>6.0741995926842023</v>
      </c>
      <c r="B28">
        <v>1.0660453965741281</v>
      </c>
    </row>
    <row r="29" spans="1:2" x14ac:dyDescent="0.25">
      <c r="A29">
        <v>2.5543703563243954</v>
      </c>
      <c r="B29">
        <v>-1.1274368736625862</v>
      </c>
    </row>
    <row r="30" spans="1:2" x14ac:dyDescent="0.25">
      <c r="A30">
        <v>4.4491665716126514</v>
      </c>
      <c r="B30">
        <v>4.5871421451323497</v>
      </c>
    </row>
    <row r="31" spans="1:2" x14ac:dyDescent="0.25">
      <c r="A31">
        <v>4.4491665716126514</v>
      </c>
      <c r="B31">
        <v>4.5871421451323497</v>
      </c>
    </row>
    <row r="32" spans="1:2" x14ac:dyDescent="0.25">
      <c r="A32">
        <v>4.7708201525549345</v>
      </c>
      <c r="B32">
        <v>-2.0225100975926287</v>
      </c>
    </row>
    <row r="33" spans="1:2" x14ac:dyDescent="0.25">
      <c r="A33">
        <v>4.7708201525549345</v>
      </c>
      <c r="B33">
        <v>-2.0225100975926287</v>
      </c>
    </row>
    <row r="34" spans="1:2" x14ac:dyDescent="0.25">
      <c r="A34">
        <v>3.9175655435687249</v>
      </c>
      <c r="B34">
        <v>-4.9104548964758798</v>
      </c>
    </row>
    <row r="35" spans="1:2" x14ac:dyDescent="0.25">
      <c r="A35">
        <v>4.7708201525549345</v>
      </c>
      <c r="B35">
        <v>-2.0225100975926287</v>
      </c>
    </row>
    <row r="36" spans="1:2" x14ac:dyDescent="0.25">
      <c r="A36">
        <v>4.7708201525549345</v>
      </c>
      <c r="B36">
        <v>-2.0225100975926287</v>
      </c>
    </row>
    <row r="37" spans="1:2" x14ac:dyDescent="0.25">
      <c r="A37">
        <v>4.7708201525549345</v>
      </c>
      <c r="B37">
        <v>-2.0225100975926287</v>
      </c>
    </row>
    <row r="38" spans="1:2" x14ac:dyDescent="0.25">
      <c r="A38">
        <v>4.4491665716126514</v>
      </c>
      <c r="B38">
        <v>4.5871421451323497</v>
      </c>
    </row>
    <row r="39" spans="1:2" x14ac:dyDescent="0.25">
      <c r="A39">
        <v>4.7708201525549345</v>
      </c>
      <c r="B39">
        <v>-2.0225100975926287</v>
      </c>
    </row>
    <row r="40" spans="1:2" x14ac:dyDescent="0.25">
      <c r="A40">
        <v>4.7708201525549345</v>
      </c>
      <c r="B40">
        <v>-2.0225100975926287</v>
      </c>
    </row>
    <row r="41" spans="1:2" x14ac:dyDescent="0.25">
      <c r="A41">
        <v>4.7708201525549345</v>
      </c>
      <c r="B41">
        <v>-2.0225100975926287</v>
      </c>
    </row>
    <row r="42" spans="1:2" x14ac:dyDescent="0.25">
      <c r="A42">
        <v>4.4491665716126514</v>
      </c>
      <c r="B42">
        <v>4.5871421451323497</v>
      </c>
    </row>
    <row r="43" spans="1:2" x14ac:dyDescent="0.25">
      <c r="A43">
        <v>4.7708201525549345</v>
      </c>
      <c r="B43">
        <v>-2.0225100975926287</v>
      </c>
    </row>
    <row r="44" spans="1:2" x14ac:dyDescent="0.25">
      <c r="A44">
        <v>4.7708201525549345</v>
      </c>
      <c r="B44">
        <v>-2.0225100975926287</v>
      </c>
    </row>
    <row r="45" spans="1:2" x14ac:dyDescent="0.25">
      <c r="A45">
        <v>4.7708201525549345</v>
      </c>
      <c r="B45">
        <v>-2.0225100975926287</v>
      </c>
    </row>
    <row r="46" spans="1:2" x14ac:dyDescent="0.25">
      <c r="A46">
        <v>4.7708201525549345</v>
      </c>
      <c r="B46">
        <v>-2.0225100975926287</v>
      </c>
    </row>
    <row r="47" spans="1:2" x14ac:dyDescent="0.25">
      <c r="A47">
        <v>4.4491665716126514</v>
      </c>
      <c r="B47">
        <v>4.5871421451323497</v>
      </c>
    </row>
    <row r="48" spans="1:2" x14ac:dyDescent="0.25">
      <c r="A48">
        <v>-3.9175655435687249</v>
      </c>
      <c r="B48">
        <v>4.9104548964758798</v>
      </c>
    </row>
    <row r="49" spans="1:2" x14ac:dyDescent="0.25">
      <c r="A49">
        <v>4.8593596741473624</v>
      </c>
      <c r="B49">
        <v>1.3516797717477906</v>
      </c>
    </row>
    <row r="50" spans="1:2" x14ac:dyDescent="0.25">
      <c r="A50">
        <v>4.4491665716126514</v>
      </c>
      <c r="B50">
        <v>4.5871421451323497</v>
      </c>
    </row>
    <row r="51" spans="1:2" x14ac:dyDescent="0.25">
      <c r="A51">
        <v>-1.5600820007514196</v>
      </c>
      <c r="B51">
        <v>9.578425229444111</v>
      </c>
    </row>
    <row r="52" spans="1:2" x14ac:dyDescent="0.25">
      <c r="A52">
        <v>-5.5853066920322755E-2</v>
      </c>
      <c r="B52">
        <v>11.358450763529104</v>
      </c>
    </row>
    <row r="53" spans="1:2" x14ac:dyDescent="0.25">
      <c r="A53">
        <v>4.4491665716126576</v>
      </c>
      <c r="B53">
        <v>4.5871421451323631</v>
      </c>
    </row>
    <row r="54" spans="1:2" x14ac:dyDescent="0.25">
      <c r="A54">
        <v>4.4491665716126487</v>
      </c>
      <c r="B54">
        <v>4.5871421451323471</v>
      </c>
    </row>
    <row r="55" spans="1:2" x14ac:dyDescent="0.25">
      <c r="A55">
        <v>-4.9777245072398202</v>
      </c>
      <c r="B55">
        <v>2.5408121044203917</v>
      </c>
    </row>
    <row r="56" spans="1:2" x14ac:dyDescent="0.25">
      <c r="A56">
        <v>-3.6508454417687801</v>
      </c>
      <c r="B56">
        <v>-2.4794206273319337</v>
      </c>
    </row>
    <row r="57" spans="1:2" x14ac:dyDescent="0.25">
      <c r="A57">
        <v>6.0741995926842023</v>
      </c>
      <c r="B57">
        <v>1.0660453965741281</v>
      </c>
    </row>
    <row r="58" spans="1:2" x14ac:dyDescent="0.25">
      <c r="A58">
        <v>2.5543703563243954</v>
      </c>
      <c r="B58">
        <v>-1.1274368736625862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XLSTAT_20230327_144049_1_HID">
    <tabColor rgb="FF007800"/>
  </sheetPr>
  <dimension ref="A1:B25"/>
  <sheetViews>
    <sheetView workbookViewId="0"/>
  </sheetViews>
  <sheetFormatPr defaultRowHeight="15" x14ac:dyDescent="0.25"/>
  <sheetData>
    <row r="1" spans="1:2" x14ac:dyDescent="0.25">
      <c r="A1">
        <v>1.1000000000000001</v>
      </c>
      <c r="B1">
        <v>0</v>
      </c>
    </row>
    <row r="2" spans="1:2" x14ac:dyDescent="0.25">
      <c r="A2">
        <v>0.9</v>
      </c>
      <c r="B2">
        <v>0</v>
      </c>
    </row>
    <row r="3" spans="1:2" x14ac:dyDescent="0.25">
      <c r="A3">
        <v>1</v>
      </c>
      <c r="B3">
        <v>47.506697259656335</v>
      </c>
    </row>
    <row r="4" spans="1:2" x14ac:dyDescent="0.25">
      <c r="A4">
        <v>0.85</v>
      </c>
      <c r="B4">
        <v>47.560000000000009</v>
      </c>
    </row>
    <row r="5" spans="1:2" x14ac:dyDescent="0.25">
      <c r="A5">
        <v>1.1499999999999999</v>
      </c>
      <c r="B5">
        <v>50.226403496176069</v>
      </c>
    </row>
    <row r="6" spans="1:2" x14ac:dyDescent="0.25">
      <c r="A6">
        <v>1</v>
      </c>
      <c r="B6">
        <v>61.467298272545762</v>
      </c>
    </row>
    <row r="7" spans="1:2" x14ac:dyDescent="0.25">
      <c r="A7">
        <v>1</v>
      </c>
      <c r="B7">
        <v>65.137234495427208</v>
      </c>
    </row>
    <row r="8" spans="1:2" x14ac:dyDescent="0.25">
      <c r="A8">
        <v>0.85</v>
      </c>
      <c r="B8">
        <v>66.162328338762208</v>
      </c>
    </row>
    <row r="9" spans="1:2" x14ac:dyDescent="0.25">
      <c r="A9">
        <v>1.1499999999999999</v>
      </c>
      <c r="B9">
        <v>67.937300815882537</v>
      </c>
    </row>
    <row r="10" spans="1:2" x14ac:dyDescent="0.25">
      <c r="A10">
        <v>1</v>
      </c>
      <c r="B10">
        <v>72.595242840778923</v>
      </c>
    </row>
    <row r="11" spans="1:2" x14ac:dyDescent="0.25">
      <c r="A11">
        <v>1.1000000000000001</v>
      </c>
      <c r="B11">
        <v>82.338732966567918</v>
      </c>
    </row>
    <row r="12" spans="1:2" x14ac:dyDescent="0.25">
      <c r="A12">
        <v>0.9</v>
      </c>
      <c r="B12">
        <v>83.115765760039608</v>
      </c>
    </row>
    <row r="13" spans="1:2" x14ac:dyDescent="0.25">
      <c r="A13">
        <v>1.2</v>
      </c>
      <c r="B13">
        <v>85.087972388971309</v>
      </c>
    </row>
    <row r="14" spans="1:2" x14ac:dyDescent="0.25">
      <c r="A14">
        <v>0.8</v>
      </c>
      <c r="B14">
        <v>86.944878258547007</v>
      </c>
    </row>
    <row r="15" spans="1:2" x14ac:dyDescent="0.25">
      <c r="A15">
        <v>1.0666666666666667</v>
      </c>
      <c r="B15">
        <v>87.067059133556711</v>
      </c>
    </row>
    <row r="16" spans="1:2" x14ac:dyDescent="0.25">
      <c r="A16">
        <v>0.93333333333333335</v>
      </c>
      <c r="B16">
        <v>88.469668805196292</v>
      </c>
    </row>
    <row r="17" spans="1:2" x14ac:dyDescent="0.25">
      <c r="A17">
        <v>1</v>
      </c>
      <c r="B17">
        <v>95.147353032850887</v>
      </c>
    </row>
    <row r="18" spans="1:2" x14ac:dyDescent="0.25">
      <c r="A18">
        <v>0.85</v>
      </c>
      <c r="B18">
        <v>95.275750243822486</v>
      </c>
    </row>
    <row r="19" spans="1:2" x14ac:dyDescent="0.25">
      <c r="A19">
        <v>1.1499999999999999</v>
      </c>
      <c r="B19">
        <v>98.464760696739617</v>
      </c>
    </row>
    <row r="20" spans="1:2" x14ac:dyDescent="0.25">
      <c r="A20">
        <v>1</v>
      </c>
      <c r="B20">
        <v>102.09194684687093</v>
      </c>
    </row>
    <row r="21" spans="1:2" x14ac:dyDescent="0.25">
      <c r="A21">
        <v>1.1000000000000001</v>
      </c>
      <c r="B21">
        <v>104.78461608296854</v>
      </c>
    </row>
    <row r="22" spans="1:2" x14ac:dyDescent="0.25">
      <c r="A22">
        <v>0.9</v>
      </c>
      <c r="B22">
        <v>105.8167341684975</v>
      </c>
    </row>
    <row r="23" spans="1:2" x14ac:dyDescent="0.25">
      <c r="A23">
        <v>1.1000000000000001</v>
      </c>
      <c r="B23">
        <v>123.28145160920204</v>
      </c>
    </row>
    <row r="24" spans="1:2" x14ac:dyDescent="0.25">
      <c r="A24">
        <v>0.9</v>
      </c>
      <c r="B24">
        <v>124.49895597920278</v>
      </c>
    </row>
    <row r="25" spans="1:2" x14ac:dyDescent="0.25">
      <c r="A25">
        <v>1</v>
      </c>
      <c r="B25">
        <v>130.81692441480672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XLSTAT_20230327_144049_1_HID1">
    <tabColor rgb="FF007800"/>
  </sheetPr>
  <dimension ref="A1:B50"/>
  <sheetViews>
    <sheetView workbookViewId="0"/>
  </sheetViews>
  <sheetFormatPr defaultRowHeight="15" x14ac:dyDescent="0.25"/>
  <sheetData>
    <row r="1" spans="1:2" x14ac:dyDescent="0.25">
      <c r="A1">
        <v>0.85</v>
      </c>
      <c r="B1">
        <v>0</v>
      </c>
    </row>
    <row r="2" spans="1:2" x14ac:dyDescent="0.25">
      <c r="A2">
        <v>1.1499999999999999</v>
      </c>
      <c r="B2">
        <v>0</v>
      </c>
    </row>
    <row r="3" spans="1:2" x14ac:dyDescent="0.25">
      <c r="A3">
        <v>0.85</v>
      </c>
      <c r="B3">
        <v>0</v>
      </c>
    </row>
    <row r="4" spans="1:2" x14ac:dyDescent="0.25">
      <c r="A4">
        <v>1.1499999999999999</v>
      </c>
      <c r="B4">
        <v>0</v>
      </c>
    </row>
    <row r="5" spans="1:2" x14ac:dyDescent="0.25">
      <c r="A5">
        <v>0.85</v>
      </c>
      <c r="B5">
        <v>47.506697259656335</v>
      </c>
    </row>
    <row r="6" spans="1:2" x14ac:dyDescent="0.25">
      <c r="A6">
        <v>1.1499999999999999</v>
      </c>
      <c r="B6">
        <v>47.506697259656335</v>
      </c>
    </row>
    <row r="7" spans="1:2" x14ac:dyDescent="0.25">
      <c r="A7">
        <v>0.85</v>
      </c>
      <c r="B7">
        <v>47.560000000000009</v>
      </c>
    </row>
    <row r="8" spans="1:2" x14ac:dyDescent="0.25">
      <c r="A8">
        <v>1.1499999999999999</v>
      </c>
      <c r="B8">
        <v>47.560000000000009</v>
      </c>
    </row>
    <row r="9" spans="1:2" x14ac:dyDescent="0.25">
      <c r="A9">
        <v>0.85</v>
      </c>
      <c r="B9">
        <v>50.226403496176069</v>
      </c>
    </row>
    <row r="10" spans="1:2" x14ac:dyDescent="0.25">
      <c r="A10">
        <v>1.1499999999999999</v>
      </c>
      <c r="B10">
        <v>50.226403496176069</v>
      </c>
    </row>
    <row r="11" spans="1:2" x14ac:dyDescent="0.25">
      <c r="A11">
        <v>0.85</v>
      </c>
      <c r="B11">
        <v>61.467298272545762</v>
      </c>
    </row>
    <row r="12" spans="1:2" x14ac:dyDescent="0.25">
      <c r="A12">
        <v>1.1499999999999999</v>
      </c>
      <c r="B12">
        <v>61.467298272545762</v>
      </c>
    </row>
    <row r="13" spans="1:2" x14ac:dyDescent="0.25">
      <c r="A13">
        <v>0.85</v>
      </c>
      <c r="B13">
        <v>65.137234495427208</v>
      </c>
    </row>
    <row r="14" spans="1:2" x14ac:dyDescent="0.25">
      <c r="A14">
        <v>1.1499999999999999</v>
      </c>
      <c r="B14">
        <v>65.137234495427208</v>
      </c>
    </row>
    <row r="15" spans="1:2" x14ac:dyDescent="0.25">
      <c r="A15">
        <v>0.85</v>
      </c>
      <c r="B15">
        <v>66.162328338762208</v>
      </c>
    </row>
    <row r="16" spans="1:2" x14ac:dyDescent="0.25">
      <c r="A16">
        <v>1.1499999999999999</v>
      </c>
      <c r="B16">
        <v>66.162328338762208</v>
      </c>
    </row>
    <row r="17" spans="1:2" x14ac:dyDescent="0.25">
      <c r="A17">
        <v>0.85</v>
      </c>
      <c r="B17">
        <v>67.937300815882537</v>
      </c>
    </row>
    <row r="18" spans="1:2" x14ac:dyDescent="0.25">
      <c r="A18">
        <v>1.1499999999999999</v>
      </c>
      <c r="B18">
        <v>67.937300815882537</v>
      </c>
    </row>
    <row r="19" spans="1:2" x14ac:dyDescent="0.25">
      <c r="A19">
        <v>0.85</v>
      </c>
      <c r="B19">
        <v>72.595242840778923</v>
      </c>
    </row>
    <row r="20" spans="1:2" x14ac:dyDescent="0.25">
      <c r="A20">
        <v>1.1499999999999999</v>
      </c>
      <c r="B20">
        <v>72.595242840778923</v>
      </c>
    </row>
    <row r="21" spans="1:2" x14ac:dyDescent="0.25">
      <c r="A21">
        <v>0.85</v>
      </c>
      <c r="B21">
        <v>82.338732966567918</v>
      </c>
    </row>
    <row r="22" spans="1:2" x14ac:dyDescent="0.25">
      <c r="A22">
        <v>1.1499999999999999</v>
      </c>
      <c r="B22">
        <v>82.338732966567918</v>
      </c>
    </row>
    <row r="23" spans="1:2" x14ac:dyDescent="0.25">
      <c r="A23">
        <v>0.85</v>
      </c>
      <c r="B23">
        <v>83.115765760039608</v>
      </c>
    </row>
    <row r="24" spans="1:2" x14ac:dyDescent="0.25">
      <c r="A24">
        <v>1.1499999999999999</v>
      </c>
      <c r="B24">
        <v>83.115765760039608</v>
      </c>
    </row>
    <row r="25" spans="1:2" x14ac:dyDescent="0.25">
      <c r="A25">
        <v>0.85</v>
      </c>
      <c r="B25">
        <v>85.087972388971309</v>
      </c>
    </row>
    <row r="26" spans="1:2" x14ac:dyDescent="0.25">
      <c r="A26">
        <v>1.1499999999999999</v>
      </c>
      <c r="B26">
        <v>85.087972388971309</v>
      </c>
    </row>
    <row r="27" spans="1:2" x14ac:dyDescent="0.25">
      <c r="A27">
        <v>0.85</v>
      </c>
      <c r="B27">
        <v>86.944878258547007</v>
      </c>
    </row>
    <row r="28" spans="1:2" x14ac:dyDescent="0.25">
      <c r="A28">
        <v>1.1499999999999999</v>
      </c>
      <c r="B28">
        <v>86.944878258547007</v>
      </c>
    </row>
    <row r="29" spans="1:2" x14ac:dyDescent="0.25">
      <c r="A29">
        <v>0.85</v>
      </c>
      <c r="B29">
        <v>87.067059133556711</v>
      </c>
    </row>
    <row r="30" spans="1:2" x14ac:dyDescent="0.25">
      <c r="A30">
        <v>1.1499999999999999</v>
      </c>
      <c r="B30">
        <v>87.067059133556711</v>
      </c>
    </row>
    <row r="31" spans="1:2" x14ac:dyDescent="0.25">
      <c r="A31">
        <v>0.85</v>
      </c>
      <c r="B31">
        <v>88.469668805196292</v>
      </c>
    </row>
    <row r="32" spans="1:2" x14ac:dyDescent="0.25">
      <c r="A32">
        <v>1.1499999999999999</v>
      </c>
      <c r="B32">
        <v>88.469668805196292</v>
      </c>
    </row>
    <row r="33" spans="1:2" x14ac:dyDescent="0.25">
      <c r="A33">
        <v>0.85</v>
      </c>
      <c r="B33">
        <v>95.147353032850887</v>
      </c>
    </row>
    <row r="34" spans="1:2" x14ac:dyDescent="0.25">
      <c r="A34">
        <v>1.1499999999999999</v>
      </c>
      <c r="B34">
        <v>95.147353032850887</v>
      </c>
    </row>
    <row r="35" spans="1:2" x14ac:dyDescent="0.25">
      <c r="A35">
        <v>0.85</v>
      </c>
      <c r="B35">
        <v>95.275750243822486</v>
      </c>
    </row>
    <row r="36" spans="1:2" x14ac:dyDescent="0.25">
      <c r="A36">
        <v>1.1499999999999999</v>
      </c>
      <c r="B36">
        <v>95.275750243822486</v>
      </c>
    </row>
    <row r="37" spans="1:2" x14ac:dyDescent="0.25">
      <c r="A37">
        <v>0.85</v>
      </c>
      <c r="B37">
        <v>98.464760696739617</v>
      </c>
    </row>
    <row r="38" spans="1:2" x14ac:dyDescent="0.25">
      <c r="A38">
        <v>1.1499999999999999</v>
      </c>
      <c r="B38">
        <v>98.464760696739617</v>
      </c>
    </row>
    <row r="39" spans="1:2" x14ac:dyDescent="0.25">
      <c r="A39">
        <v>0.85</v>
      </c>
      <c r="B39">
        <v>102.09194684687093</v>
      </c>
    </row>
    <row r="40" spans="1:2" x14ac:dyDescent="0.25">
      <c r="A40">
        <v>1.1499999999999999</v>
      </c>
      <c r="B40">
        <v>102.09194684687093</v>
      </c>
    </row>
    <row r="41" spans="1:2" x14ac:dyDescent="0.25">
      <c r="A41">
        <v>0.85</v>
      </c>
      <c r="B41">
        <v>104.78461608296854</v>
      </c>
    </row>
    <row r="42" spans="1:2" x14ac:dyDescent="0.25">
      <c r="A42">
        <v>1.1499999999999999</v>
      </c>
      <c r="B42">
        <v>104.78461608296854</v>
      </c>
    </row>
    <row r="43" spans="1:2" x14ac:dyDescent="0.25">
      <c r="A43">
        <v>0.85</v>
      </c>
      <c r="B43">
        <v>105.8167341684975</v>
      </c>
    </row>
    <row r="44" spans="1:2" x14ac:dyDescent="0.25">
      <c r="A44">
        <v>1.1499999999999999</v>
      </c>
      <c r="B44">
        <v>105.8167341684975</v>
      </c>
    </row>
    <row r="45" spans="1:2" x14ac:dyDescent="0.25">
      <c r="A45">
        <v>0.85</v>
      </c>
      <c r="B45">
        <v>123.28145160920204</v>
      </c>
    </row>
    <row r="46" spans="1:2" x14ac:dyDescent="0.25">
      <c r="A46">
        <v>1.1499999999999999</v>
      </c>
      <c r="B46">
        <v>123.28145160920204</v>
      </c>
    </row>
    <row r="47" spans="1:2" x14ac:dyDescent="0.25">
      <c r="A47">
        <v>0.85</v>
      </c>
      <c r="B47">
        <v>124.49895597920278</v>
      </c>
    </row>
    <row r="48" spans="1:2" x14ac:dyDescent="0.25">
      <c r="A48">
        <v>1.1499999999999999</v>
      </c>
      <c r="B48">
        <v>124.49895597920278</v>
      </c>
    </row>
    <row r="49" spans="1:2" x14ac:dyDescent="0.25">
      <c r="A49">
        <v>0.85</v>
      </c>
      <c r="B49">
        <v>130.81692441480672</v>
      </c>
    </row>
    <row r="50" spans="1:2" x14ac:dyDescent="0.25">
      <c r="A50">
        <v>1.1499999999999999</v>
      </c>
      <c r="B50">
        <v>130.81692441480672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XLSTAT_20210928_111700_1_HID1">
    <tabColor rgb="FF007800"/>
  </sheetPr>
  <dimension ref="A1:J136"/>
  <sheetViews>
    <sheetView workbookViewId="0"/>
  </sheetViews>
  <sheetFormatPr defaultRowHeight="15" x14ac:dyDescent="0.25"/>
  <sheetData>
    <row r="1" spans="1:10" x14ac:dyDescent="0.25">
      <c r="A1">
        <v>0.85</v>
      </c>
      <c r="B1">
        <v>10.3</v>
      </c>
      <c r="C1">
        <v>1.85</v>
      </c>
      <c r="D1">
        <v>14.6</v>
      </c>
      <c r="E1">
        <v>2.85</v>
      </c>
      <c r="F1">
        <v>13.7</v>
      </c>
      <c r="G1">
        <v>3.85</v>
      </c>
      <c r="H1">
        <v>17.2</v>
      </c>
      <c r="I1">
        <v>4.8499999999999996</v>
      </c>
      <c r="J1">
        <v>32.9</v>
      </c>
    </row>
    <row r="2" spans="1:10" x14ac:dyDescent="0.25">
      <c r="A2">
        <v>1.1499999999999999</v>
      </c>
      <c r="B2">
        <v>10.3</v>
      </c>
      <c r="C2">
        <v>2.15</v>
      </c>
      <c r="D2">
        <v>14.6</v>
      </c>
      <c r="E2">
        <v>3.15</v>
      </c>
      <c r="F2">
        <v>13.7</v>
      </c>
      <c r="G2">
        <v>4.1500000000000004</v>
      </c>
      <c r="H2">
        <v>17.2</v>
      </c>
      <c r="I2">
        <v>5.15</v>
      </c>
      <c r="J2">
        <v>32.9</v>
      </c>
    </row>
    <row r="3" spans="1:10" x14ac:dyDescent="0.25">
      <c r="A3">
        <v>0.85</v>
      </c>
      <c r="B3">
        <v>13.6</v>
      </c>
      <c r="C3">
        <v>1.85</v>
      </c>
      <c r="D3">
        <v>15.7</v>
      </c>
      <c r="E3">
        <v>2.85</v>
      </c>
      <c r="F3">
        <v>14.2</v>
      </c>
      <c r="G3">
        <v>3.85</v>
      </c>
      <c r="H3">
        <v>31.4</v>
      </c>
      <c r="I3">
        <v>4.8499999999999996</v>
      </c>
      <c r="J3">
        <v>33.4</v>
      </c>
    </row>
    <row r="4" spans="1:10" x14ac:dyDescent="0.25">
      <c r="A4">
        <v>1.1499999999999999</v>
      </c>
      <c r="B4">
        <v>13.6</v>
      </c>
      <c r="C4">
        <v>2.15</v>
      </c>
      <c r="D4">
        <v>15.7</v>
      </c>
      <c r="E4">
        <v>3.15</v>
      </c>
      <c r="F4">
        <v>14.2</v>
      </c>
      <c r="G4">
        <v>4.1500000000000004</v>
      </c>
      <c r="H4">
        <v>31.4</v>
      </c>
      <c r="I4">
        <v>5.15</v>
      </c>
      <c r="J4">
        <v>33.4</v>
      </c>
    </row>
    <row r="5" spans="1:10" x14ac:dyDescent="0.25">
      <c r="A5">
        <v>0.85</v>
      </c>
      <c r="B5">
        <v>13.8</v>
      </c>
      <c r="C5">
        <v>1.85</v>
      </c>
      <c r="D5">
        <v>15.9</v>
      </c>
      <c r="E5">
        <v>2.85</v>
      </c>
      <c r="F5">
        <v>14.2</v>
      </c>
      <c r="G5">
        <v>3.85</v>
      </c>
      <c r="H5">
        <v>31.5</v>
      </c>
      <c r="I5">
        <v>4.8499999999999996</v>
      </c>
      <c r="J5">
        <v>38.9</v>
      </c>
    </row>
    <row r="6" spans="1:10" x14ac:dyDescent="0.25">
      <c r="A6">
        <v>1.1499999999999999</v>
      </c>
      <c r="B6">
        <v>13.8</v>
      </c>
      <c r="C6">
        <v>2.15</v>
      </c>
      <c r="D6">
        <v>15.9</v>
      </c>
      <c r="E6">
        <v>3.15</v>
      </c>
      <c r="F6">
        <v>14.2</v>
      </c>
      <c r="G6">
        <v>4.1500000000000004</v>
      </c>
      <c r="H6">
        <v>31.5</v>
      </c>
      <c r="I6">
        <v>5.15</v>
      </c>
      <c r="J6">
        <v>38.9</v>
      </c>
    </row>
    <row r="7" spans="1:10" x14ac:dyDescent="0.25">
      <c r="A7">
        <v>0.85</v>
      </c>
      <c r="B7">
        <v>18</v>
      </c>
      <c r="C7">
        <v>1.85</v>
      </c>
      <c r="D7">
        <v>16</v>
      </c>
      <c r="E7">
        <v>2.85</v>
      </c>
      <c r="F7">
        <v>14.4</v>
      </c>
      <c r="G7">
        <v>3.85</v>
      </c>
      <c r="H7">
        <v>32.799999999999997</v>
      </c>
      <c r="I7">
        <v>4.8499999999999996</v>
      </c>
      <c r="J7">
        <v>39.200000000000003</v>
      </c>
    </row>
    <row r="8" spans="1:10" x14ac:dyDescent="0.25">
      <c r="A8">
        <v>1.1499999999999999</v>
      </c>
      <c r="B8">
        <v>18</v>
      </c>
      <c r="C8">
        <v>2.15</v>
      </c>
      <c r="D8">
        <v>16</v>
      </c>
      <c r="E8">
        <v>3.15</v>
      </c>
      <c r="F8">
        <v>14.4</v>
      </c>
      <c r="G8">
        <v>4.1500000000000004</v>
      </c>
      <c r="H8">
        <v>32.799999999999997</v>
      </c>
      <c r="I8">
        <v>5.15</v>
      </c>
      <c r="J8">
        <v>39.200000000000003</v>
      </c>
    </row>
    <row r="9" spans="1:10" x14ac:dyDescent="0.25">
      <c r="A9">
        <v>0.85</v>
      </c>
      <c r="B9">
        <v>18.3</v>
      </c>
      <c r="C9">
        <v>1.85</v>
      </c>
      <c r="D9">
        <v>16.3</v>
      </c>
      <c r="E9">
        <v>2.85</v>
      </c>
      <c r="F9">
        <v>14.8</v>
      </c>
      <c r="G9">
        <v>3.85</v>
      </c>
      <c r="H9">
        <v>33</v>
      </c>
      <c r="I9">
        <v>4.8499999999999996</v>
      </c>
      <c r="J9">
        <v>40.4</v>
      </c>
    </row>
    <row r="10" spans="1:10" x14ac:dyDescent="0.25">
      <c r="A10">
        <v>1.1499999999999999</v>
      </c>
      <c r="B10">
        <v>18.3</v>
      </c>
      <c r="C10">
        <v>2.15</v>
      </c>
      <c r="D10">
        <v>16.3</v>
      </c>
      <c r="E10">
        <v>3.15</v>
      </c>
      <c r="F10">
        <v>14.8</v>
      </c>
      <c r="G10">
        <v>4.1500000000000004</v>
      </c>
      <c r="H10">
        <v>33</v>
      </c>
      <c r="I10">
        <v>5.15</v>
      </c>
      <c r="J10">
        <v>40.4</v>
      </c>
    </row>
    <row r="11" spans="1:10" x14ac:dyDescent="0.25">
      <c r="A11">
        <v>0.85</v>
      </c>
      <c r="B11">
        <v>19</v>
      </c>
      <c r="C11">
        <v>1.85</v>
      </c>
      <c r="D11">
        <v>17</v>
      </c>
      <c r="E11">
        <v>2.85</v>
      </c>
      <c r="F11">
        <v>15</v>
      </c>
      <c r="G11">
        <v>3.85</v>
      </c>
      <c r="H11">
        <v>37.1</v>
      </c>
      <c r="I11">
        <v>4.8499999999999996</v>
      </c>
      <c r="J11">
        <v>40.700000000000003</v>
      </c>
    </row>
    <row r="12" spans="1:10" x14ac:dyDescent="0.25">
      <c r="A12">
        <v>1.1499999999999999</v>
      </c>
      <c r="B12">
        <v>19</v>
      </c>
      <c r="C12">
        <v>2.15</v>
      </c>
      <c r="D12">
        <v>17</v>
      </c>
      <c r="E12">
        <v>3.15</v>
      </c>
      <c r="F12">
        <v>15</v>
      </c>
      <c r="G12">
        <v>4.1500000000000004</v>
      </c>
      <c r="H12">
        <v>37.1</v>
      </c>
      <c r="I12">
        <v>5.15</v>
      </c>
      <c r="J12">
        <v>40.700000000000003</v>
      </c>
    </row>
    <row r="13" spans="1:10" x14ac:dyDescent="0.25">
      <c r="A13">
        <v>0.85</v>
      </c>
      <c r="B13">
        <v>19.100000000000001</v>
      </c>
      <c r="C13">
        <v>1.85</v>
      </c>
      <c r="D13">
        <v>19.5</v>
      </c>
      <c r="E13">
        <v>2.85</v>
      </c>
      <c r="F13">
        <v>15.3</v>
      </c>
      <c r="G13">
        <v>3.85</v>
      </c>
      <c r="H13">
        <v>38</v>
      </c>
      <c r="I13">
        <v>4.8499999999999996</v>
      </c>
      <c r="J13">
        <v>41.7</v>
      </c>
    </row>
    <row r="14" spans="1:10" x14ac:dyDescent="0.25">
      <c r="A14">
        <v>1.1499999999999999</v>
      </c>
      <c r="B14">
        <v>19.100000000000001</v>
      </c>
      <c r="C14">
        <v>2.15</v>
      </c>
      <c r="D14">
        <v>19.5</v>
      </c>
      <c r="E14">
        <v>3.15</v>
      </c>
      <c r="F14">
        <v>15.3</v>
      </c>
      <c r="G14">
        <v>4.1500000000000004</v>
      </c>
      <c r="H14">
        <v>38</v>
      </c>
      <c r="I14">
        <v>5.15</v>
      </c>
      <c r="J14">
        <v>41.7</v>
      </c>
    </row>
    <row r="15" spans="1:10" x14ac:dyDescent="0.25">
      <c r="A15">
        <v>0.85</v>
      </c>
      <c r="B15">
        <v>20.7</v>
      </c>
      <c r="C15">
        <v>1.85</v>
      </c>
      <c r="D15">
        <v>19.8</v>
      </c>
      <c r="E15">
        <v>2.85</v>
      </c>
      <c r="F15">
        <v>15.6</v>
      </c>
      <c r="G15">
        <v>3.85</v>
      </c>
      <c r="H15">
        <v>41.8</v>
      </c>
      <c r="I15">
        <v>4.8499999999999996</v>
      </c>
      <c r="J15">
        <v>44.1</v>
      </c>
    </row>
    <row r="16" spans="1:10" x14ac:dyDescent="0.25">
      <c r="A16">
        <v>1.1499999999999999</v>
      </c>
      <c r="B16">
        <v>20.7</v>
      </c>
      <c r="C16">
        <v>2.15</v>
      </c>
      <c r="D16">
        <v>19.8</v>
      </c>
      <c r="E16">
        <v>3.15</v>
      </c>
      <c r="F16">
        <v>15.6</v>
      </c>
      <c r="G16">
        <v>4.1500000000000004</v>
      </c>
      <c r="H16">
        <v>41.8</v>
      </c>
      <c r="I16">
        <v>5.15</v>
      </c>
      <c r="J16">
        <v>44.1</v>
      </c>
    </row>
    <row r="17" spans="1:10" x14ac:dyDescent="0.25">
      <c r="A17">
        <v>0.85</v>
      </c>
      <c r="B17">
        <v>22.2</v>
      </c>
      <c r="C17">
        <v>1.85</v>
      </c>
      <c r="D17">
        <v>20.5</v>
      </c>
      <c r="E17">
        <v>2.85</v>
      </c>
      <c r="F17">
        <v>15.7</v>
      </c>
      <c r="G17">
        <v>3.85</v>
      </c>
      <c r="H17">
        <v>42.7</v>
      </c>
      <c r="I17">
        <v>4.8499999999999996</v>
      </c>
      <c r="J17">
        <v>45.1</v>
      </c>
    </row>
    <row r="18" spans="1:10" x14ac:dyDescent="0.25">
      <c r="A18">
        <v>1.1499999999999999</v>
      </c>
      <c r="B18">
        <v>22.2</v>
      </c>
      <c r="C18">
        <v>2.15</v>
      </c>
      <c r="D18">
        <v>20.5</v>
      </c>
      <c r="E18">
        <v>3.15</v>
      </c>
      <c r="F18">
        <v>15.7</v>
      </c>
      <c r="G18">
        <v>4.1500000000000004</v>
      </c>
      <c r="H18">
        <v>42.7</v>
      </c>
      <c r="I18">
        <v>5.15</v>
      </c>
      <c r="J18">
        <v>45.1</v>
      </c>
    </row>
    <row r="19" spans="1:10" x14ac:dyDescent="0.25">
      <c r="A19">
        <v>0.85</v>
      </c>
      <c r="B19">
        <v>23.5</v>
      </c>
      <c r="C19">
        <v>1.85</v>
      </c>
      <c r="D19">
        <v>20.6</v>
      </c>
      <c r="E19">
        <v>2.85</v>
      </c>
      <c r="F19">
        <v>16.3</v>
      </c>
      <c r="G19">
        <v>3.85</v>
      </c>
      <c r="H19">
        <v>43.1</v>
      </c>
      <c r="I19">
        <v>4.8499999999999996</v>
      </c>
      <c r="J19">
        <v>47.6</v>
      </c>
    </row>
    <row r="20" spans="1:10" x14ac:dyDescent="0.25">
      <c r="A20">
        <v>1.1499999999999999</v>
      </c>
      <c r="B20">
        <v>23.5</v>
      </c>
      <c r="C20">
        <v>2.15</v>
      </c>
      <c r="D20">
        <v>20.6</v>
      </c>
      <c r="E20">
        <v>3.15</v>
      </c>
      <c r="F20">
        <v>16.3</v>
      </c>
      <c r="G20">
        <v>4.1500000000000004</v>
      </c>
      <c r="H20">
        <v>43.1</v>
      </c>
      <c r="I20">
        <v>5.15</v>
      </c>
      <c r="J20">
        <v>47.6</v>
      </c>
    </row>
    <row r="21" spans="1:10" x14ac:dyDescent="0.25">
      <c r="A21">
        <v>0.85</v>
      </c>
      <c r="B21">
        <v>25</v>
      </c>
      <c r="C21">
        <v>1.85</v>
      </c>
      <c r="D21">
        <v>23</v>
      </c>
      <c r="E21">
        <v>2.85</v>
      </c>
      <c r="F21">
        <v>16.399999999999999</v>
      </c>
      <c r="G21">
        <v>3.85</v>
      </c>
      <c r="H21">
        <v>44.3</v>
      </c>
      <c r="I21">
        <v>4.8499999999999996</v>
      </c>
      <c r="J21">
        <v>48.2</v>
      </c>
    </row>
    <row r="22" spans="1:10" x14ac:dyDescent="0.25">
      <c r="A22">
        <v>1.1499999999999999</v>
      </c>
      <c r="B22">
        <v>25</v>
      </c>
      <c r="C22">
        <v>2.15</v>
      </c>
      <c r="D22">
        <v>23</v>
      </c>
      <c r="E22">
        <v>3.15</v>
      </c>
      <c r="F22">
        <v>16.399999999999999</v>
      </c>
      <c r="G22">
        <v>4.1500000000000004</v>
      </c>
      <c r="H22">
        <v>44.3</v>
      </c>
      <c r="I22">
        <v>5.15</v>
      </c>
      <c r="J22">
        <v>48.2</v>
      </c>
    </row>
    <row r="23" spans="1:10" x14ac:dyDescent="0.25">
      <c r="A23">
        <v>0.85</v>
      </c>
      <c r="B23">
        <v>27.2</v>
      </c>
      <c r="C23">
        <v>1.85</v>
      </c>
      <c r="D23">
        <v>24.1</v>
      </c>
      <c r="E23">
        <v>2.85</v>
      </c>
      <c r="F23">
        <v>16.600000000000001</v>
      </c>
      <c r="G23">
        <v>3.85</v>
      </c>
      <c r="H23">
        <v>45.6</v>
      </c>
      <c r="I23">
        <v>4.8499999999999996</v>
      </c>
      <c r="J23">
        <v>48.6</v>
      </c>
    </row>
    <row r="24" spans="1:10" x14ac:dyDescent="0.25">
      <c r="A24">
        <v>1.1499999999999999</v>
      </c>
      <c r="B24">
        <v>27.2</v>
      </c>
      <c r="C24">
        <v>2.15</v>
      </c>
      <c r="D24">
        <v>24.1</v>
      </c>
      <c r="E24">
        <v>3.15</v>
      </c>
      <c r="F24">
        <v>16.600000000000001</v>
      </c>
      <c r="G24">
        <v>4.1500000000000004</v>
      </c>
      <c r="H24">
        <v>45.6</v>
      </c>
      <c r="I24">
        <v>5.15</v>
      </c>
      <c r="J24">
        <v>48.6</v>
      </c>
    </row>
    <row r="25" spans="1:10" x14ac:dyDescent="0.25">
      <c r="A25">
        <v>0.85</v>
      </c>
      <c r="B25">
        <v>29.6</v>
      </c>
      <c r="C25">
        <v>1.85</v>
      </c>
      <c r="D25">
        <v>26.2</v>
      </c>
      <c r="E25">
        <v>2.85</v>
      </c>
      <c r="F25">
        <v>16.899999999999999</v>
      </c>
      <c r="G25">
        <v>3.85</v>
      </c>
      <c r="H25">
        <v>45.9</v>
      </c>
      <c r="I25">
        <v>4.8499999999999996</v>
      </c>
      <c r="J25">
        <v>48.7</v>
      </c>
    </row>
    <row r="26" spans="1:10" x14ac:dyDescent="0.25">
      <c r="A26">
        <v>1.1499999999999999</v>
      </c>
      <c r="B26">
        <v>29.6</v>
      </c>
      <c r="C26">
        <v>2.15</v>
      </c>
      <c r="D26">
        <v>26.2</v>
      </c>
      <c r="E26">
        <v>3.15</v>
      </c>
      <c r="F26">
        <v>16.899999999999999</v>
      </c>
      <c r="G26">
        <v>4.1500000000000004</v>
      </c>
      <c r="H26">
        <v>45.9</v>
      </c>
      <c r="I26">
        <v>5.15</v>
      </c>
      <c r="J26">
        <v>48.7</v>
      </c>
    </row>
    <row r="27" spans="1:10" x14ac:dyDescent="0.25">
      <c r="A27">
        <v>0.85</v>
      </c>
      <c r="B27">
        <v>30.2</v>
      </c>
      <c r="C27">
        <v>1.85</v>
      </c>
      <c r="D27">
        <v>28.5</v>
      </c>
      <c r="E27">
        <v>2.85</v>
      </c>
      <c r="F27">
        <v>17.600000000000001</v>
      </c>
      <c r="G27">
        <v>3.85</v>
      </c>
      <c r="H27">
        <v>47.2</v>
      </c>
      <c r="I27">
        <v>4.8499999999999996</v>
      </c>
      <c r="J27">
        <v>50.7</v>
      </c>
    </row>
    <row r="28" spans="1:10" x14ac:dyDescent="0.25">
      <c r="A28">
        <v>1.1499999999999999</v>
      </c>
      <c r="B28">
        <v>30.2</v>
      </c>
      <c r="C28">
        <v>2.15</v>
      </c>
      <c r="D28">
        <v>28.5</v>
      </c>
      <c r="E28">
        <v>3.15</v>
      </c>
      <c r="F28">
        <v>17.600000000000001</v>
      </c>
      <c r="G28">
        <v>4.1500000000000004</v>
      </c>
      <c r="H28">
        <v>47.2</v>
      </c>
      <c r="I28">
        <v>5.15</v>
      </c>
      <c r="J28">
        <v>50.7</v>
      </c>
    </row>
    <row r="29" spans="1:10" x14ac:dyDescent="0.25">
      <c r="A29">
        <v>0.85</v>
      </c>
      <c r="B29">
        <v>31.5</v>
      </c>
      <c r="C29">
        <v>1.85</v>
      </c>
      <c r="D29">
        <v>36.799999999999997</v>
      </c>
      <c r="E29">
        <v>2.85</v>
      </c>
      <c r="F29">
        <v>17.899999999999999</v>
      </c>
      <c r="G29">
        <v>3.85</v>
      </c>
      <c r="H29">
        <v>47.9</v>
      </c>
      <c r="I29">
        <v>4.8499999999999996</v>
      </c>
      <c r="J29">
        <v>51</v>
      </c>
    </row>
    <row r="30" spans="1:10" x14ac:dyDescent="0.25">
      <c r="A30">
        <v>1.1499999999999999</v>
      </c>
      <c r="B30">
        <v>31.5</v>
      </c>
      <c r="C30">
        <v>2.15</v>
      </c>
      <c r="D30">
        <v>36.799999999999997</v>
      </c>
      <c r="E30">
        <v>3.15</v>
      </c>
      <c r="F30">
        <v>17.899999999999999</v>
      </c>
      <c r="G30">
        <v>4.1500000000000004</v>
      </c>
      <c r="H30">
        <v>47.9</v>
      </c>
      <c r="I30">
        <v>5.15</v>
      </c>
      <c r="J30">
        <v>51</v>
      </c>
    </row>
    <row r="31" spans="1:10" x14ac:dyDescent="0.25">
      <c r="A31">
        <v>0.85</v>
      </c>
      <c r="B31">
        <v>33.9</v>
      </c>
      <c r="C31">
        <v>1.85</v>
      </c>
      <c r="D31">
        <v>41.1</v>
      </c>
      <c r="E31">
        <v>2.85</v>
      </c>
      <c r="F31">
        <v>18</v>
      </c>
      <c r="G31">
        <v>3.85</v>
      </c>
      <c r="H31">
        <v>48.3</v>
      </c>
      <c r="I31">
        <v>4.8499999999999996</v>
      </c>
      <c r="J31">
        <v>51.9</v>
      </c>
    </row>
    <row r="32" spans="1:10" x14ac:dyDescent="0.25">
      <c r="A32">
        <v>1.1499999999999999</v>
      </c>
      <c r="B32">
        <v>33.9</v>
      </c>
      <c r="C32">
        <v>2.15</v>
      </c>
      <c r="D32">
        <v>41.1</v>
      </c>
      <c r="E32">
        <v>3.15</v>
      </c>
      <c r="F32">
        <v>18</v>
      </c>
      <c r="G32">
        <v>4.1500000000000004</v>
      </c>
      <c r="H32">
        <v>48.3</v>
      </c>
      <c r="I32">
        <v>5.15</v>
      </c>
      <c r="J32">
        <v>51.9</v>
      </c>
    </row>
    <row r="33" spans="1:10" x14ac:dyDescent="0.25">
      <c r="A33">
        <v>0.85</v>
      </c>
      <c r="B33">
        <v>38.799999999999997</v>
      </c>
      <c r="C33">
        <v>1.85</v>
      </c>
      <c r="D33">
        <v>46.4</v>
      </c>
      <c r="E33">
        <v>2.85</v>
      </c>
      <c r="F33">
        <v>19.600000000000001</v>
      </c>
      <c r="G33">
        <v>3.85</v>
      </c>
      <c r="H33">
        <v>48.7</v>
      </c>
      <c r="I33">
        <v>4.8499999999999996</v>
      </c>
      <c r="J33">
        <v>54.2</v>
      </c>
    </row>
    <row r="34" spans="1:10" x14ac:dyDescent="0.25">
      <c r="A34">
        <v>1.1499999999999999</v>
      </c>
      <c r="B34">
        <v>38.799999999999997</v>
      </c>
      <c r="C34">
        <v>2.15</v>
      </c>
      <c r="D34">
        <v>46.4</v>
      </c>
      <c r="E34">
        <v>3.15</v>
      </c>
      <c r="F34">
        <v>19.600000000000001</v>
      </c>
      <c r="G34">
        <v>4.1500000000000004</v>
      </c>
      <c r="H34">
        <v>48.7</v>
      </c>
      <c r="I34">
        <v>5.15</v>
      </c>
      <c r="J34">
        <v>54.2</v>
      </c>
    </row>
    <row r="35" spans="1:10" x14ac:dyDescent="0.25">
      <c r="A35">
        <v>0.85</v>
      </c>
      <c r="B35">
        <v>38.9</v>
      </c>
      <c r="C35">
        <v>1.85</v>
      </c>
      <c r="D35">
        <v>49.3</v>
      </c>
      <c r="E35">
        <v>2.85</v>
      </c>
      <c r="F35">
        <v>19.600000000000001</v>
      </c>
      <c r="G35">
        <v>3.85</v>
      </c>
      <c r="H35">
        <v>49.2</v>
      </c>
      <c r="I35">
        <v>4.8499999999999996</v>
      </c>
      <c r="J35">
        <v>60</v>
      </c>
    </row>
    <row r="36" spans="1:10" x14ac:dyDescent="0.25">
      <c r="A36">
        <v>1.1499999999999999</v>
      </c>
      <c r="B36">
        <v>38.9</v>
      </c>
      <c r="C36">
        <v>2.15</v>
      </c>
      <c r="D36">
        <v>49.3</v>
      </c>
      <c r="E36">
        <v>3.15</v>
      </c>
      <c r="F36">
        <v>19.600000000000001</v>
      </c>
      <c r="G36">
        <v>4.1500000000000004</v>
      </c>
      <c r="H36">
        <v>49.2</v>
      </c>
      <c r="I36">
        <v>5.15</v>
      </c>
      <c r="J36">
        <v>60</v>
      </c>
    </row>
    <row r="37" spans="1:10" x14ac:dyDescent="0.25">
      <c r="A37">
        <v>0.85</v>
      </c>
      <c r="B37">
        <v>41</v>
      </c>
      <c r="C37">
        <v>1.85</v>
      </c>
      <c r="D37">
        <v>49.9</v>
      </c>
      <c r="E37">
        <v>2.85</v>
      </c>
      <c r="F37">
        <v>20</v>
      </c>
      <c r="G37">
        <v>3.85</v>
      </c>
      <c r="H37">
        <v>49.8</v>
      </c>
      <c r="I37">
        <v>4.8499999999999996</v>
      </c>
      <c r="J37">
        <v>61.1</v>
      </c>
    </row>
    <row r="38" spans="1:10" x14ac:dyDescent="0.25">
      <c r="A38">
        <v>1.1499999999999999</v>
      </c>
      <c r="B38">
        <v>41</v>
      </c>
      <c r="C38">
        <v>2.15</v>
      </c>
      <c r="D38">
        <v>49.9</v>
      </c>
      <c r="E38">
        <v>3.15</v>
      </c>
      <c r="F38">
        <v>20</v>
      </c>
      <c r="G38">
        <v>4.1500000000000004</v>
      </c>
      <c r="H38">
        <v>49.8</v>
      </c>
      <c r="I38">
        <v>5.15</v>
      </c>
      <c r="J38">
        <v>61.1</v>
      </c>
    </row>
    <row r="39" spans="1:10" x14ac:dyDescent="0.25">
      <c r="A39">
        <v>0.85</v>
      </c>
      <c r="B39">
        <v>43.9</v>
      </c>
      <c r="C39">
        <v>1.85</v>
      </c>
      <c r="D39">
        <v>61.8</v>
      </c>
      <c r="E39">
        <v>2.85</v>
      </c>
      <c r="F39">
        <v>20.100000000000001</v>
      </c>
      <c r="G39">
        <v>3.85</v>
      </c>
      <c r="H39">
        <v>50.5</v>
      </c>
      <c r="I39">
        <v>4.8499999999999996</v>
      </c>
      <c r="J39">
        <v>62.2</v>
      </c>
    </row>
    <row r="40" spans="1:10" x14ac:dyDescent="0.25">
      <c r="A40">
        <v>1.1499999999999999</v>
      </c>
      <c r="B40">
        <v>43.9</v>
      </c>
      <c r="C40">
        <v>2.15</v>
      </c>
      <c r="D40">
        <v>61.8</v>
      </c>
      <c r="E40">
        <v>3.15</v>
      </c>
      <c r="F40">
        <v>20.100000000000001</v>
      </c>
      <c r="G40">
        <v>4.1500000000000004</v>
      </c>
      <c r="H40">
        <v>50.5</v>
      </c>
      <c r="I40">
        <v>5.15</v>
      </c>
      <c r="J40">
        <v>62.2</v>
      </c>
    </row>
    <row r="41" spans="1:10" x14ac:dyDescent="0.25">
      <c r="A41">
        <v>0.85</v>
      </c>
      <c r="B41">
        <v>44.4</v>
      </c>
      <c r="E41">
        <v>2.85</v>
      </c>
      <c r="F41">
        <v>20.5</v>
      </c>
      <c r="G41">
        <v>3.85</v>
      </c>
      <c r="H41">
        <v>51.4</v>
      </c>
      <c r="I41">
        <v>4.8499999999999996</v>
      </c>
      <c r="J41">
        <v>65.2</v>
      </c>
    </row>
    <row r="42" spans="1:10" x14ac:dyDescent="0.25">
      <c r="A42">
        <v>1.1499999999999999</v>
      </c>
      <c r="B42">
        <v>44.4</v>
      </c>
      <c r="E42">
        <v>3.15</v>
      </c>
      <c r="F42">
        <v>20.5</v>
      </c>
      <c r="G42">
        <v>4.1500000000000004</v>
      </c>
      <c r="H42">
        <v>51.4</v>
      </c>
      <c r="I42">
        <v>5.15</v>
      </c>
      <c r="J42">
        <v>65.2</v>
      </c>
    </row>
    <row r="43" spans="1:10" x14ac:dyDescent="0.25">
      <c r="A43">
        <v>0.85</v>
      </c>
      <c r="B43">
        <v>45.3</v>
      </c>
      <c r="E43">
        <v>2.85</v>
      </c>
      <c r="F43">
        <v>21.1</v>
      </c>
      <c r="G43">
        <v>3.85</v>
      </c>
      <c r="H43">
        <v>53.8</v>
      </c>
      <c r="I43">
        <v>4.8499999999999996</v>
      </c>
      <c r="J43">
        <v>65.3</v>
      </c>
    </row>
    <row r="44" spans="1:10" x14ac:dyDescent="0.25">
      <c r="A44">
        <v>1.1499999999999999</v>
      </c>
      <c r="B44">
        <v>45.3</v>
      </c>
      <c r="E44">
        <v>3.15</v>
      </c>
      <c r="F44">
        <v>21.1</v>
      </c>
      <c r="G44">
        <v>4.1500000000000004</v>
      </c>
      <c r="H44">
        <v>53.8</v>
      </c>
      <c r="I44">
        <v>5.15</v>
      </c>
      <c r="J44">
        <v>65.3</v>
      </c>
    </row>
    <row r="45" spans="1:10" x14ac:dyDescent="0.25">
      <c r="A45">
        <v>0.85</v>
      </c>
      <c r="B45">
        <v>48.9</v>
      </c>
      <c r="E45">
        <v>2.85</v>
      </c>
      <c r="F45">
        <v>21.5</v>
      </c>
      <c r="G45">
        <v>3.85</v>
      </c>
      <c r="H45">
        <v>54</v>
      </c>
      <c r="I45">
        <v>4.8499999999999996</v>
      </c>
      <c r="J45">
        <v>65.7</v>
      </c>
    </row>
    <row r="46" spans="1:10" x14ac:dyDescent="0.25">
      <c r="A46">
        <v>1.1499999999999999</v>
      </c>
      <c r="B46">
        <v>48.9</v>
      </c>
      <c r="E46">
        <v>3.15</v>
      </c>
      <c r="F46">
        <v>21.5</v>
      </c>
      <c r="G46">
        <v>4.1500000000000004</v>
      </c>
      <c r="H46">
        <v>54</v>
      </c>
      <c r="I46">
        <v>5.15</v>
      </c>
      <c r="J46">
        <v>65.7</v>
      </c>
    </row>
    <row r="47" spans="1:10" x14ac:dyDescent="0.25">
      <c r="A47">
        <v>0.85</v>
      </c>
      <c r="B47">
        <v>50.1</v>
      </c>
      <c r="E47">
        <v>2.85</v>
      </c>
      <c r="F47">
        <v>21.5</v>
      </c>
      <c r="G47">
        <v>3.85</v>
      </c>
      <c r="H47">
        <v>55.6</v>
      </c>
    </row>
    <row r="48" spans="1:10" x14ac:dyDescent="0.25">
      <c r="A48">
        <v>1.1499999999999999</v>
      </c>
      <c r="B48">
        <v>50.1</v>
      </c>
      <c r="E48">
        <v>3.15</v>
      </c>
      <c r="F48">
        <v>21.5</v>
      </c>
      <c r="G48">
        <v>4.1500000000000004</v>
      </c>
      <c r="H48">
        <v>55.6</v>
      </c>
    </row>
    <row r="49" spans="1:8" x14ac:dyDescent="0.25">
      <c r="A49">
        <v>0.85</v>
      </c>
      <c r="B49">
        <v>51.4</v>
      </c>
      <c r="E49">
        <v>2.85</v>
      </c>
      <c r="F49">
        <v>22.4</v>
      </c>
      <c r="G49">
        <v>3.85</v>
      </c>
      <c r="H49">
        <v>60.6</v>
      </c>
    </row>
    <row r="50" spans="1:8" x14ac:dyDescent="0.25">
      <c r="A50">
        <v>1.1499999999999999</v>
      </c>
      <c r="B50">
        <v>51.4</v>
      </c>
      <c r="E50">
        <v>3.15</v>
      </c>
      <c r="F50">
        <v>22.4</v>
      </c>
      <c r="G50">
        <v>4.1500000000000004</v>
      </c>
      <c r="H50">
        <v>60.6</v>
      </c>
    </row>
    <row r="51" spans="1:8" x14ac:dyDescent="0.25">
      <c r="A51">
        <v>0.85</v>
      </c>
      <c r="B51">
        <v>51.6</v>
      </c>
      <c r="E51">
        <v>2.85</v>
      </c>
      <c r="F51">
        <v>23.3</v>
      </c>
      <c r="G51">
        <v>3.85</v>
      </c>
      <c r="H51">
        <v>61.2</v>
      </c>
    </row>
    <row r="52" spans="1:8" x14ac:dyDescent="0.25">
      <c r="A52">
        <v>1.1499999999999999</v>
      </c>
      <c r="B52">
        <v>51.6</v>
      </c>
      <c r="E52">
        <v>3.15</v>
      </c>
      <c r="F52">
        <v>23.3</v>
      </c>
      <c r="G52">
        <v>4.1500000000000004</v>
      </c>
      <c r="H52">
        <v>61.2</v>
      </c>
    </row>
    <row r="53" spans="1:8" x14ac:dyDescent="0.25">
      <c r="A53">
        <v>0.85</v>
      </c>
      <c r="B53">
        <v>52.6</v>
      </c>
      <c r="E53">
        <v>2.85</v>
      </c>
      <c r="F53">
        <v>23.4</v>
      </c>
      <c r="G53">
        <v>3.85</v>
      </c>
      <c r="H53">
        <v>61.3</v>
      </c>
    </row>
    <row r="54" spans="1:8" x14ac:dyDescent="0.25">
      <c r="A54">
        <v>1.1499999999999999</v>
      </c>
      <c r="B54">
        <v>52.6</v>
      </c>
      <c r="E54">
        <v>3.15</v>
      </c>
      <c r="F54">
        <v>23.4</v>
      </c>
      <c r="G54">
        <v>4.1500000000000004</v>
      </c>
      <c r="H54">
        <v>61.3</v>
      </c>
    </row>
    <row r="55" spans="1:8" x14ac:dyDescent="0.25">
      <c r="A55">
        <v>0.85</v>
      </c>
      <c r="B55">
        <v>61.3</v>
      </c>
      <c r="E55">
        <v>2.85</v>
      </c>
      <c r="F55">
        <v>24.2</v>
      </c>
      <c r="G55">
        <v>3.85</v>
      </c>
      <c r="H55">
        <v>61.9</v>
      </c>
    </row>
    <row r="56" spans="1:8" x14ac:dyDescent="0.25">
      <c r="A56">
        <v>1.1499999999999999</v>
      </c>
      <c r="B56">
        <v>61.3</v>
      </c>
      <c r="E56">
        <v>3.15</v>
      </c>
      <c r="F56">
        <v>24.2</v>
      </c>
      <c r="G56">
        <v>4.1500000000000004</v>
      </c>
      <c r="H56">
        <v>61.9</v>
      </c>
    </row>
    <row r="57" spans="1:8" x14ac:dyDescent="0.25">
      <c r="E57">
        <v>2.85</v>
      </c>
      <c r="F57">
        <v>25.5</v>
      </c>
      <c r="G57">
        <v>3.85</v>
      </c>
      <c r="H57">
        <v>61.9</v>
      </c>
    </row>
    <row r="58" spans="1:8" x14ac:dyDescent="0.25">
      <c r="E58">
        <v>3.15</v>
      </c>
      <c r="F58">
        <v>25.5</v>
      </c>
      <c r="G58">
        <v>4.1500000000000004</v>
      </c>
      <c r="H58">
        <v>61.9</v>
      </c>
    </row>
    <row r="59" spans="1:8" x14ac:dyDescent="0.25">
      <c r="E59">
        <v>2.85</v>
      </c>
      <c r="F59">
        <v>26</v>
      </c>
      <c r="G59">
        <v>3.85</v>
      </c>
      <c r="H59">
        <v>62.3</v>
      </c>
    </row>
    <row r="60" spans="1:8" x14ac:dyDescent="0.25">
      <c r="E60">
        <v>3.15</v>
      </c>
      <c r="F60">
        <v>26</v>
      </c>
      <c r="G60">
        <v>4.1500000000000004</v>
      </c>
      <c r="H60">
        <v>62.3</v>
      </c>
    </row>
    <row r="61" spans="1:8" x14ac:dyDescent="0.25">
      <c r="E61">
        <v>2.85</v>
      </c>
      <c r="F61">
        <v>26.6</v>
      </c>
      <c r="G61">
        <v>3.85</v>
      </c>
      <c r="H61">
        <v>62.9</v>
      </c>
    </row>
    <row r="62" spans="1:8" x14ac:dyDescent="0.25">
      <c r="E62">
        <v>3.15</v>
      </c>
      <c r="F62">
        <v>26.6</v>
      </c>
      <c r="G62">
        <v>4.1500000000000004</v>
      </c>
      <c r="H62">
        <v>62.9</v>
      </c>
    </row>
    <row r="63" spans="1:8" x14ac:dyDescent="0.25">
      <c r="E63">
        <v>2.85</v>
      </c>
      <c r="F63">
        <v>27.7</v>
      </c>
      <c r="G63">
        <v>3.85</v>
      </c>
      <c r="H63">
        <v>65.599999999999994</v>
      </c>
    </row>
    <row r="64" spans="1:8" x14ac:dyDescent="0.25">
      <c r="E64">
        <v>3.15</v>
      </c>
      <c r="F64">
        <v>27.7</v>
      </c>
      <c r="G64">
        <v>4.1500000000000004</v>
      </c>
      <c r="H64">
        <v>65.599999999999994</v>
      </c>
    </row>
    <row r="65" spans="5:8" x14ac:dyDescent="0.25">
      <c r="E65">
        <v>2.85</v>
      </c>
      <c r="F65">
        <v>28.9</v>
      </c>
      <c r="G65">
        <v>3.85</v>
      </c>
      <c r="H65">
        <v>66.400000000000006</v>
      </c>
    </row>
    <row r="66" spans="5:8" x14ac:dyDescent="0.25">
      <c r="E66">
        <v>3.15</v>
      </c>
      <c r="F66">
        <v>28.9</v>
      </c>
      <c r="G66">
        <v>4.1500000000000004</v>
      </c>
      <c r="H66">
        <v>66.400000000000006</v>
      </c>
    </row>
    <row r="67" spans="5:8" x14ac:dyDescent="0.25">
      <c r="E67">
        <v>2.85</v>
      </c>
      <c r="F67">
        <v>31.7</v>
      </c>
    </row>
    <row r="68" spans="5:8" x14ac:dyDescent="0.25">
      <c r="E68">
        <v>3.15</v>
      </c>
      <c r="F68">
        <v>31.7</v>
      </c>
    </row>
    <row r="69" spans="5:8" x14ac:dyDescent="0.25">
      <c r="E69">
        <v>2.85</v>
      </c>
      <c r="F69">
        <v>32.4</v>
      </c>
    </row>
    <row r="70" spans="5:8" x14ac:dyDescent="0.25">
      <c r="E70">
        <v>3.15</v>
      </c>
      <c r="F70">
        <v>32.4</v>
      </c>
    </row>
    <row r="71" spans="5:8" x14ac:dyDescent="0.25">
      <c r="E71">
        <v>2.85</v>
      </c>
      <c r="F71">
        <v>33.5</v>
      </c>
    </row>
    <row r="72" spans="5:8" x14ac:dyDescent="0.25">
      <c r="E72">
        <v>3.15</v>
      </c>
      <c r="F72">
        <v>33.5</v>
      </c>
    </row>
    <row r="73" spans="5:8" x14ac:dyDescent="0.25">
      <c r="E73">
        <v>2.85</v>
      </c>
      <c r="F73">
        <v>36.1</v>
      </c>
    </row>
    <row r="74" spans="5:8" x14ac:dyDescent="0.25">
      <c r="E74">
        <v>3.15</v>
      </c>
      <c r="F74">
        <v>36.1</v>
      </c>
    </row>
    <row r="75" spans="5:8" x14ac:dyDescent="0.25">
      <c r="E75">
        <v>2.85</v>
      </c>
      <c r="F75">
        <v>36.200000000000003</v>
      </c>
    </row>
    <row r="76" spans="5:8" x14ac:dyDescent="0.25">
      <c r="E76">
        <v>3.15</v>
      </c>
      <c r="F76">
        <v>36.200000000000003</v>
      </c>
    </row>
    <row r="77" spans="5:8" x14ac:dyDescent="0.25">
      <c r="E77">
        <v>2.85</v>
      </c>
      <c r="F77">
        <v>37.4</v>
      </c>
    </row>
    <row r="78" spans="5:8" x14ac:dyDescent="0.25">
      <c r="E78">
        <v>3.15</v>
      </c>
      <c r="F78">
        <v>37.4</v>
      </c>
    </row>
    <row r="79" spans="5:8" x14ac:dyDescent="0.25">
      <c r="E79">
        <v>2.85</v>
      </c>
      <c r="F79">
        <v>37.4</v>
      </c>
    </row>
    <row r="80" spans="5:8" x14ac:dyDescent="0.25">
      <c r="E80">
        <v>3.15</v>
      </c>
      <c r="F80">
        <v>37.4</v>
      </c>
    </row>
    <row r="81" spans="5:6" x14ac:dyDescent="0.25">
      <c r="E81">
        <v>2.85</v>
      </c>
      <c r="F81">
        <v>38.200000000000003</v>
      </c>
    </row>
    <row r="82" spans="5:6" x14ac:dyDescent="0.25">
      <c r="E82">
        <v>3.15</v>
      </c>
      <c r="F82">
        <v>38.200000000000003</v>
      </c>
    </row>
    <row r="83" spans="5:6" x14ac:dyDescent="0.25">
      <c r="E83">
        <v>2.85</v>
      </c>
      <c r="F83">
        <v>38.799999999999997</v>
      </c>
    </row>
    <row r="84" spans="5:6" x14ac:dyDescent="0.25">
      <c r="E84">
        <v>3.15</v>
      </c>
      <c r="F84">
        <v>38.799999999999997</v>
      </c>
    </row>
    <row r="85" spans="5:6" x14ac:dyDescent="0.25">
      <c r="E85">
        <v>2.85</v>
      </c>
      <c r="F85">
        <v>38.9</v>
      </c>
    </row>
    <row r="86" spans="5:6" x14ac:dyDescent="0.25">
      <c r="E86">
        <v>3.15</v>
      </c>
      <c r="F86">
        <v>38.9</v>
      </c>
    </row>
    <row r="87" spans="5:6" x14ac:dyDescent="0.25">
      <c r="E87">
        <v>2.85</v>
      </c>
      <c r="F87">
        <v>40</v>
      </c>
    </row>
    <row r="88" spans="5:6" x14ac:dyDescent="0.25">
      <c r="E88">
        <v>3.15</v>
      </c>
      <c r="F88">
        <v>40</v>
      </c>
    </row>
    <row r="89" spans="5:6" x14ac:dyDescent="0.25">
      <c r="E89">
        <v>2.85</v>
      </c>
      <c r="F89">
        <v>40.299999999999997</v>
      </c>
    </row>
    <row r="90" spans="5:6" x14ac:dyDescent="0.25">
      <c r="E90">
        <v>3.15</v>
      </c>
      <c r="F90">
        <v>40.299999999999997</v>
      </c>
    </row>
    <row r="91" spans="5:6" x14ac:dyDescent="0.25">
      <c r="E91">
        <v>2.85</v>
      </c>
      <c r="F91">
        <v>41</v>
      </c>
    </row>
    <row r="92" spans="5:6" x14ac:dyDescent="0.25">
      <c r="E92">
        <v>3.15</v>
      </c>
      <c r="F92">
        <v>41</v>
      </c>
    </row>
    <row r="93" spans="5:6" x14ac:dyDescent="0.25">
      <c r="E93">
        <v>2.85</v>
      </c>
      <c r="F93">
        <v>41.5</v>
      </c>
    </row>
    <row r="94" spans="5:6" x14ac:dyDescent="0.25">
      <c r="E94">
        <v>3.15</v>
      </c>
      <c r="F94">
        <v>41.5</v>
      </c>
    </row>
    <row r="95" spans="5:6" x14ac:dyDescent="0.25">
      <c r="E95">
        <v>2.85</v>
      </c>
      <c r="F95">
        <v>41.9</v>
      </c>
    </row>
    <row r="96" spans="5:6" x14ac:dyDescent="0.25">
      <c r="E96">
        <v>3.15</v>
      </c>
      <c r="F96">
        <v>41.9</v>
      </c>
    </row>
    <row r="97" spans="5:6" x14ac:dyDescent="0.25">
      <c r="E97">
        <v>2.85</v>
      </c>
      <c r="F97">
        <v>41.9</v>
      </c>
    </row>
    <row r="98" spans="5:6" x14ac:dyDescent="0.25">
      <c r="E98">
        <v>3.15</v>
      </c>
      <c r="F98">
        <v>41.9</v>
      </c>
    </row>
    <row r="99" spans="5:6" x14ac:dyDescent="0.25">
      <c r="E99">
        <v>2.85</v>
      </c>
      <c r="F99">
        <v>42.6</v>
      </c>
    </row>
    <row r="100" spans="5:6" x14ac:dyDescent="0.25">
      <c r="E100">
        <v>3.15</v>
      </c>
      <c r="F100">
        <v>42.6</v>
      </c>
    </row>
    <row r="101" spans="5:6" x14ac:dyDescent="0.25">
      <c r="E101">
        <v>2.85</v>
      </c>
      <c r="F101">
        <v>42.7</v>
      </c>
    </row>
    <row r="102" spans="5:6" x14ac:dyDescent="0.25">
      <c r="E102">
        <v>3.15</v>
      </c>
      <c r="F102">
        <v>42.7</v>
      </c>
    </row>
    <row r="103" spans="5:6" x14ac:dyDescent="0.25">
      <c r="E103">
        <v>2.85</v>
      </c>
      <c r="F103">
        <v>43.8</v>
      </c>
    </row>
    <row r="104" spans="5:6" x14ac:dyDescent="0.25">
      <c r="E104">
        <v>3.15</v>
      </c>
      <c r="F104">
        <v>43.8</v>
      </c>
    </row>
    <row r="105" spans="5:6" x14ac:dyDescent="0.25">
      <c r="E105">
        <v>2.85</v>
      </c>
      <c r="F105">
        <v>45.4</v>
      </c>
    </row>
    <row r="106" spans="5:6" x14ac:dyDescent="0.25">
      <c r="E106">
        <v>3.15</v>
      </c>
      <c r="F106">
        <v>45.4</v>
      </c>
    </row>
    <row r="107" spans="5:6" x14ac:dyDescent="0.25">
      <c r="E107">
        <v>2.85</v>
      </c>
      <c r="F107">
        <v>46</v>
      </c>
    </row>
    <row r="108" spans="5:6" x14ac:dyDescent="0.25">
      <c r="E108">
        <v>3.15</v>
      </c>
      <c r="F108">
        <v>46</v>
      </c>
    </row>
    <row r="109" spans="5:6" x14ac:dyDescent="0.25">
      <c r="E109">
        <v>2.85</v>
      </c>
      <c r="F109">
        <v>46.3</v>
      </c>
    </row>
    <row r="110" spans="5:6" x14ac:dyDescent="0.25">
      <c r="E110">
        <v>3.15</v>
      </c>
      <c r="F110">
        <v>46.3</v>
      </c>
    </row>
    <row r="111" spans="5:6" x14ac:dyDescent="0.25">
      <c r="E111">
        <v>2.85</v>
      </c>
      <c r="F111">
        <v>46.7</v>
      </c>
    </row>
    <row r="112" spans="5:6" x14ac:dyDescent="0.25">
      <c r="E112">
        <v>3.15</v>
      </c>
      <c r="F112">
        <v>46.7</v>
      </c>
    </row>
    <row r="113" spans="5:6" x14ac:dyDescent="0.25">
      <c r="E113">
        <v>2.85</v>
      </c>
      <c r="F113">
        <v>46.9</v>
      </c>
    </row>
    <row r="114" spans="5:6" x14ac:dyDescent="0.25">
      <c r="E114">
        <v>3.15</v>
      </c>
      <c r="F114">
        <v>46.9</v>
      </c>
    </row>
    <row r="115" spans="5:6" x14ac:dyDescent="0.25">
      <c r="E115">
        <v>2.85</v>
      </c>
      <c r="F115">
        <v>47.5</v>
      </c>
    </row>
    <row r="116" spans="5:6" x14ac:dyDescent="0.25">
      <c r="E116">
        <v>3.15</v>
      </c>
      <c r="F116">
        <v>47.5</v>
      </c>
    </row>
    <row r="117" spans="5:6" x14ac:dyDescent="0.25">
      <c r="E117">
        <v>2.85</v>
      </c>
      <c r="F117">
        <v>50.9</v>
      </c>
    </row>
    <row r="118" spans="5:6" x14ac:dyDescent="0.25">
      <c r="E118">
        <v>3.15</v>
      </c>
      <c r="F118">
        <v>50.9</v>
      </c>
    </row>
    <row r="119" spans="5:6" x14ac:dyDescent="0.25">
      <c r="E119">
        <v>2.85</v>
      </c>
      <c r="F119">
        <v>51.6</v>
      </c>
    </row>
    <row r="120" spans="5:6" x14ac:dyDescent="0.25">
      <c r="E120">
        <v>3.15</v>
      </c>
      <c r="F120">
        <v>51.6</v>
      </c>
    </row>
    <row r="121" spans="5:6" x14ac:dyDescent="0.25">
      <c r="E121">
        <v>2.85</v>
      </c>
      <c r="F121">
        <v>51.7</v>
      </c>
    </row>
    <row r="122" spans="5:6" x14ac:dyDescent="0.25">
      <c r="E122">
        <v>3.15</v>
      </c>
      <c r="F122">
        <v>51.7</v>
      </c>
    </row>
    <row r="123" spans="5:6" x14ac:dyDescent="0.25">
      <c r="E123">
        <v>2.85</v>
      </c>
      <c r="F123">
        <v>52</v>
      </c>
    </row>
    <row r="124" spans="5:6" x14ac:dyDescent="0.25">
      <c r="E124">
        <v>3.15</v>
      </c>
      <c r="F124">
        <v>52</v>
      </c>
    </row>
    <row r="125" spans="5:6" x14ac:dyDescent="0.25">
      <c r="E125">
        <v>2.85</v>
      </c>
      <c r="F125">
        <v>52</v>
      </c>
    </row>
    <row r="126" spans="5:6" x14ac:dyDescent="0.25">
      <c r="E126">
        <v>3.15</v>
      </c>
      <c r="F126">
        <v>52</v>
      </c>
    </row>
    <row r="127" spans="5:6" x14ac:dyDescent="0.25">
      <c r="E127">
        <v>2.85</v>
      </c>
      <c r="F127">
        <v>52.4</v>
      </c>
    </row>
    <row r="128" spans="5:6" x14ac:dyDescent="0.25">
      <c r="E128">
        <v>3.15</v>
      </c>
      <c r="F128">
        <v>52.4</v>
      </c>
    </row>
    <row r="129" spans="5:6" x14ac:dyDescent="0.25">
      <c r="E129">
        <v>2.85</v>
      </c>
      <c r="F129">
        <v>65</v>
      </c>
    </row>
    <row r="130" spans="5:6" x14ac:dyDescent="0.25">
      <c r="E130">
        <v>3.15</v>
      </c>
      <c r="F130">
        <v>65</v>
      </c>
    </row>
    <row r="131" spans="5:6" x14ac:dyDescent="0.25">
      <c r="E131">
        <v>2.85</v>
      </c>
      <c r="F131">
        <v>65.7</v>
      </c>
    </row>
    <row r="132" spans="5:6" x14ac:dyDescent="0.25">
      <c r="E132">
        <v>3.15</v>
      </c>
      <c r="F132">
        <v>65.7</v>
      </c>
    </row>
    <row r="133" spans="5:6" x14ac:dyDescent="0.25">
      <c r="E133">
        <v>2.85</v>
      </c>
      <c r="F133">
        <v>66.900000000000006</v>
      </c>
    </row>
    <row r="134" spans="5:6" x14ac:dyDescent="0.25">
      <c r="E134">
        <v>3.15</v>
      </c>
      <c r="F134">
        <v>66.900000000000006</v>
      </c>
    </row>
    <row r="135" spans="5:6" x14ac:dyDescent="0.25">
      <c r="E135">
        <v>2.85</v>
      </c>
      <c r="F135">
        <v>69.5</v>
      </c>
    </row>
    <row r="136" spans="5:6" x14ac:dyDescent="0.25">
      <c r="E136">
        <v>3.15</v>
      </c>
      <c r="F136">
        <v>69.5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XLSTAT_20210928_111700_1_HID">
    <tabColor rgb="FF007800"/>
  </sheetPr>
  <dimension ref="A1:J68"/>
  <sheetViews>
    <sheetView workbookViewId="0"/>
  </sheetViews>
  <sheetFormatPr defaultRowHeight="15" x14ac:dyDescent="0.25"/>
  <sheetData>
    <row r="1" spans="1:10" x14ac:dyDescent="0.25">
      <c r="A1">
        <v>1</v>
      </c>
      <c r="B1">
        <v>10.3</v>
      </c>
      <c r="C1">
        <v>2.2000000000000002</v>
      </c>
      <c r="D1">
        <v>14.6</v>
      </c>
      <c r="E1">
        <v>3</v>
      </c>
      <c r="F1">
        <v>13.7</v>
      </c>
      <c r="G1">
        <v>4</v>
      </c>
      <c r="H1">
        <v>17.2</v>
      </c>
      <c r="I1">
        <v>5.0999999999999996</v>
      </c>
      <c r="J1">
        <v>32.9</v>
      </c>
    </row>
    <row r="2" spans="1:10" x14ac:dyDescent="0.25">
      <c r="A2">
        <v>1.1333333333333333</v>
      </c>
      <c r="B2">
        <v>13.6</v>
      </c>
      <c r="C2">
        <v>1.8</v>
      </c>
      <c r="D2">
        <v>15.7</v>
      </c>
      <c r="E2">
        <v>2.8</v>
      </c>
      <c r="F2">
        <v>14.2</v>
      </c>
      <c r="G2">
        <v>4</v>
      </c>
      <c r="H2">
        <v>31.4</v>
      </c>
      <c r="I2">
        <v>4.9000000000000004</v>
      </c>
      <c r="J2">
        <v>33.4</v>
      </c>
    </row>
    <row r="3" spans="1:10" x14ac:dyDescent="0.25">
      <c r="A3">
        <v>0.8666666666666667</v>
      </c>
      <c r="B3">
        <v>13.8</v>
      </c>
      <c r="C3">
        <v>2.1428571428571428</v>
      </c>
      <c r="D3">
        <v>15.9</v>
      </c>
      <c r="E3">
        <v>3.2</v>
      </c>
      <c r="F3">
        <v>14.2</v>
      </c>
      <c r="G3">
        <v>3.9</v>
      </c>
      <c r="H3">
        <v>31.5</v>
      </c>
      <c r="I3">
        <v>5.2</v>
      </c>
      <c r="J3">
        <v>38.9</v>
      </c>
    </row>
    <row r="4" spans="1:10" x14ac:dyDescent="0.25">
      <c r="A4">
        <v>1.1333333333333333</v>
      </c>
      <c r="B4">
        <v>18</v>
      </c>
      <c r="C4">
        <v>1.8571428571428572</v>
      </c>
      <c r="D4">
        <v>16</v>
      </c>
      <c r="E4">
        <v>2.85</v>
      </c>
      <c r="F4">
        <v>14.4</v>
      </c>
      <c r="G4">
        <v>4.0999999999999996</v>
      </c>
      <c r="H4">
        <v>32.799999999999997</v>
      </c>
      <c r="I4">
        <v>4.8</v>
      </c>
      <c r="J4">
        <v>39.200000000000003</v>
      </c>
    </row>
    <row r="5" spans="1:10" x14ac:dyDescent="0.25">
      <c r="A5">
        <v>0.8666666666666667</v>
      </c>
      <c r="B5">
        <v>18.3</v>
      </c>
      <c r="C5">
        <v>2.0857142857142859</v>
      </c>
      <c r="D5">
        <v>16.3</v>
      </c>
      <c r="E5">
        <v>3.15</v>
      </c>
      <c r="F5">
        <v>14.8</v>
      </c>
      <c r="G5">
        <v>4</v>
      </c>
      <c r="H5">
        <v>33</v>
      </c>
      <c r="I5">
        <v>5.0666666666666664</v>
      </c>
      <c r="J5">
        <v>40.4</v>
      </c>
    </row>
    <row r="6" spans="1:10" x14ac:dyDescent="0.25">
      <c r="A6">
        <v>1.1333333333333333</v>
      </c>
      <c r="B6">
        <v>19</v>
      </c>
      <c r="C6">
        <v>1.9142857142857144</v>
      </c>
      <c r="D6">
        <v>17</v>
      </c>
      <c r="E6">
        <v>2.9</v>
      </c>
      <c r="F6">
        <v>15</v>
      </c>
      <c r="G6">
        <v>4.0666666666666664</v>
      </c>
      <c r="H6">
        <v>37.1</v>
      </c>
      <c r="I6">
        <v>4.9333333333333336</v>
      </c>
      <c r="J6">
        <v>40.700000000000003</v>
      </c>
    </row>
    <row r="7" spans="1:10" x14ac:dyDescent="0.25">
      <c r="A7">
        <v>0.8666666666666667</v>
      </c>
      <c r="B7">
        <v>19.100000000000001</v>
      </c>
      <c r="C7">
        <v>2.0285714285714285</v>
      </c>
      <c r="D7">
        <v>19.5</v>
      </c>
      <c r="E7">
        <v>3.1</v>
      </c>
      <c r="F7">
        <v>15.3</v>
      </c>
      <c r="G7">
        <v>3.9333333333333331</v>
      </c>
      <c r="H7">
        <v>38</v>
      </c>
      <c r="I7">
        <v>5</v>
      </c>
      <c r="J7">
        <v>41.7</v>
      </c>
    </row>
    <row r="8" spans="1:10" x14ac:dyDescent="0.25">
      <c r="A8">
        <v>1.1333333333333333</v>
      </c>
      <c r="B8">
        <v>20.7</v>
      </c>
      <c r="C8">
        <v>1.9714285714285715</v>
      </c>
      <c r="D8">
        <v>19.8</v>
      </c>
      <c r="E8">
        <v>2.95</v>
      </c>
      <c r="F8">
        <v>15.6</v>
      </c>
      <c r="G8">
        <v>4.0666666666666664</v>
      </c>
      <c r="H8">
        <v>41.8</v>
      </c>
      <c r="I8">
        <v>4.8499999999999996</v>
      </c>
      <c r="J8">
        <v>44.1</v>
      </c>
    </row>
    <row r="9" spans="1:10" x14ac:dyDescent="0.25">
      <c r="A9">
        <v>0.8666666666666667</v>
      </c>
      <c r="B9">
        <v>22.2</v>
      </c>
      <c r="C9">
        <v>2</v>
      </c>
      <c r="D9">
        <v>20.5</v>
      </c>
      <c r="E9">
        <v>3.05</v>
      </c>
      <c r="F9">
        <v>15.7</v>
      </c>
      <c r="G9">
        <v>3.9333333333333331</v>
      </c>
      <c r="H9">
        <v>42.7</v>
      </c>
      <c r="I9">
        <v>5.15</v>
      </c>
      <c r="J9">
        <v>45.1</v>
      </c>
    </row>
    <row r="10" spans="1:10" x14ac:dyDescent="0.25">
      <c r="A10">
        <v>1</v>
      </c>
      <c r="B10">
        <v>23.5</v>
      </c>
      <c r="C10">
        <v>1.875</v>
      </c>
      <c r="D10">
        <v>20.6</v>
      </c>
      <c r="E10">
        <v>3</v>
      </c>
      <c r="F10">
        <v>16.3</v>
      </c>
      <c r="G10">
        <v>4.0666666666666664</v>
      </c>
      <c r="H10">
        <v>43.1</v>
      </c>
      <c r="I10">
        <v>5.2</v>
      </c>
      <c r="J10">
        <v>47.6</v>
      </c>
    </row>
    <row r="11" spans="1:10" x14ac:dyDescent="0.25">
      <c r="A11">
        <v>1</v>
      </c>
      <c r="B11">
        <v>25</v>
      </c>
      <c r="C11">
        <v>2.125</v>
      </c>
      <c r="D11">
        <v>23</v>
      </c>
      <c r="E11">
        <v>2.8444444444444446</v>
      </c>
      <c r="F11">
        <v>16.399999999999999</v>
      </c>
      <c r="G11">
        <v>3.9333333333333331</v>
      </c>
      <c r="H11">
        <v>44.3</v>
      </c>
      <c r="I11">
        <v>4.8</v>
      </c>
      <c r="J11">
        <v>48.2</v>
      </c>
    </row>
    <row r="12" spans="1:10" x14ac:dyDescent="0.25">
      <c r="A12">
        <v>1</v>
      </c>
      <c r="B12">
        <v>27.2</v>
      </c>
      <c r="C12">
        <v>1.9375</v>
      </c>
      <c r="D12">
        <v>24.1</v>
      </c>
      <c r="E12">
        <v>3.1555555555555554</v>
      </c>
      <c r="F12">
        <v>16.600000000000001</v>
      </c>
      <c r="G12">
        <v>4.0666666666666664</v>
      </c>
      <c r="H12">
        <v>45.6</v>
      </c>
      <c r="I12">
        <v>5.0666666666666664</v>
      </c>
      <c r="J12">
        <v>48.6</v>
      </c>
    </row>
    <row r="13" spans="1:10" x14ac:dyDescent="0.25">
      <c r="A13">
        <v>1.1333333333333333</v>
      </c>
      <c r="B13">
        <v>29.6</v>
      </c>
      <c r="C13">
        <v>2.0625</v>
      </c>
      <c r="D13">
        <v>26.2</v>
      </c>
      <c r="E13">
        <v>2.8962962962962964</v>
      </c>
      <c r="F13">
        <v>16.899999999999999</v>
      </c>
      <c r="G13">
        <v>3.9333333333333331</v>
      </c>
      <c r="H13">
        <v>45.9</v>
      </c>
      <c r="I13">
        <v>4.9333333333333336</v>
      </c>
      <c r="J13">
        <v>48.7</v>
      </c>
    </row>
    <row r="14" spans="1:10" x14ac:dyDescent="0.25">
      <c r="A14">
        <v>0.8666666666666667</v>
      </c>
      <c r="B14">
        <v>30.2</v>
      </c>
      <c r="C14">
        <v>2</v>
      </c>
      <c r="D14">
        <v>28.5</v>
      </c>
      <c r="E14">
        <v>3.1037037037037036</v>
      </c>
      <c r="F14">
        <v>17.600000000000001</v>
      </c>
      <c r="G14">
        <v>4</v>
      </c>
      <c r="H14">
        <v>47.2</v>
      </c>
      <c r="I14">
        <v>5</v>
      </c>
      <c r="J14">
        <v>50.7</v>
      </c>
    </row>
    <row r="15" spans="1:10" x14ac:dyDescent="0.25">
      <c r="A15">
        <v>1</v>
      </c>
      <c r="B15">
        <v>31.5</v>
      </c>
      <c r="C15">
        <v>2</v>
      </c>
      <c r="D15">
        <v>36.799999999999997</v>
      </c>
      <c r="E15">
        <v>2.9481481481481482</v>
      </c>
      <c r="F15">
        <v>17.899999999999999</v>
      </c>
      <c r="G15">
        <v>3.9</v>
      </c>
      <c r="H15">
        <v>47.9</v>
      </c>
      <c r="I15">
        <v>4.8499999999999996</v>
      </c>
      <c r="J15">
        <v>51</v>
      </c>
    </row>
    <row r="16" spans="1:10" x14ac:dyDescent="0.25">
      <c r="A16">
        <v>1</v>
      </c>
      <c r="B16">
        <v>33.9</v>
      </c>
      <c r="C16">
        <v>2</v>
      </c>
      <c r="D16">
        <v>41.1</v>
      </c>
      <c r="E16">
        <v>3.0518518518518518</v>
      </c>
      <c r="F16">
        <v>18</v>
      </c>
      <c r="G16">
        <v>4.0999999999999996</v>
      </c>
      <c r="H16">
        <v>48.3</v>
      </c>
      <c r="I16">
        <v>5.15</v>
      </c>
      <c r="J16">
        <v>51.9</v>
      </c>
    </row>
    <row r="17" spans="1:10" x14ac:dyDescent="0.25">
      <c r="A17">
        <v>1</v>
      </c>
      <c r="B17">
        <v>38.799999999999997</v>
      </c>
      <c r="C17">
        <v>2</v>
      </c>
      <c r="D17">
        <v>46.4</v>
      </c>
      <c r="E17">
        <v>3.088888888888889</v>
      </c>
      <c r="F17">
        <v>19.600000000000001</v>
      </c>
      <c r="G17">
        <v>4.1333333333333337</v>
      </c>
      <c r="H17">
        <v>48.7</v>
      </c>
      <c r="I17">
        <v>5</v>
      </c>
      <c r="J17">
        <v>54.2</v>
      </c>
    </row>
    <row r="18" spans="1:10" x14ac:dyDescent="0.25">
      <c r="A18">
        <v>1</v>
      </c>
      <c r="B18">
        <v>38.9</v>
      </c>
      <c r="C18">
        <v>1.925</v>
      </c>
      <c r="D18">
        <v>49.3</v>
      </c>
      <c r="E18">
        <v>2.911111111111111</v>
      </c>
      <c r="F18">
        <v>19.600000000000001</v>
      </c>
      <c r="G18">
        <v>3.8666666666666667</v>
      </c>
      <c r="H18">
        <v>49.2</v>
      </c>
      <c r="I18">
        <v>5.0999999999999996</v>
      </c>
      <c r="J18">
        <v>60</v>
      </c>
    </row>
    <row r="19" spans="1:10" x14ac:dyDescent="0.25">
      <c r="A19">
        <v>1</v>
      </c>
      <c r="B19">
        <v>41</v>
      </c>
      <c r="C19">
        <v>2.0750000000000002</v>
      </c>
      <c r="D19">
        <v>49.9</v>
      </c>
      <c r="E19">
        <v>3.0296296296296297</v>
      </c>
      <c r="F19">
        <v>20</v>
      </c>
      <c r="G19">
        <v>4.0444444444444443</v>
      </c>
      <c r="H19">
        <v>49.8</v>
      </c>
      <c r="I19">
        <v>4.9000000000000004</v>
      </c>
      <c r="J19">
        <v>61.1</v>
      </c>
    </row>
    <row r="20" spans="1:10" x14ac:dyDescent="0.25">
      <c r="A20">
        <v>1.1333333333333333</v>
      </c>
      <c r="B20">
        <v>43.9</v>
      </c>
      <c r="C20">
        <v>2</v>
      </c>
      <c r="D20">
        <v>61.8</v>
      </c>
      <c r="E20">
        <v>2.9703703703703703</v>
      </c>
      <c r="F20">
        <v>20.100000000000001</v>
      </c>
      <c r="G20">
        <v>3.9555555555555557</v>
      </c>
      <c r="H20">
        <v>50.5</v>
      </c>
      <c r="I20">
        <v>5.2</v>
      </c>
      <c r="J20">
        <v>62.2</v>
      </c>
    </row>
    <row r="21" spans="1:10" x14ac:dyDescent="0.25">
      <c r="A21">
        <v>0.8666666666666667</v>
      </c>
      <c r="B21">
        <v>44.4</v>
      </c>
      <c r="E21">
        <v>3</v>
      </c>
      <c r="F21">
        <v>20.5</v>
      </c>
      <c r="G21">
        <v>4</v>
      </c>
      <c r="H21">
        <v>51.4</v>
      </c>
      <c r="I21">
        <v>4.8</v>
      </c>
      <c r="J21">
        <v>65.2</v>
      </c>
    </row>
    <row r="22" spans="1:10" x14ac:dyDescent="0.25">
      <c r="A22">
        <v>1</v>
      </c>
      <c r="B22">
        <v>45.3</v>
      </c>
      <c r="E22">
        <v>2.8888888888888888</v>
      </c>
      <c r="F22">
        <v>21.1</v>
      </c>
      <c r="G22">
        <v>4.0666666666666664</v>
      </c>
      <c r="H22">
        <v>53.8</v>
      </c>
      <c r="I22">
        <v>5.0666666666666664</v>
      </c>
      <c r="J22">
        <v>65.3</v>
      </c>
    </row>
    <row r="23" spans="1:10" x14ac:dyDescent="0.25">
      <c r="A23">
        <v>1</v>
      </c>
      <c r="B23">
        <v>48.9</v>
      </c>
      <c r="E23">
        <v>3.1111111111111112</v>
      </c>
      <c r="F23">
        <v>21.5</v>
      </c>
      <c r="G23">
        <v>3.9333333333333331</v>
      </c>
      <c r="H23">
        <v>54</v>
      </c>
      <c r="I23">
        <v>4.9333333333333336</v>
      </c>
      <c r="J23">
        <v>65.7</v>
      </c>
    </row>
    <row r="24" spans="1:10" x14ac:dyDescent="0.25">
      <c r="A24">
        <v>1</v>
      </c>
      <c r="B24">
        <v>50.1</v>
      </c>
      <c r="E24">
        <v>2.9444444444444446</v>
      </c>
      <c r="F24">
        <v>21.5</v>
      </c>
      <c r="G24">
        <v>4</v>
      </c>
      <c r="H24">
        <v>55.6</v>
      </c>
    </row>
    <row r="25" spans="1:10" x14ac:dyDescent="0.25">
      <c r="A25">
        <v>1</v>
      </c>
      <c r="B25">
        <v>51.4</v>
      </c>
      <c r="E25">
        <v>3.0555555555555554</v>
      </c>
      <c r="F25">
        <v>22.4</v>
      </c>
      <c r="G25">
        <v>4.2</v>
      </c>
      <c r="H25">
        <v>60.6</v>
      </c>
    </row>
    <row r="26" spans="1:10" x14ac:dyDescent="0.25">
      <c r="A26">
        <v>0.8</v>
      </c>
      <c r="B26">
        <v>51.6</v>
      </c>
      <c r="E26">
        <v>3</v>
      </c>
      <c r="F26">
        <v>23.3</v>
      </c>
      <c r="G26">
        <v>3.8</v>
      </c>
      <c r="H26">
        <v>61.2</v>
      </c>
    </row>
    <row r="27" spans="1:10" x14ac:dyDescent="0.25">
      <c r="A27">
        <v>1.2</v>
      </c>
      <c r="B27">
        <v>52.6</v>
      </c>
      <c r="E27">
        <v>2.9333333333333331</v>
      </c>
      <c r="F27">
        <v>23.4</v>
      </c>
      <c r="G27">
        <v>4.12</v>
      </c>
      <c r="H27">
        <v>61.3</v>
      </c>
    </row>
    <row r="28" spans="1:10" x14ac:dyDescent="0.25">
      <c r="A28">
        <v>1</v>
      </c>
      <c r="B28">
        <v>61.3</v>
      </c>
      <c r="E28">
        <v>3.0666666666666669</v>
      </c>
      <c r="F28">
        <v>24.2</v>
      </c>
      <c r="G28">
        <v>3.88</v>
      </c>
      <c r="H28">
        <v>61.9</v>
      </c>
    </row>
    <row r="29" spans="1:10" x14ac:dyDescent="0.25">
      <c r="E29">
        <v>3</v>
      </c>
      <c r="F29">
        <v>25.5</v>
      </c>
      <c r="G29">
        <v>4.04</v>
      </c>
      <c r="H29">
        <v>61.9</v>
      </c>
    </row>
    <row r="30" spans="1:10" x14ac:dyDescent="0.25">
      <c r="E30">
        <v>2.9333333333333331</v>
      </c>
      <c r="F30">
        <v>26</v>
      </c>
      <c r="G30">
        <v>3.96</v>
      </c>
      <c r="H30">
        <v>62.3</v>
      </c>
    </row>
    <row r="31" spans="1:10" x14ac:dyDescent="0.25">
      <c r="E31">
        <v>3.0666666666666669</v>
      </c>
      <c r="F31">
        <v>26.6</v>
      </c>
      <c r="G31">
        <v>4</v>
      </c>
      <c r="H31">
        <v>62.9</v>
      </c>
    </row>
    <row r="32" spans="1:10" x14ac:dyDescent="0.25">
      <c r="E32">
        <v>3.0444444444444443</v>
      </c>
      <c r="F32">
        <v>27.7</v>
      </c>
      <c r="G32">
        <v>4.0666666666666664</v>
      </c>
      <c r="H32">
        <v>65.599999999999994</v>
      </c>
    </row>
    <row r="33" spans="5:8" x14ac:dyDescent="0.25">
      <c r="E33">
        <v>2.9555555555555557</v>
      </c>
      <c r="F33">
        <v>28.9</v>
      </c>
      <c r="G33">
        <v>3.9333333333333331</v>
      </c>
      <c r="H33">
        <v>66.400000000000006</v>
      </c>
    </row>
    <row r="34" spans="5:8" x14ac:dyDescent="0.25">
      <c r="E34">
        <v>3</v>
      </c>
      <c r="F34">
        <v>31.7</v>
      </c>
    </row>
    <row r="35" spans="5:8" x14ac:dyDescent="0.25">
      <c r="E35">
        <v>2.9333333333333331</v>
      </c>
      <c r="F35">
        <v>32.4</v>
      </c>
    </row>
    <row r="36" spans="5:8" x14ac:dyDescent="0.25">
      <c r="E36">
        <v>3.0666666666666669</v>
      </c>
      <c r="F36">
        <v>33.5</v>
      </c>
    </row>
    <row r="37" spans="5:8" x14ac:dyDescent="0.25">
      <c r="E37">
        <v>3</v>
      </c>
      <c r="F37">
        <v>36.1</v>
      </c>
    </row>
    <row r="38" spans="5:8" x14ac:dyDescent="0.25">
      <c r="E38">
        <v>2.8888888888888888</v>
      </c>
      <c r="F38">
        <v>36.200000000000003</v>
      </c>
    </row>
    <row r="39" spans="5:8" x14ac:dyDescent="0.25">
      <c r="E39">
        <v>3.1111111111111112</v>
      </c>
      <c r="F39">
        <v>37.4</v>
      </c>
    </row>
    <row r="40" spans="5:8" x14ac:dyDescent="0.25">
      <c r="E40">
        <v>2.9444444444444446</v>
      </c>
      <c r="F40">
        <v>37.4</v>
      </c>
    </row>
    <row r="41" spans="5:8" x14ac:dyDescent="0.25">
      <c r="E41">
        <v>3.0555555555555554</v>
      </c>
      <c r="F41">
        <v>38.200000000000003</v>
      </c>
    </row>
    <row r="42" spans="5:8" x14ac:dyDescent="0.25">
      <c r="E42">
        <v>3.088888888888889</v>
      </c>
      <c r="F42">
        <v>38.799999999999997</v>
      </c>
    </row>
    <row r="43" spans="5:8" x14ac:dyDescent="0.25">
      <c r="E43">
        <v>2.911111111111111</v>
      </c>
      <c r="F43">
        <v>38.9</v>
      </c>
    </row>
    <row r="44" spans="5:8" x14ac:dyDescent="0.25">
      <c r="E44">
        <v>3.0296296296296297</v>
      </c>
      <c r="F44">
        <v>40</v>
      </c>
    </row>
    <row r="45" spans="5:8" x14ac:dyDescent="0.25">
      <c r="E45">
        <v>2.9703703703703703</v>
      </c>
      <c r="F45">
        <v>40.299999999999997</v>
      </c>
    </row>
    <row r="46" spans="5:8" x14ac:dyDescent="0.25">
      <c r="E46">
        <v>3.1333333333333333</v>
      </c>
      <c r="F46">
        <v>41</v>
      </c>
    </row>
    <row r="47" spans="5:8" x14ac:dyDescent="0.25">
      <c r="E47">
        <v>2.8666666666666667</v>
      </c>
      <c r="F47">
        <v>41.5</v>
      </c>
    </row>
    <row r="48" spans="5:8" x14ac:dyDescent="0.25">
      <c r="E48">
        <v>3.08</v>
      </c>
      <c r="F48">
        <v>41.9</v>
      </c>
    </row>
    <row r="49" spans="5:6" x14ac:dyDescent="0.25">
      <c r="E49">
        <v>2.92</v>
      </c>
      <c r="F49">
        <v>41.9</v>
      </c>
    </row>
    <row r="50" spans="5:6" x14ac:dyDescent="0.25">
      <c r="E50">
        <v>3.0266666666666668</v>
      </c>
      <c r="F50">
        <v>42.6</v>
      </c>
    </row>
    <row r="51" spans="5:6" x14ac:dyDescent="0.25">
      <c r="E51">
        <v>2.9733333333333332</v>
      </c>
      <c r="F51">
        <v>42.7</v>
      </c>
    </row>
    <row r="52" spans="5:6" x14ac:dyDescent="0.25">
      <c r="E52">
        <v>3</v>
      </c>
      <c r="F52">
        <v>43.8</v>
      </c>
    </row>
    <row r="53" spans="5:6" x14ac:dyDescent="0.25">
      <c r="E53">
        <v>3</v>
      </c>
      <c r="F53">
        <v>45.4</v>
      </c>
    </row>
    <row r="54" spans="5:6" x14ac:dyDescent="0.25">
      <c r="E54">
        <v>2.8888888888888888</v>
      </c>
      <c r="F54">
        <v>46</v>
      </c>
    </row>
    <row r="55" spans="5:6" x14ac:dyDescent="0.25">
      <c r="E55">
        <v>3.1111111111111112</v>
      </c>
      <c r="F55">
        <v>46.3</v>
      </c>
    </row>
    <row r="56" spans="5:6" x14ac:dyDescent="0.25">
      <c r="E56">
        <v>2.9444444444444446</v>
      </c>
      <c r="F56">
        <v>46.7</v>
      </c>
    </row>
    <row r="57" spans="5:6" x14ac:dyDescent="0.25">
      <c r="E57">
        <v>3.0555555555555554</v>
      </c>
      <c r="F57">
        <v>46.9</v>
      </c>
    </row>
    <row r="58" spans="5:6" x14ac:dyDescent="0.25">
      <c r="E58">
        <v>3</v>
      </c>
      <c r="F58">
        <v>47.5</v>
      </c>
    </row>
    <row r="59" spans="5:6" x14ac:dyDescent="0.25">
      <c r="E59">
        <v>3.0444444444444443</v>
      </c>
      <c r="F59">
        <v>50.9</v>
      </c>
    </row>
    <row r="60" spans="5:6" x14ac:dyDescent="0.25">
      <c r="E60">
        <v>2.9555555555555557</v>
      </c>
      <c r="F60">
        <v>51.6</v>
      </c>
    </row>
    <row r="61" spans="5:6" x14ac:dyDescent="0.25">
      <c r="E61">
        <v>3.088888888888889</v>
      </c>
      <c r="F61">
        <v>51.7</v>
      </c>
    </row>
    <row r="62" spans="5:6" x14ac:dyDescent="0.25">
      <c r="E62">
        <v>2.911111111111111</v>
      </c>
      <c r="F62">
        <v>52</v>
      </c>
    </row>
    <row r="63" spans="5:6" x14ac:dyDescent="0.25">
      <c r="E63">
        <v>3.0296296296296297</v>
      </c>
      <c r="F63">
        <v>52</v>
      </c>
    </row>
    <row r="64" spans="5:6" x14ac:dyDescent="0.25">
      <c r="E64">
        <v>2.9703703703703703</v>
      </c>
      <c r="F64">
        <v>52.4</v>
      </c>
    </row>
    <row r="65" spans="5:6" x14ac:dyDescent="0.25">
      <c r="E65">
        <v>3</v>
      </c>
      <c r="F65">
        <v>65</v>
      </c>
    </row>
    <row r="66" spans="5:6" x14ac:dyDescent="0.25">
      <c r="E66">
        <v>3.0444444444444443</v>
      </c>
      <c r="F66">
        <v>65.7</v>
      </c>
    </row>
    <row r="67" spans="5:6" x14ac:dyDescent="0.25">
      <c r="E67">
        <v>2.9555555555555557</v>
      </c>
      <c r="F67">
        <v>66.900000000000006</v>
      </c>
    </row>
    <row r="68" spans="5:6" x14ac:dyDescent="0.25">
      <c r="E68">
        <v>3</v>
      </c>
      <c r="F68">
        <v>69.5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"/>
  <dimension ref="A1:N960"/>
  <sheetViews>
    <sheetView topLeftCell="A931" zoomScaleNormal="100" workbookViewId="0">
      <selection activeCell="H922" sqref="H922:H936"/>
    </sheetView>
  </sheetViews>
  <sheetFormatPr defaultRowHeight="15" x14ac:dyDescent="0.25"/>
  <cols>
    <col min="2" max="2" width="13" customWidth="1"/>
    <col min="3" max="3" width="19.42578125" customWidth="1"/>
    <col min="4" max="4" width="14.140625" customWidth="1"/>
    <col min="5" max="5" width="14.42578125" customWidth="1"/>
    <col min="6" max="6" width="15" customWidth="1"/>
    <col min="7" max="7" width="19.42578125" customWidth="1"/>
    <col min="8" max="8" width="14" customWidth="1"/>
    <col min="9" max="9" width="23.7109375" customWidth="1"/>
    <col min="10" max="10" width="28.42578125" customWidth="1"/>
    <col min="11" max="11" width="16.7109375" customWidth="1"/>
    <col min="12" max="12" width="16.140625" customWidth="1"/>
    <col min="13" max="13" width="16" customWidth="1"/>
    <col min="14" max="14" width="17.85546875" customWidth="1"/>
  </cols>
  <sheetData>
    <row r="1" spans="1:14" x14ac:dyDescent="0.25">
      <c r="A1" s="1" t="s">
        <v>17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54</v>
      </c>
      <c r="G1" s="1" t="s">
        <v>55</v>
      </c>
      <c r="H1" s="1" t="s">
        <v>76</v>
      </c>
      <c r="I1" s="1" t="s">
        <v>78</v>
      </c>
      <c r="J1" s="1" t="s">
        <v>77</v>
      </c>
      <c r="K1" s="1" t="s">
        <v>56</v>
      </c>
      <c r="L1" s="1" t="s">
        <v>58</v>
      </c>
      <c r="M1" s="1" t="s">
        <v>71</v>
      </c>
      <c r="N1" s="1" t="s">
        <v>70</v>
      </c>
    </row>
    <row r="2" spans="1:14" x14ac:dyDescent="0.25">
      <c r="A2" s="3">
        <v>1</v>
      </c>
      <c r="B2" s="3" t="s">
        <v>27</v>
      </c>
      <c r="C2" s="3" t="s">
        <v>16</v>
      </c>
      <c r="D2" s="3">
        <v>15.5</v>
      </c>
      <c r="E2" s="3">
        <v>16</v>
      </c>
      <c r="F2" s="3">
        <f t="shared" ref="F2:F26" si="0">(D2+E2)/2</f>
        <v>15.75</v>
      </c>
      <c r="G2" s="13">
        <f>(3.1458/4)*(F2^2)/10000</f>
        <v>1.9508875312499997E-2</v>
      </c>
      <c r="H2" s="3"/>
      <c r="I2" s="18">
        <f>16.7822461729784+(0.348491398454387*F2)</f>
        <v>22.270985698634995</v>
      </c>
      <c r="J2" s="18">
        <f t="shared" ref="J2:J26" si="1">1.3132*F2^0.901</f>
        <v>15.742752108305924</v>
      </c>
      <c r="K2" s="15">
        <f>(2.3118+(((3.1278*10^-2)*(F2^2)*I2))+((3.7159*10^-1)*F2))/1000</f>
        <v>0.18096266838228015</v>
      </c>
      <c r="L2" s="3"/>
      <c r="M2" s="10">
        <f>((-9.1098)+(((7.3484*10^-3)*(F2^2)*I2))+(2.3666*F2))</f>
        <v>68.761094111303393</v>
      </c>
      <c r="N2" s="3"/>
    </row>
    <row r="3" spans="1:14" x14ac:dyDescent="0.25">
      <c r="A3" s="3">
        <v>2</v>
      </c>
      <c r="B3" s="3" t="s">
        <v>27</v>
      </c>
      <c r="C3" s="3" t="s">
        <v>14</v>
      </c>
      <c r="D3" s="3">
        <v>13.5</v>
      </c>
      <c r="E3" s="3">
        <v>13</v>
      </c>
      <c r="F3" s="3">
        <f t="shared" si="0"/>
        <v>13.25</v>
      </c>
      <c r="G3" s="13">
        <f t="shared" ref="G3:G64" si="2">(3.1458/4)*(F3^2)/10000</f>
        <v>1.3807112812499999E-2</v>
      </c>
      <c r="H3" s="3"/>
      <c r="I3" s="18">
        <f t="shared" ref="I3:I23" si="3" xml:space="preserve"> 6.50424850340264+(0.591025938600017*F3)</f>
        <v>14.335342189852865</v>
      </c>
      <c r="J3" s="18">
        <f t="shared" si="1"/>
        <v>13.472474814009663</v>
      </c>
      <c r="K3" s="15">
        <f t="shared" ref="K3:K26" si="4">(-9.1298+(((3.4866*10^-2)*(F3^2)*I3))+(1.4633*F3))/1000</f>
        <v>9.8007878661441908E-2</v>
      </c>
      <c r="L3" s="3"/>
      <c r="M3" s="10">
        <f>((-5.9426+(((1.321*10^-2)*(F3^2)*I3))+(7.8369*10^-1)*F3))</f>
        <v>37.687540359451837</v>
      </c>
      <c r="N3" s="3"/>
    </row>
    <row r="4" spans="1:14" ht="15" customHeight="1" x14ac:dyDescent="0.25">
      <c r="A4" s="3">
        <v>3</v>
      </c>
      <c r="B4" s="3" t="s">
        <v>27</v>
      </c>
      <c r="C4" s="3" t="s">
        <v>14</v>
      </c>
      <c r="D4" s="3">
        <v>41</v>
      </c>
      <c r="E4" s="3">
        <v>41.5</v>
      </c>
      <c r="F4" s="3">
        <f t="shared" si="0"/>
        <v>41.25</v>
      </c>
      <c r="G4" s="13">
        <f t="shared" si="2"/>
        <v>0.1338193828125</v>
      </c>
      <c r="H4" s="3">
        <v>33.1</v>
      </c>
      <c r="I4" s="18">
        <f t="shared" si="3"/>
        <v>30.884068470653339</v>
      </c>
      <c r="J4" s="18">
        <f t="shared" si="1"/>
        <v>37.48244009828187</v>
      </c>
      <c r="K4" s="15">
        <f t="shared" si="4"/>
        <v>1.8834805143489115</v>
      </c>
      <c r="L4" s="3"/>
      <c r="M4" s="10">
        <f t="shared" ref="M4:M26" si="5">((-5.9426+(((1.321*10^-2)*(F4^2)*I4))+(7.8369*10^-1)*F4))</f>
        <v>720.5856046212391</v>
      </c>
      <c r="N4" s="3"/>
    </row>
    <row r="5" spans="1:14" x14ac:dyDescent="0.25">
      <c r="A5" s="3">
        <v>4</v>
      </c>
      <c r="B5" s="3" t="s">
        <v>27</v>
      </c>
      <c r="C5" s="3" t="s">
        <v>14</v>
      </c>
      <c r="D5" s="3">
        <v>27</v>
      </c>
      <c r="E5" s="3">
        <v>28.5</v>
      </c>
      <c r="F5" s="3">
        <f t="shared" si="0"/>
        <v>27.75</v>
      </c>
      <c r="G5" s="13">
        <f t="shared" si="2"/>
        <v>6.0561565312500003E-2</v>
      </c>
      <c r="H5" s="3"/>
      <c r="I5" s="18">
        <f t="shared" si="3"/>
        <v>22.905218299553109</v>
      </c>
      <c r="J5" s="18">
        <f t="shared" si="1"/>
        <v>26.224717935286183</v>
      </c>
      <c r="K5" s="15">
        <f t="shared" si="4"/>
        <v>0.64645896108263545</v>
      </c>
      <c r="L5" s="3"/>
      <c r="M5" s="10">
        <f t="shared" si="5"/>
        <v>248.80871759842296</v>
      </c>
      <c r="N5" s="3"/>
    </row>
    <row r="6" spans="1:14" x14ac:dyDescent="0.25">
      <c r="A6" s="3">
        <v>5</v>
      </c>
      <c r="B6" s="3" t="s">
        <v>27</v>
      </c>
      <c r="C6" s="3" t="s">
        <v>14</v>
      </c>
      <c r="D6" s="3">
        <v>39</v>
      </c>
      <c r="E6" s="3">
        <v>40</v>
      </c>
      <c r="F6" s="3">
        <f t="shared" si="0"/>
        <v>39.5</v>
      </c>
      <c r="G6" s="13">
        <f t="shared" si="2"/>
        <v>0.12270586124999999</v>
      </c>
      <c r="H6" s="3">
        <v>30.3</v>
      </c>
      <c r="I6" s="18">
        <f t="shared" si="3"/>
        <v>29.849773078103308</v>
      </c>
      <c r="J6" s="18">
        <f t="shared" si="1"/>
        <v>36.046645642376141</v>
      </c>
      <c r="K6" s="15">
        <f t="shared" si="4"/>
        <v>1.6724885490472292</v>
      </c>
      <c r="L6" s="3"/>
      <c r="M6" s="10">
        <f t="shared" si="5"/>
        <v>640.24391755991212</v>
      </c>
      <c r="N6" s="3"/>
    </row>
    <row r="7" spans="1:14" x14ac:dyDescent="0.25">
      <c r="A7" s="3">
        <v>6</v>
      </c>
      <c r="B7" s="3" t="s">
        <v>27</v>
      </c>
      <c r="C7" s="3" t="s">
        <v>14</v>
      </c>
      <c r="D7" s="3">
        <v>32</v>
      </c>
      <c r="E7" s="3">
        <v>33</v>
      </c>
      <c r="F7" s="3">
        <f t="shared" si="0"/>
        <v>32.5</v>
      </c>
      <c r="G7" s="13">
        <f t="shared" si="2"/>
        <v>8.3068781250000001E-2</v>
      </c>
      <c r="H7" s="3"/>
      <c r="I7" s="18">
        <f t="shared" si="3"/>
        <v>25.712591507903191</v>
      </c>
      <c r="J7" s="18">
        <f t="shared" si="1"/>
        <v>30.236936112186473</v>
      </c>
      <c r="K7" s="15">
        <f t="shared" si="4"/>
        <v>0.98535052138724621</v>
      </c>
      <c r="L7" s="3"/>
      <c r="M7" s="10">
        <f t="shared" si="5"/>
        <v>378.2967213467424</v>
      </c>
      <c r="N7" s="3"/>
    </row>
    <row r="8" spans="1:14" x14ac:dyDescent="0.25">
      <c r="A8" s="3">
        <v>7</v>
      </c>
      <c r="B8" s="3" t="s">
        <v>27</v>
      </c>
      <c r="C8" s="3" t="s">
        <v>14</v>
      </c>
      <c r="D8" s="3">
        <v>12</v>
      </c>
      <c r="E8" s="3">
        <v>12.5</v>
      </c>
      <c r="F8" s="3">
        <f t="shared" si="0"/>
        <v>12.25</v>
      </c>
      <c r="G8" s="13">
        <f t="shared" si="2"/>
        <v>1.1801665312499999E-2</v>
      </c>
      <c r="H8" s="3"/>
      <c r="I8" s="18">
        <f t="shared" si="3"/>
        <v>13.744316251252847</v>
      </c>
      <c r="J8" s="18">
        <f t="shared" si="1"/>
        <v>12.552825452224083</v>
      </c>
      <c r="K8" s="15">
        <f t="shared" si="4"/>
        <v>8.0706975145578286E-2</v>
      </c>
      <c r="L8" s="3"/>
      <c r="M8" s="10">
        <f t="shared" si="5"/>
        <v>30.903312802962461</v>
      </c>
      <c r="N8" s="3"/>
    </row>
    <row r="9" spans="1:14" x14ac:dyDescent="0.25">
      <c r="A9" s="3">
        <v>8</v>
      </c>
      <c r="B9" s="3" t="s">
        <v>27</v>
      </c>
      <c r="C9" s="3" t="s">
        <v>14</v>
      </c>
      <c r="D9" s="3">
        <v>41</v>
      </c>
      <c r="E9" s="3">
        <v>42</v>
      </c>
      <c r="F9" s="3">
        <f t="shared" si="0"/>
        <v>41.5</v>
      </c>
      <c r="G9" s="13">
        <f t="shared" si="2"/>
        <v>0.13544635124999999</v>
      </c>
      <c r="H9" s="3"/>
      <c r="I9" s="18">
        <f t="shared" si="3"/>
        <v>31.031824955303343</v>
      </c>
      <c r="J9" s="18">
        <f t="shared" si="1"/>
        <v>37.687055670692203</v>
      </c>
      <c r="K9" s="15">
        <f t="shared" si="4"/>
        <v>1.9149951974135693</v>
      </c>
      <c r="L9" s="3"/>
      <c r="M9" s="10">
        <f t="shared" si="5"/>
        <v>732.58317959167232</v>
      </c>
      <c r="N9" s="3"/>
    </row>
    <row r="10" spans="1:14" x14ac:dyDescent="0.25">
      <c r="A10" s="3">
        <v>9</v>
      </c>
      <c r="B10" s="3" t="s">
        <v>27</v>
      </c>
      <c r="C10" s="3" t="s">
        <v>14</v>
      </c>
      <c r="D10" s="3">
        <v>31</v>
      </c>
      <c r="E10" s="3">
        <v>31</v>
      </c>
      <c r="F10" s="3">
        <f t="shared" si="0"/>
        <v>31</v>
      </c>
      <c r="G10" s="13">
        <f t="shared" si="2"/>
        <v>7.5577845000000005E-2</v>
      </c>
      <c r="H10" s="3"/>
      <c r="I10" s="18">
        <f t="shared" si="3"/>
        <v>24.826052600003166</v>
      </c>
      <c r="J10" s="18">
        <f t="shared" si="1"/>
        <v>28.976622316856201</v>
      </c>
      <c r="K10" s="15">
        <f t="shared" si="4"/>
        <v>0.86805982910359369</v>
      </c>
      <c r="L10" s="3"/>
      <c r="M10" s="10">
        <f t="shared" si="5"/>
        <v>333.51381080704618</v>
      </c>
      <c r="N10" s="3"/>
    </row>
    <row r="11" spans="1:14" x14ac:dyDescent="0.25">
      <c r="A11" s="3">
        <v>10</v>
      </c>
      <c r="B11" s="3" t="s">
        <v>27</v>
      </c>
      <c r="C11" s="3" t="s">
        <v>14</v>
      </c>
      <c r="D11" s="3">
        <v>14</v>
      </c>
      <c r="E11" s="3">
        <v>14.5</v>
      </c>
      <c r="F11" s="3">
        <f t="shared" si="0"/>
        <v>14.25</v>
      </c>
      <c r="G11" s="13">
        <f t="shared" si="2"/>
        <v>1.5969850312499999E-2</v>
      </c>
      <c r="H11" s="3">
        <v>12.1</v>
      </c>
      <c r="I11" s="18">
        <f t="shared" si="3"/>
        <v>14.926368128452882</v>
      </c>
      <c r="J11" s="18">
        <f t="shared" si="1"/>
        <v>14.385271628646089</v>
      </c>
      <c r="K11" s="15">
        <f t="shared" si="4"/>
        <v>0.11740056990877547</v>
      </c>
      <c r="L11" s="3"/>
      <c r="M11" s="10">
        <f t="shared" si="5"/>
        <v>45.264302646989158</v>
      </c>
      <c r="N11" s="3"/>
    </row>
    <row r="12" spans="1:14" x14ac:dyDescent="0.25">
      <c r="A12" s="3">
        <v>11</v>
      </c>
      <c r="B12" s="3" t="s">
        <v>27</v>
      </c>
      <c r="C12" s="3" t="s">
        <v>14</v>
      </c>
      <c r="D12" s="3">
        <v>15</v>
      </c>
      <c r="E12" s="3">
        <v>15</v>
      </c>
      <c r="F12" s="3">
        <f t="shared" si="0"/>
        <v>15</v>
      </c>
      <c r="G12" s="13">
        <f t="shared" si="2"/>
        <v>1.7695124999999999E-2</v>
      </c>
      <c r="H12" s="3">
        <v>12.9</v>
      </c>
      <c r="I12" s="18">
        <f t="shared" si="3"/>
        <v>15.369637582402895</v>
      </c>
      <c r="J12" s="18">
        <f t="shared" si="1"/>
        <v>15.065692482498504</v>
      </c>
      <c r="K12" s="15">
        <f t="shared" si="4"/>
        <v>0.13339220138831337</v>
      </c>
      <c r="L12" s="3"/>
      <c r="M12" s="10">
        <f t="shared" si="5"/>
        <v>51.495155304297</v>
      </c>
      <c r="N12" s="3"/>
    </row>
    <row r="13" spans="1:14" x14ac:dyDescent="0.25">
      <c r="A13" s="3">
        <v>12</v>
      </c>
      <c r="B13" s="3" t="s">
        <v>27</v>
      </c>
      <c r="C13" s="3" t="s">
        <v>14</v>
      </c>
      <c r="D13" s="3">
        <v>14</v>
      </c>
      <c r="E13" s="3">
        <v>14.5</v>
      </c>
      <c r="F13" s="3">
        <f t="shared" si="0"/>
        <v>14.25</v>
      </c>
      <c r="G13" s="13">
        <f t="shared" si="2"/>
        <v>1.5969850312499999E-2</v>
      </c>
      <c r="H13" s="3">
        <v>12.9</v>
      </c>
      <c r="I13" s="18">
        <f t="shared" si="3"/>
        <v>14.926368128452882</v>
      </c>
      <c r="J13" s="18">
        <f t="shared" si="1"/>
        <v>14.385271628646089</v>
      </c>
      <c r="K13" s="15">
        <f t="shared" si="4"/>
        <v>0.11740056990877547</v>
      </c>
      <c r="L13" s="3"/>
      <c r="M13" s="10">
        <f t="shared" si="5"/>
        <v>45.264302646989158</v>
      </c>
      <c r="N13" s="3"/>
    </row>
    <row r="14" spans="1:14" x14ac:dyDescent="0.25">
      <c r="A14" s="3">
        <v>13</v>
      </c>
      <c r="B14" s="3" t="s">
        <v>27</v>
      </c>
      <c r="C14" s="3" t="s">
        <v>14</v>
      </c>
      <c r="D14" s="3">
        <v>24</v>
      </c>
      <c r="E14" s="3">
        <v>24.5</v>
      </c>
      <c r="F14" s="3">
        <f t="shared" si="0"/>
        <v>24.25</v>
      </c>
      <c r="G14" s="13">
        <f t="shared" si="2"/>
        <v>4.6248175312500001E-2</v>
      </c>
      <c r="H14" s="3"/>
      <c r="I14" s="18">
        <f t="shared" si="3"/>
        <v>20.836627514453053</v>
      </c>
      <c r="J14" s="18">
        <f t="shared" si="1"/>
        <v>23.225023090490531</v>
      </c>
      <c r="K14" s="15">
        <f t="shared" si="4"/>
        <v>0.45357666530825747</v>
      </c>
      <c r="L14" s="3"/>
      <c r="M14" s="10">
        <f t="shared" si="5"/>
        <v>174.92717322655542</v>
      </c>
      <c r="N14" s="3"/>
    </row>
    <row r="15" spans="1:14" x14ac:dyDescent="0.25">
      <c r="A15" s="3">
        <v>14</v>
      </c>
      <c r="B15" s="3" t="s">
        <v>27</v>
      </c>
      <c r="C15" s="3" t="s">
        <v>14</v>
      </c>
      <c r="D15" s="3">
        <v>10</v>
      </c>
      <c r="E15" s="3">
        <v>10.5</v>
      </c>
      <c r="F15" s="3">
        <f t="shared" si="0"/>
        <v>10.25</v>
      </c>
      <c r="G15" s="13">
        <f t="shared" si="2"/>
        <v>8.2626403124999998E-3</v>
      </c>
      <c r="H15" s="3"/>
      <c r="I15" s="18">
        <f t="shared" si="3"/>
        <v>12.562264374052813</v>
      </c>
      <c r="J15" s="18">
        <f t="shared" si="1"/>
        <v>10.690378372189679</v>
      </c>
      <c r="K15" s="15">
        <f t="shared" si="4"/>
        <v>5.1885970259255274E-2</v>
      </c>
      <c r="L15" s="3"/>
      <c r="M15" s="10">
        <f t="shared" si="5"/>
        <v>19.525083019553783</v>
      </c>
      <c r="N15" s="3"/>
    </row>
    <row r="16" spans="1:14" x14ac:dyDescent="0.25">
      <c r="A16" s="3">
        <v>15</v>
      </c>
      <c r="B16" s="3" t="s">
        <v>27</v>
      </c>
      <c r="C16" s="3" t="s">
        <v>14</v>
      </c>
      <c r="D16" s="3">
        <v>11</v>
      </c>
      <c r="E16" s="3">
        <v>11</v>
      </c>
      <c r="F16" s="3">
        <f t="shared" si="0"/>
        <v>11</v>
      </c>
      <c r="G16" s="13">
        <f t="shared" si="2"/>
        <v>9.516044999999999E-3</v>
      </c>
      <c r="H16" s="3"/>
      <c r="I16" s="18">
        <f t="shared" si="3"/>
        <v>13.005533828002825</v>
      </c>
      <c r="J16" s="18">
        <f t="shared" si="1"/>
        <v>11.392674343959751</v>
      </c>
      <c r="K16" s="15">
        <f t="shared" si="4"/>
        <v>6.1834064036104718E-2</v>
      </c>
      <c r="L16" s="3"/>
      <c r="M16" s="10">
        <f t="shared" si="5"/>
        <v>23.466165326017997</v>
      </c>
      <c r="N16" s="3"/>
    </row>
    <row r="17" spans="1:14" x14ac:dyDescent="0.25">
      <c r="A17" s="3">
        <v>16</v>
      </c>
      <c r="B17" s="3" t="s">
        <v>27</v>
      </c>
      <c r="C17" s="3" t="s">
        <v>14</v>
      </c>
      <c r="D17" s="3">
        <v>30</v>
      </c>
      <c r="E17" s="3">
        <v>33</v>
      </c>
      <c r="F17" s="3">
        <f t="shared" si="0"/>
        <v>31.5</v>
      </c>
      <c r="G17" s="13">
        <f t="shared" si="2"/>
        <v>7.8035501249999986E-2</v>
      </c>
      <c r="H17" s="3"/>
      <c r="I17" s="18">
        <f t="shared" si="3"/>
        <v>25.121565569303172</v>
      </c>
      <c r="J17" s="18">
        <f t="shared" si="1"/>
        <v>29.397383842597005</v>
      </c>
      <c r="K17" s="15">
        <f t="shared" si="4"/>
        <v>0.90606451922449449</v>
      </c>
      <c r="L17" s="3"/>
      <c r="M17" s="10">
        <f t="shared" si="5"/>
        <v>348.02763309142352</v>
      </c>
      <c r="N17" s="3"/>
    </row>
    <row r="18" spans="1:14" x14ac:dyDescent="0.25">
      <c r="A18" s="3">
        <v>17</v>
      </c>
      <c r="B18" s="3" t="s">
        <v>27</v>
      </c>
      <c r="C18" s="3" t="s">
        <v>14</v>
      </c>
      <c r="D18" s="3">
        <v>11</v>
      </c>
      <c r="E18" s="3">
        <v>12</v>
      </c>
      <c r="F18" s="3">
        <f t="shared" si="0"/>
        <v>11.5</v>
      </c>
      <c r="G18" s="13">
        <f t="shared" si="2"/>
        <v>1.0400801249999999E-2</v>
      </c>
      <c r="H18" s="3"/>
      <c r="I18" s="18">
        <f t="shared" si="3"/>
        <v>13.301046797302835</v>
      </c>
      <c r="J18" s="18">
        <f t="shared" si="1"/>
        <v>11.858223409525523</v>
      </c>
      <c r="K18" s="15">
        <f t="shared" si="4"/>
        <v>6.9029655862197087E-2</v>
      </c>
      <c r="L18" s="3"/>
      <c r="M18" s="10">
        <f t="shared" si="5"/>
        <v>26.307063028440993</v>
      </c>
      <c r="N18" s="3"/>
    </row>
    <row r="19" spans="1:14" x14ac:dyDescent="0.25">
      <c r="A19" s="3">
        <v>18</v>
      </c>
      <c r="B19" s="3" t="s">
        <v>27</v>
      </c>
      <c r="C19" s="3" t="s">
        <v>14</v>
      </c>
      <c r="D19" s="3">
        <v>35</v>
      </c>
      <c r="E19" s="3">
        <v>34.5</v>
      </c>
      <c r="F19" s="3">
        <f t="shared" si="0"/>
        <v>34.75</v>
      </c>
      <c r="G19" s="13">
        <f t="shared" si="2"/>
        <v>9.4968752812500001E-2</v>
      </c>
      <c r="H19" s="3"/>
      <c r="I19" s="18">
        <f t="shared" si="3"/>
        <v>27.042399869753229</v>
      </c>
      <c r="J19" s="18">
        <f t="shared" si="1"/>
        <v>32.1167178874841</v>
      </c>
      <c r="K19" s="15">
        <f t="shared" si="4"/>
        <v>1.1802826327541365</v>
      </c>
      <c r="L19" s="3"/>
      <c r="M19" s="10">
        <f t="shared" si="5"/>
        <v>452.66830288381641</v>
      </c>
      <c r="N19" s="3"/>
    </row>
    <row r="20" spans="1:14" x14ac:dyDescent="0.25">
      <c r="A20" s="3">
        <v>19</v>
      </c>
      <c r="B20" s="3" t="s">
        <v>27</v>
      </c>
      <c r="C20" s="3" t="s">
        <v>14</v>
      </c>
      <c r="D20" s="3">
        <v>22</v>
      </c>
      <c r="E20" s="3">
        <v>22.5</v>
      </c>
      <c r="F20" s="3">
        <f t="shared" si="0"/>
        <v>22.25</v>
      </c>
      <c r="G20" s="13">
        <f t="shared" si="2"/>
        <v>3.8934190312499999E-2</v>
      </c>
      <c r="H20" s="3"/>
      <c r="I20" s="18">
        <f t="shared" si="3"/>
        <v>19.654575637253018</v>
      </c>
      <c r="J20" s="18">
        <f t="shared" si="1"/>
        <v>21.491920125954906</v>
      </c>
      <c r="K20" s="15">
        <f t="shared" si="4"/>
        <v>0.3626832896905251</v>
      </c>
      <c r="L20" s="3"/>
      <c r="M20" s="10">
        <f t="shared" si="5"/>
        <v>140.03101717222614</v>
      </c>
      <c r="N20" s="3"/>
    </row>
    <row r="21" spans="1:14" x14ac:dyDescent="0.25">
      <c r="A21" s="3">
        <v>20</v>
      </c>
      <c r="B21" s="3" t="s">
        <v>27</v>
      </c>
      <c r="C21" s="3" t="s">
        <v>14</v>
      </c>
      <c r="D21" s="3">
        <v>30.5</v>
      </c>
      <c r="E21" s="3">
        <v>31</v>
      </c>
      <c r="F21" s="3">
        <f t="shared" si="0"/>
        <v>30.75</v>
      </c>
      <c r="G21" s="13">
        <f t="shared" si="2"/>
        <v>7.4363762812499998E-2</v>
      </c>
      <c r="H21" s="3"/>
      <c r="I21" s="18">
        <f t="shared" si="3"/>
        <v>24.678296115353159</v>
      </c>
      <c r="J21" s="18">
        <f t="shared" si="1"/>
        <v>28.765990141465736</v>
      </c>
      <c r="K21" s="15">
        <f t="shared" si="4"/>
        <v>0.84946030020641994</v>
      </c>
      <c r="L21" s="3"/>
      <c r="M21" s="10">
        <f t="shared" si="5"/>
        <v>326.40951830527752</v>
      </c>
      <c r="N21" s="3"/>
    </row>
    <row r="22" spans="1:14" x14ac:dyDescent="0.25">
      <c r="A22" s="3">
        <v>21</v>
      </c>
      <c r="B22" s="3" t="s">
        <v>27</v>
      </c>
      <c r="C22" s="3" t="s">
        <v>14</v>
      </c>
      <c r="D22" s="3">
        <v>21</v>
      </c>
      <c r="E22" s="3">
        <v>22</v>
      </c>
      <c r="F22" s="3">
        <f t="shared" si="0"/>
        <v>21.5</v>
      </c>
      <c r="G22" s="13">
        <f t="shared" si="2"/>
        <v>3.6353651250000001E-2</v>
      </c>
      <c r="H22" s="3"/>
      <c r="I22" s="18">
        <f t="shared" si="3"/>
        <v>19.211306183303005</v>
      </c>
      <c r="J22" s="18">
        <f t="shared" si="1"/>
        <v>20.838090816592413</v>
      </c>
      <c r="K22" s="15">
        <f t="shared" si="4"/>
        <v>0.33195609279116045</v>
      </c>
      <c r="L22" s="3"/>
      <c r="M22" s="10">
        <f t="shared" si="5"/>
        <v>128.21716620149226</v>
      </c>
      <c r="N22" s="3"/>
    </row>
    <row r="23" spans="1:14" x14ac:dyDescent="0.25">
      <c r="A23" s="3">
        <v>22</v>
      </c>
      <c r="B23" s="3" t="s">
        <v>27</v>
      </c>
      <c r="C23" s="3" t="s">
        <v>14</v>
      </c>
      <c r="D23" s="3">
        <v>41</v>
      </c>
      <c r="E23" s="3">
        <v>42.5</v>
      </c>
      <c r="F23" s="3">
        <f t="shared" si="0"/>
        <v>41.75</v>
      </c>
      <c r="G23" s="13">
        <f t="shared" si="2"/>
        <v>0.13708315031249999</v>
      </c>
      <c r="H23" s="13"/>
      <c r="I23" s="18">
        <f t="shared" si="3"/>
        <v>31.179581439953346</v>
      </c>
      <c r="J23" s="18">
        <f t="shared" si="1"/>
        <v>37.8915492489405</v>
      </c>
      <c r="K23" s="15">
        <f t="shared" si="4"/>
        <v>1.946858919549481</v>
      </c>
      <c r="L23" s="3"/>
      <c r="M23" s="10">
        <f t="shared" si="5"/>
        <v>744.71299818429532</v>
      </c>
      <c r="N23" s="3"/>
    </row>
    <row r="24" spans="1:14" x14ac:dyDescent="0.25">
      <c r="A24" s="3">
        <v>23</v>
      </c>
      <c r="B24" s="3" t="s">
        <v>27</v>
      </c>
      <c r="C24" s="3" t="s">
        <v>15</v>
      </c>
      <c r="D24" s="3">
        <v>40</v>
      </c>
      <c r="E24" s="3">
        <v>41</v>
      </c>
      <c r="F24" s="3">
        <f t="shared" si="0"/>
        <v>40.5</v>
      </c>
      <c r="G24" s="13">
        <f t="shared" si="2"/>
        <v>0.12899746125</v>
      </c>
      <c r="H24" s="3"/>
      <c r="I24" s="18">
        <f>14.5533711872903+(0.308151775729765*F24)</f>
        <v>27.033518104345781</v>
      </c>
      <c r="J24" s="18">
        <f t="shared" si="1"/>
        <v>36.86785323576099</v>
      </c>
      <c r="K24" s="15">
        <f t="shared" si="4"/>
        <v>1.5961525409113935</v>
      </c>
      <c r="L24" s="3"/>
      <c r="M24" s="10">
        <f t="shared" si="5"/>
        <v>611.55107281332846</v>
      </c>
      <c r="N24" s="3"/>
    </row>
    <row r="25" spans="1:14" x14ac:dyDescent="0.25">
      <c r="A25" s="3">
        <v>24</v>
      </c>
      <c r="B25" s="3" t="s">
        <v>27</v>
      </c>
      <c r="C25" s="3" t="s">
        <v>15</v>
      </c>
      <c r="D25" s="3">
        <v>45</v>
      </c>
      <c r="E25" s="3">
        <v>47</v>
      </c>
      <c r="F25" s="3">
        <f t="shared" si="0"/>
        <v>46</v>
      </c>
      <c r="G25" s="13">
        <f t="shared" si="2"/>
        <v>0.16641281999999999</v>
      </c>
      <c r="H25" s="3"/>
      <c r="I25" s="18">
        <f>14.5533711872903+(0.308151775729765*F25)</f>
        <v>28.728352870859489</v>
      </c>
      <c r="J25" s="18">
        <f t="shared" si="1"/>
        <v>41.350015854100612</v>
      </c>
      <c r="K25" s="15">
        <f t="shared" si="4"/>
        <v>2.1776580615294385</v>
      </c>
      <c r="L25" s="3"/>
      <c r="M25" s="10">
        <f t="shared" si="5"/>
        <v>833.13240165329796</v>
      </c>
      <c r="N25" s="3"/>
    </row>
    <row r="26" spans="1:14" x14ac:dyDescent="0.25">
      <c r="A26" s="3">
        <v>25</v>
      </c>
      <c r="B26" s="3" t="s">
        <v>27</v>
      </c>
      <c r="C26" s="3" t="s">
        <v>15</v>
      </c>
      <c r="D26" s="3">
        <v>40</v>
      </c>
      <c r="E26" s="3">
        <v>38.5</v>
      </c>
      <c r="F26" s="3">
        <f t="shared" si="0"/>
        <v>39.25</v>
      </c>
      <c r="G26" s="13">
        <f t="shared" si="2"/>
        <v>0.12115753781250001</v>
      </c>
      <c r="H26" s="3"/>
      <c r="I26" s="18">
        <f>14.5533711872903+(0.308151775729765*F26)</f>
        <v>26.648328384683577</v>
      </c>
      <c r="J26" s="18">
        <f t="shared" si="1"/>
        <v>35.841023955842388</v>
      </c>
      <c r="K26" s="15">
        <f t="shared" si="4"/>
        <v>1.4796731062363031</v>
      </c>
      <c r="L26" s="3"/>
      <c r="M26" s="10">
        <f t="shared" si="5"/>
        <v>567.13284989607541</v>
      </c>
      <c r="N26" s="3"/>
    </row>
    <row r="27" spans="1:14" x14ac:dyDescent="0.25">
      <c r="A27" s="31">
        <f>A26*10000/531</f>
        <v>470.80979284369113</v>
      </c>
      <c r="B27" s="6"/>
      <c r="C27" s="6"/>
      <c r="D27" s="6"/>
      <c r="E27" s="6"/>
      <c r="F27" s="6"/>
      <c r="G27" s="20">
        <f>SUM(G2:G26)</f>
        <v>1.6566667556250001</v>
      </c>
      <c r="H27" s="7">
        <f>G27*10000/531</f>
        <v>31.198997281073449</v>
      </c>
      <c r="I27" s="17">
        <f t="shared" ref="I27:J27" si="6">AVERAGE(I2:I26)</f>
        <v>21.99143774316752</v>
      </c>
      <c r="J27" s="17">
        <f t="shared" si="6"/>
        <v>24.959422008596544</v>
      </c>
      <c r="K27" s="17">
        <f>SUM(K2:K26)</f>
        <v>20.165820254137518</v>
      </c>
      <c r="L27" s="7">
        <f>K27*10000/531</f>
        <v>379.77062625494386</v>
      </c>
      <c r="M27" s="7">
        <f>SUM(M2:M26)</f>
        <v>7729.5161041988304</v>
      </c>
      <c r="N27" s="7">
        <f>(M27*10000/531)/1000</f>
        <v>145.56527503199302</v>
      </c>
    </row>
    <row r="28" spans="1:14" x14ac:dyDescent="0.25">
      <c r="A28" s="2">
        <v>1</v>
      </c>
      <c r="B28" s="2" t="s">
        <v>28</v>
      </c>
      <c r="C28" s="2" t="s">
        <v>14</v>
      </c>
      <c r="D28" s="2">
        <v>26</v>
      </c>
      <c r="E28" s="2">
        <v>26.5</v>
      </c>
      <c r="F28" s="2">
        <f t="shared" ref="F28:F64" si="7">(D28+E28)/2</f>
        <v>26.25</v>
      </c>
      <c r="G28" s="12">
        <f t="shared" si="2"/>
        <v>5.4191320312499999E-2</v>
      </c>
      <c r="H28" s="2">
        <v>26.8</v>
      </c>
      <c r="I28" s="19">
        <f t="shared" ref="I28:I53" si="8" xml:space="preserve"> 6.50424850340264+(0.591025938600017*F28)</f>
        <v>22.018679391653084</v>
      </c>
      <c r="J28" s="19">
        <f t="shared" ref="J28:J64" si="9">1.3132*F28^0.901</f>
        <v>24.944016224899588</v>
      </c>
      <c r="K28" s="14">
        <f t="shared" ref="K28:K64" si="10">(-9.1298+(((3.4866*10^-2)*(F28^2)*I28))+(1.4633*F28))/1000</f>
        <v>0.55827736339092959</v>
      </c>
      <c r="L28" s="2"/>
      <c r="M28" s="4">
        <f>((-5.9426+(((1.321*10^-2)*(F28^2)*I28))+(7.8369*10^-1)*F28))</f>
        <v>215.05463570438772</v>
      </c>
      <c r="N28" s="2"/>
    </row>
    <row r="29" spans="1:14" x14ac:dyDescent="0.25">
      <c r="A29" s="2">
        <v>2</v>
      </c>
      <c r="B29" s="2" t="s">
        <v>28</v>
      </c>
      <c r="C29" s="2" t="s">
        <v>14</v>
      </c>
      <c r="D29" s="2">
        <v>29</v>
      </c>
      <c r="E29" s="2">
        <v>30</v>
      </c>
      <c r="F29" s="2">
        <f t="shared" si="7"/>
        <v>29.5</v>
      </c>
      <c r="G29" s="12">
        <f t="shared" si="2"/>
        <v>6.8440811249999997E-2</v>
      </c>
      <c r="H29" s="2"/>
      <c r="I29" s="19">
        <f t="shared" si="8"/>
        <v>23.939513692103141</v>
      </c>
      <c r="J29" s="19">
        <f t="shared" si="9"/>
        <v>27.710254241662071</v>
      </c>
      <c r="K29" s="14">
        <f t="shared" si="10"/>
        <v>0.76041354218941248</v>
      </c>
      <c r="L29" s="2"/>
      <c r="M29" s="4">
        <f t="shared" ref="M29:M64" si="11">((-5.9426+(((1.321*10^-2)*(F29^2)*I29))+(7.8369*10^-1)*F29))</f>
        <v>292.38496425320187</v>
      </c>
      <c r="N29" s="2"/>
    </row>
    <row r="30" spans="1:14" x14ac:dyDescent="0.25">
      <c r="A30" s="2">
        <v>3</v>
      </c>
      <c r="B30" s="2" t="s">
        <v>28</v>
      </c>
      <c r="C30" s="2" t="s">
        <v>14</v>
      </c>
      <c r="D30" s="2">
        <v>22</v>
      </c>
      <c r="E30" s="2">
        <v>22.5</v>
      </c>
      <c r="F30" s="2">
        <f t="shared" si="7"/>
        <v>22.25</v>
      </c>
      <c r="G30" s="12">
        <f t="shared" si="2"/>
        <v>3.8934190312499999E-2</v>
      </c>
      <c r="H30" s="2"/>
      <c r="I30" s="19">
        <f t="shared" si="8"/>
        <v>19.654575637253018</v>
      </c>
      <c r="J30" s="19">
        <f t="shared" si="9"/>
        <v>21.491920125954906</v>
      </c>
      <c r="K30" s="14">
        <f t="shared" si="10"/>
        <v>0.3626832896905251</v>
      </c>
      <c r="L30" s="2"/>
      <c r="M30" s="4">
        <f t="shared" si="11"/>
        <v>140.03101717222614</v>
      </c>
      <c r="N30" s="2"/>
    </row>
    <row r="31" spans="1:14" x14ac:dyDescent="0.25">
      <c r="A31" s="2">
        <v>4</v>
      </c>
      <c r="B31" s="2" t="s">
        <v>28</v>
      </c>
      <c r="C31" s="2" t="s">
        <v>14</v>
      </c>
      <c r="D31" s="2">
        <v>17</v>
      </c>
      <c r="E31" s="2">
        <v>18</v>
      </c>
      <c r="F31" s="2">
        <f t="shared" si="7"/>
        <v>17.5</v>
      </c>
      <c r="G31" s="12">
        <f t="shared" si="2"/>
        <v>2.408503125E-2</v>
      </c>
      <c r="H31" s="2"/>
      <c r="I31" s="19">
        <f t="shared" si="8"/>
        <v>16.847202428902936</v>
      </c>
      <c r="J31" s="19">
        <f t="shared" si="9"/>
        <v>17.310441950274644</v>
      </c>
      <c r="K31" s="14">
        <f t="shared" si="10"/>
        <v>0.19636753396512724</v>
      </c>
      <c r="L31" s="2"/>
      <c r="M31" s="4">
        <f t="shared" si="11"/>
        <v>75.928385376278626</v>
      </c>
      <c r="N31" s="2"/>
    </row>
    <row r="32" spans="1:14" x14ac:dyDescent="0.25">
      <c r="A32" s="2">
        <v>5</v>
      </c>
      <c r="B32" s="2" t="s">
        <v>28</v>
      </c>
      <c r="C32" s="2" t="s">
        <v>14</v>
      </c>
      <c r="D32" s="2">
        <v>17.5</v>
      </c>
      <c r="E32" s="2">
        <v>19</v>
      </c>
      <c r="F32" s="2">
        <f t="shared" si="7"/>
        <v>18.25</v>
      </c>
      <c r="G32" s="12">
        <f t="shared" si="2"/>
        <v>2.6193700312499998E-2</v>
      </c>
      <c r="H32" s="2"/>
      <c r="I32" s="19">
        <f t="shared" si="8"/>
        <v>17.290471882852948</v>
      </c>
      <c r="J32" s="19">
        <f t="shared" si="9"/>
        <v>17.977476049607848</v>
      </c>
      <c r="K32" s="14">
        <f t="shared" si="10"/>
        <v>0.2183620174578362</v>
      </c>
      <c r="L32" s="2"/>
      <c r="M32" s="4">
        <f t="shared" si="11"/>
        <v>84.433593425486592</v>
      </c>
      <c r="N32" s="2"/>
    </row>
    <row r="33" spans="1:14" x14ac:dyDescent="0.25">
      <c r="A33" s="2">
        <v>6</v>
      </c>
      <c r="B33" s="2" t="s">
        <v>28</v>
      </c>
      <c r="C33" s="2" t="s">
        <v>14</v>
      </c>
      <c r="D33" s="2">
        <v>36</v>
      </c>
      <c r="E33" s="2">
        <v>37</v>
      </c>
      <c r="F33" s="2">
        <f t="shared" si="7"/>
        <v>36.5</v>
      </c>
      <c r="G33" s="12">
        <f t="shared" si="2"/>
        <v>0.10477480124999999</v>
      </c>
      <c r="H33" s="2"/>
      <c r="I33" s="19">
        <f t="shared" si="8"/>
        <v>28.076695262303257</v>
      </c>
      <c r="J33" s="19">
        <f t="shared" si="9"/>
        <v>33.570417695428446</v>
      </c>
      <c r="K33" s="14">
        <f t="shared" si="10"/>
        <v>1.348449560458854</v>
      </c>
      <c r="L33" s="2"/>
      <c r="M33" s="4">
        <f t="shared" si="11"/>
        <v>516.78447664691839</v>
      </c>
      <c r="N33" s="2"/>
    </row>
    <row r="34" spans="1:14" x14ac:dyDescent="0.25">
      <c r="A34" s="2">
        <v>7</v>
      </c>
      <c r="B34" s="2" t="s">
        <v>28</v>
      </c>
      <c r="C34" s="2" t="s">
        <v>14</v>
      </c>
      <c r="D34" s="2">
        <v>26</v>
      </c>
      <c r="E34" s="2">
        <v>26.5</v>
      </c>
      <c r="F34" s="2">
        <f t="shared" si="7"/>
        <v>26.25</v>
      </c>
      <c r="G34" s="12">
        <f t="shared" si="2"/>
        <v>5.4191320312499999E-2</v>
      </c>
      <c r="H34" s="2"/>
      <c r="I34" s="19">
        <f t="shared" si="8"/>
        <v>22.018679391653084</v>
      </c>
      <c r="J34" s="19">
        <f t="shared" si="9"/>
        <v>24.944016224899588</v>
      </c>
      <c r="K34" s="14">
        <f t="shared" si="10"/>
        <v>0.55827736339092959</v>
      </c>
      <c r="L34" s="2"/>
      <c r="M34" s="4">
        <f t="shared" si="11"/>
        <v>215.05463570438772</v>
      </c>
      <c r="N34" s="2"/>
    </row>
    <row r="35" spans="1:14" x14ac:dyDescent="0.25">
      <c r="A35" s="2">
        <v>8</v>
      </c>
      <c r="B35" s="2" t="s">
        <v>28</v>
      </c>
      <c r="C35" s="2" t="s">
        <v>14</v>
      </c>
      <c r="D35" s="2">
        <v>24</v>
      </c>
      <c r="E35" s="2">
        <v>25</v>
      </c>
      <c r="F35" s="2">
        <f t="shared" si="7"/>
        <v>24.5</v>
      </c>
      <c r="G35" s="12">
        <f t="shared" si="2"/>
        <v>4.7206661249999997E-2</v>
      </c>
      <c r="H35" s="2"/>
      <c r="I35" s="19">
        <f t="shared" si="8"/>
        <v>20.984383999103056</v>
      </c>
      <c r="J35" s="19">
        <f t="shared" si="9"/>
        <v>23.440642753528245</v>
      </c>
      <c r="K35" s="14">
        <f t="shared" si="10"/>
        <v>0.4658888798907645</v>
      </c>
      <c r="L35" s="2"/>
      <c r="M35" s="4">
        <f t="shared" si="11"/>
        <v>179.64933350504785</v>
      </c>
      <c r="N35" s="2"/>
    </row>
    <row r="36" spans="1:14" x14ac:dyDescent="0.25">
      <c r="A36" s="2">
        <v>9</v>
      </c>
      <c r="B36" s="2" t="s">
        <v>28</v>
      </c>
      <c r="C36" s="2" t="s">
        <v>14</v>
      </c>
      <c r="D36" s="2">
        <v>26</v>
      </c>
      <c r="E36" s="2">
        <v>26</v>
      </c>
      <c r="F36" s="2">
        <f t="shared" si="7"/>
        <v>26</v>
      </c>
      <c r="G36" s="12">
        <f t="shared" si="2"/>
        <v>5.3164019999999992E-2</v>
      </c>
      <c r="H36" s="2"/>
      <c r="I36" s="19">
        <f t="shared" si="8"/>
        <v>21.870922907003081</v>
      </c>
      <c r="J36" s="19">
        <f t="shared" si="9"/>
        <v>24.729871549482155</v>
      </c>
      <c r="K36" s="14">
        <f t="shared" si="10"/>
        <v>0.54440088029908495</v>
      </c>
      <c r="L36" s="2"/>
      <c r="M36" s="4">
        <f t="shared" si="11"/>
        <v>209.73980672262121</v>
      </c>
      <c r="N36" s="2"/>
    </row>
    <row r="37" spans="1:14" x14ac:dyDescent="0.25">
      <c r="A37" s="2">
        <v>10</v>
      </c>
      <c r="B37" s="2" t="s">
        <v>28</v>
      </c>
      <c r="C37" s="2" t="s">
        <v>14</v>
      </c>
      <c r="D37" s="2">
        <v>20</v>
      </c>
      <c r="E37" s="2">
        <v>21.5</v>
      </c>
      <c r="F37" s="2">
        <f t="shared" si="7"/>
        <v>20.75</v>
      </c>
      <c r="G37" s="12">
        <f t="shared" si="2"/>
        <v>3.3861587812499996E-2</v>
      </c>
      <c r="H37" s="2"/>
      <c r="I37" s="19">
        <f t="shared" si="8"/>
        <v>18.768036729352993</v>
      </c>
      <c r="J37" s="19">
        <f t="shared" si="9"/>
        <v>20.181999129321838</v>
      </c>
      <c r="K37" s="14">
        <f t="shared" si="10"/>
        <v>0.30297929458275791</v>
      </c>
      <c r="L37" s="2"/>
      <c r="M37" s="4">
        <f t="shared" si="11"/>
        <v>117.06650477666584</v>
      </c>
      <c r="N37" s="2"/>
    </row>
    <row r="38" spans="1:14" x14ac:dyDescent="0.25">
      <c r="A38" s="2">
        <v>11</v>
      </c>
      <c r="B38" s="2" t="s">
        <v>28</v>
      </c>
      <c r="C38" s="2" t="s">
        <v>14</v>
      </c>
      <c r="D38" s="2">
        <v>22.5</v>
      </c>
      <c r="E38" s="2">
        <v>23</v>
      </c>
      <c r="F38" s="2">
        <f t="shared" si="7"/>
        <v>22.75</v>
      </c>
      <c r="G38" s="12">
        <f t="shared" si="2"/>
        <v>4.0703702812499999E-2</v>
      </c>
      <c r="H38" s="2"/>
      <c r="I38" s="19">
        <f t="shared" si="8"/>
        <v>19.950088606553027</v>
      </c>
      <c r="J38" s="19">
        <f t="shared" si="9"/>
        <v>21.926591031969917</v>
      </c>
      <c r="K38" s="14">
        <f t="shared" si="10"/>
        <v>0.38416628972860506</v>
      </c>
      <c r="L38" s="2"/>
      <c r="M38" s="4">
        <f t="shared" si="11"/>
        <v>148.28511577180842</v>
      </c>
      <c r="N38" s="2"/>
    </row>
    <row r="39" spans="1:14" x14ac:dyDescent="0.25">
      <c r="A39" s="2">
        <v>12</v>
      </c>
      <c r="B39" s="2" t="s">
        <v>28</v>
      </c>
      <c r="C39" s="2" t="s">
        <v>14</v>
      </c>
      <c r="D39" s="2">
        <v>40</v>
      </c>
      <c r="E39" s="2">
        <v>41</v>
      </c>
      <c r="F39" s="2">
        <f t="shared" si="7"/>
        <v>40.5</v>
      </c>
      <c r="G39" s="12">
        <f t="shared" si="2"/>
        <v>0.12899746125</v>
      </c>
      <c r="H39" s="2"/>
      <c r="I39" s="19">
        <f t="shared" si="8"/>
        <v>30.440799016703327</v>
      </c>
      <c r="J39" s="19">
        <f t="shared" si="9"/>
        <v>36.86785323576099</v>
      </c>
      <c r="K39" s="14">
        <f t="shared" si="10"/>
        <v>1.7910113807914896</v>
      </c>
      <c r="L39" s="2"/>
      <c r="M39" s="4">
        <f t="shared" si="11"/>
        <v>685.3790219562203</v>
      </c>
      <c r="N39" s="2"/>
    </row>
    <row r="40" spans="1:14" x14ac:dyDescent="0.25">
      <c r="A40" s="2">
        <v>13</v>
      </c>
      <c r="B40" s="2" t="s">
        <v>28</v>
      </c>
      <c r="C40" s="2" t="s">
        <v>14</v>
      </c>
      <c r="D40" s="2">
        <v>20</v>
      </c>
      <c r="E40" s="2">
        <v>20</v>
      </c>
      <c r="F40" s="2">
        <f t="shared" si="7"/>
        <v>20</v>
      </c>
      <c r="G40" s="12">
        <f t="shared" si="2"/>
        <v>3.1458E-2</v>
      </c>
      <c r="H40" s="2">
        <v>20.7</v>
      </c>
      <c r="I40" s="19">
        <f t="shared" si="8"/>
        <v>18.32476727540298</v>
      </c>
      <c r="J40" s="19">
        <f t="shared" si="9"/>
        <v>19.523554996346338</v>
      </c>
      <c r="K40" s="14">
        <f t="shared" si="10"/>
        <v>0.27570073432968012</v>
      </c>
      <c r="L40" s="2"/>
      <c r="M40" s="4">
        <f t="shared" si="11"/>
        <v>106.55927028322934</v>
      </c>
      <c r="N40" s="2"/>
    </row>
    <row r="41" spans="1:14" x14ac:dyDescent="0.25">
      <c r="A41" s="2">
        <v>14</v>
      </c>
      <c r="B41" s="2" t="s">
        <v>28</v>
      </c>
      <c r="C41" s="2" t="s">
        <v>14</v>
      </c>
      <c r="D41" s="2">
        <v>26.5</v>
      </c>
      <c r="E41" s="2">
        <v>26.5</v>
      </c>
      <c r="F41" s="2">
        <f t="shared" si="7"/>
        <v>26.5</v>
      </c>
      <c r="G41" s="12">
        <f t="shared" si="2"/>
        <v>5.5228451249999998E-2</v>
      </c>
      <c r="H41" s="2">
        <v>28.1</v>
      </c>
      <c r="I41" s="19">
        <f t="shared" si="8"/>
        <v>22.16643587630309</v>
      </c>
      <c r="J41" s="19">
        <f t="shared" si="9"/>
        <v>25.157959084434971</v>
      </c>
      <c r="K41" s="14">
        <f t="shared" si="10"/>
        <v>0.57238504092907072</v>
      </c>
      <c r="L41" s="2"/>
      <c r="M41" s="4">
        <f t="shared" si="11"/>
        <v>220.45705943850811</v>
      </c>
      <c r="N41" s="2"/>
    </row>
    <row r="42" spans="1:14" x14ac:dyDescent="0.25">
      <c r="A42" s="2">
        <v>15</v>
      </c>
      <c r="B42" s="2" t="s">
        <v>28</v>
      </c>
      <c r="C42" s="2" t="s">
        <v>14</v>
      </c>
      <c r="D42" s="2">
        <v>28.5</v>
      </c>
      <c r="E42" s="2">
        <v>29</v>
      </c>
      <c r="F42" s="2">
        <f t="shared" si="7"/>
        <v>28.75</v>
      </c>
      <c r="G42" s="12">
        <f t="shared" si="2"/>
        <v>6.5005007812500001E-2</v>
      </c>
      <c r="H42" s="2">
        <v>26.2</v>
      </c>
      <c r="I42" s="19">
        <f t="shared" si="8"/>
        <v>23.496244238153128</v>
      </c>
      <c r="J42" s="19">
        <f t="shared" si="9"/>
        <v>27.074695192570953</v>
      </c>
      <c r="K42" s="14">
        <f t="shared" si="10"/>
        <v>0.71007664890678024</v>
      </c>
      <c r="L42" s="2"/>
      <c r="M42" s="4">
        <f t="shared" si="11"/>
        <v>273.14140843468044</v>
      </c>
      <c r="N42" s="2"/>
    </row>
    <row r="43" spans="1:14" x14ac:dyDescent="0.25">
      <c r="A43" s="2">
        <v>16</v>
      </c>
      <c r="B43" s="2" t="s">
        <v>28</v>
      </c>
      <c r="C43" s="2" t="s">
        <v>14</v>
      </c>
      <c r="D43" s="2">
        <v>26</v>
      </c>
      <c r="E43" s="2">
        <v>30</v>
      </c>
      <c r="F43" s="2">
        <f t="shared" si="7"/>
        <v>28</v>
      </c>
      <c r="G43" s="12">
        <f t="shared" si="2"/>
        <v>6.1657679999999992E-2</v>
      </c>
      <c r="H43" s="2"/>
      <c r="I43" s="19">
        <f t="shared" si="8"/>
        <v>23.052974784203112</v>
      </c>
      <c r="J43" s="19">
        <f t="shared" si="9"/>
        <v>26.437492425833472</v>
      </c>
      <c r="K43" s="14">
        <f t="shared" si="10"/>
        <v>0.6619943747596041</v>
      </c>
      <c r="L43" s="2"/>
      <c r="M43" s="4">
        <f t="shared" si="11"/>
        <v>254.75208076906929</v>
      </c>
      <c r="N43" s="2"/>
    </row>
    <row r="44" spans="1:14" x14ac:dyDescent="0.25">
      <c r="A44" s="2">
        <v>17</v>
      </c>
      <c r="B44" s="2" t="s">
        <v>28</v>
      </c>
      <c r="C44" s="2" t="s">
        <v>14</v>
      </c>
      <c r="D44" s="2">
        <v>32</v>
      </c>
      <c r="E44" s="2">
        <v>33</v>
      </c>
      <c r="F44" s="2">
        <f t="shared" si="7"/>
        <v>32.5</v>
      </c>
      <c r="G44" s="12">
        <f t="shared" si="2"/>
        <v>8.3068781250000001E-2</v>
      </c>
      <c r="H44" s="2"/>
      <c r="I44" s="19">
        <f t="shared" si="8"/>
        <v>25.712591507903191</v>
      </c>
      <c r="J44" s="19">
        <f t="shared" si="9"/>
        <v>30.236936112186473</v>
      </c>
      <c r="K44" s="14">
        <f t="shared" si="10"/>
        <v>0.98535052138724621</v>
      </c>
      <c r="L44" s="2"/>
      <c r="M44" s="4">
        <f t="shared" si="11"/>
        <v>378.2967213467424</v>
      </c>
      <c r="N44" s="2"/>
    </row>
    <row r="45" spans="1:14" x14ac:dyDescent="0.25">
      <c r="A45" s="2">
        <v>18</v>
      </c>
      <c r="B45" s="2" t="s">
        <v>28</v>
      </c>
      <c r="C45" s="2" t="s">
        <v>14</v>
      </c>
      <c r="D45" s="2">
        <v>32</v>
      </c>
      <c r="E45" s="2">
        <v>34</v>
      </c>
      <c r="F45" s="2">
        <f t="shared" si="7"/>
        <v>33</v>
      </c>
      <c r="G45" s="12">
        <f t="shared" si="2"/>
        <v>8.5644404999999993E-2</v>
      </c>
      <c r="H45" s="2"/>
      <c r="I45" s="19">
        <f t="shared" si="8"/>
        <v>26.008104477203197</v>
      </c>
      <c r="J45" s="19">
        <f t="shared" si="9"/>
        <v>30.655749165606895</v>
      </c>
      <c r="K45" s="14">
        <f t="shared" si="10"/>
        <v>1.0266627434946596</v>
      </c>
      <c r="L45" s="2"/>
      <c r="M45" s="4">
        <f t="shared" si="11"/>
        <v>394.0636984966572</v>
      </c>
      <c r="N45" s="2"/>
    </row>
    <row r="46" spans="1:14" x14ac:dyDescent="0.25">
      <c r="A46" s="2">
        <v>19</v>
      </c>
      <c r="B46" s="2" t="s">
        <v>28</v>
      </c>
      <c r="C46" s="2" t="s">
        <v>14</v>
      </c>
      <c r="D46" s="2">
        <v>22</v>
      </c>
      <c r="E46" s="2">
        <v>27</v>
      </c>
      <c r="F46" s="2">
        <f t="shared" si="7"/>
        <v>24.5</v>
      </c>
      <c r="G46" s="12">
        <f t="shared" si="2"/>
        <v>4.7206661249999997E-2</v>
      </c>
      <c r="H46" s="2"/>
      <c r="I46" s="19">
        <f t="shared" si="8"/>
        <v>20.984383999103056</v>
      </c>
      <c r="J46" s="19">
        <f t="shared" si="9"/>
        <v>23.440642753528245</v>
      </c>
      <c r="K46" s="14">
        <f t="shared" si="10"/>
        <v>0.4658888798907645</v>
      </c>
      <c r="L46" s="2"/>
      <c r="M46" s="4">
        <f t="shared" si="11"/>
        <v>179.64933350504785</v>
      </c>
      <c r="N46" s="2"/>
    </row>
    <row r="47" spans="1:14" x14ac:dyDescent="0.25">
      <c r="A47" s="2">
        <v>20</v>
      </c>
      <c r="B47" s="2" t="s">
        <v>28</v>
      </c>
      <c r="C47" s="2" t="s">
        <v>14</v>
      </c>
      <c r="D47" s="2">
        <v>33.5</v>
      </c>
      <c r="E47" s="2">
        <v>34</v>
      </c>
      <c r="F47" s="2">
        <f t="shared" si="7"/>
        <v>33.75</v>
      </c>
      <c r="G47" s="12">
        <f t="shared" si="2"/>
        <v>8.9581570312499997E-2</v>
      </c>
      <c r="H47" s="2"/>
      <c r="I47" s="19">
        <f t="shared" si="8"/>
        <v>26.45137393115321</v>
      </c>
      <c r="J47" s="19">
        <f t="shared" si="9"/>
        <v>31.282794898146207</v>
      </c>
      <c r="K47" s="14">
        <f t="shared" si="10"/>
        <v>1.0907610702180244</v>
      </c>
      <c r="L47" s="2"/>
      <c r="M47" s="4">
        <f t="shared" si="11"/>
        <v>418.52117434478004</v>
      </c>
      <c r="N47" s="2"/>
    </row>
    <row r="48" spans="1:14" x14ac:dyDescent="0.25">
      <c r="A48" s="2">
        <v>21</v>
      </c>
      <c r="B48" s="2" t="s">
        <v>28</v>
      </c>
      <c r="C48" s="2" t="s">
        <v>14</v>
      </c>
      <c r="D48" s="2">
        <v>22</v>
      </c>
      <c r="E48" s="2">
        <v>22</v>
      </c>
      <c r="F48" s="2">
        <f t="shared" si="7"/>
        <v>22</v>
      </c>
      <c r="G48" s="12">
        <f t="shared" si="2"/>
        <v>3.8064179999999996E-2</v>
      </c>
      <c r="H48" s="2"/>
      <c r="I48" s="19">
        <f t="shared" si="8"/>
        <v>19.506819152603011</v>
      </c>
      <c r="J48" s="19">
        <f t="shared" si="9"/>
        <v>21.27422310781289</v>
      </c>
      <c r="K48" s="14">
        <f t="shared" si="10"/>
        <v>0.35224318218213374</v>
      </c>
      <c r="L48" s="2"/>
      <c r="M48" s="4">
        <f t="shared" si="11"/>
        <v>136.01815920684871</v>
      </c>
      <c r="N48" s="2"/>
    </row>
    <row r="49" spans="1:14" x14ac:dyDescent="0.25">
      <c r="A49" s="2">
        <v>22</v>
      </c>
      <c r="B49" s="2" t="s">
        <v>28</v>
      </c>
      <c r="C49" s="2" t="s">
        <v>14</v>
      </c>
      <c r="D49" s="2">
        <v>22</v>
      </c>
      <c r="E49" s="2">
        <v>22</v>
      </c>
      <c r="F49" s="2">
        <f t="shared" si="7"/>
        <v>22</v>
      </c>
      <c r="G49" s="12">
        <f t="shared" si="2"/>
        <v>3.8064179999999996E-2</v>
      </c>
      <c r="H49" s="2"/>
      <c r="I49" s="19">
        <f t="shared" si="8"/>
        <v>19.506819152603011</v>
      </c>
      <c r="J49" s="19">
        <f t="shared" si="9"/>
        <v>21.27422310781289</v>
      </c>
      <c r="K49" s="14">
        <f t="shared" si="10"/>
        <v>0.35224318218213374</v>
      </c>
      <c r="L49" s="2"/>
      <c r="M49" s="4">
        <f t="shared" si="11"/>
        <v>136.01815920684871</v>
      </c>
      <c r="N49" s="2"/>
    </row>
    <row r="50" spans="1:14" x14ac:dyDescent="0.25">
      <c r="A50" s="2">
        <v>23</v>
      </c>
      <c r="B50" s="2" t="s">
        <v>28</v>
      </c>
      <c r="C50" s="2" t="s">
        <v>14</v>
      </c>
      <c r="D50" s="2">
        <v>26.5</v>
      </c>
      <c r="E50" s="2">
        <v>27</v>
      </c>
      <c r="F50" s="2">
        <f t="shared" si="7"/>
        <v>26.75</v>
      </c>
      <c r="G50" s="12">
        <f t="shared" si="2"/>
        <v>5.6275412812499995E-2</v>
      </c>
      <c r="H50" s="2"/>
      <c r="I50" s="19">
        <f t="shared" si="8"/>
        <v>22.314192360953093</v>
      </c>
      <c r="J50" s="19">
        <f t="shared" si="9"/>
        <v>25.371702219585604</v>
      </c>
      <c r="K50" s="14">
        <f t="shared" si="10"/>
        <v>0.58672584479260526</v>
      </c>
      <c r="L50" s="2"/>
      <c r="M50" s="4">
        <f t="shared" si="11"/>
        <v>225.94780987366821</v>
      </c>
      <c r="N50" s="2"/>
    </row>
    <row r="51" spans="1:14" x14ac:dyDescent="0.25">
      <c r="A51" s="2">
        <v>24</v>
      </c>
      <c r="B51" s="2" t="s">
        <v>28</v>
      </c>
      <c r="C51" s="2" t="s">
        <v>14</v>
      </c>
      <c r="D51" s="2">
        <v>35</v>
      </c>
      <c r="E51" s="2">
        <v>32</v>
      </c>
      <c r="F51" s="2">
        <f t="shared" si="7"/>
        <v>33.5</v>
      </c>
      <c r="G51" s="12">
        <f t="shared" si="2"/>
        <v>8.8259351249999993E-2</v>
      </c>
      <c r="H51" s="2"/>
      <c r="I51" s="19">
        <f t="shared" si="8"/>
        <v>26.303617446503207</v>
      </c>
      <c r="J51" s="19">
        <f t="shared" si="9"/>
        <v>31.073934445185426</v>
      </c>
      <c r="K51" s="14">
        <f t="shared" si="10"/>
        <v>1.0691083863298065</v>
      </c>
      <c r="L51" s="2"/>
      <c r="M51" s="4">
        <f t="shared" si="11"/>
        <v>410.26010511405792</v>
      </c>
      <c r="N51" s="2"/>
    </row>
    <row r="52" spans="1:14" x14ac:dyDescent="0.25">
      <c r="A52" s="2">
        <v>25</v>
      </c>
      <c r="B52" s="2" t="s">
        <v>28</v>
      </c>
      <c r="C52" s="2" t="s">
        <v>14</v>
      </c>
      <c r="D52" s="2">
        <v>25</v>
      </c>
      <c r="E52" s="2">
        <v>26.5</v>
      </c>
      <c r="F52" s="2">
        <f t="shared" si="7"/>
        <v>25.75</v>
      </c>
      <c r="G52" s="12">
        <f t="shared" si="2"/>
        <v>5.2146550312499991E-2</v>
      </c>
      <c r="H52" s="2"/>
      <c r="I52" s="19">
        <f t="shared" si="8"/>
        <v>21.723166422353078</v>
      </c>
      <c r="J52" s="19">
        <f t="shared" si="9"/>
        <v>24.51552292445125</v>
      </c>
      <c r="K52" s="14">
        <f t="shared" si="10"/>
        <v>0.53075365977443856</v>
      </c>
      <c r="L52" s="2"/>
      <c r="M52" s="4">
        <f t="shared" si="11"/>
        <v>204.51184054452284</v>
      </c>
      <c r="N52" s="2"/>
    </row>
    <row r="53" spans="1:14" x14ac:dyDescent="0.25">
      <c r="A53" s="2">
        <v>26</v>
      </c>
      <c r="B53" s="2" t="s">
        <v>28</v>
      </c>
      <c r="C53" s="2" t="s">
        <v>14</v>
      </c>
      <c r="D53" s="2">
        <v>28</v>
      </c>
      <c r="E53" s="2">
        <v>28.5</v>
      </c>
      <c r="F53" s="2">
        <f t="shared" si="7"/>
        <v>28.25</v>
      </c>
      <c r="G53" s="12">
        <f t="shared" si="2"/>
        <v>6.2763625312499988E-2</v>
      </c>
      <c r="H53" s="2"/>
      <c r="I53" s="19">
        <f t="shared" si="8"/>
        <v>23.200731268853119</v>
      </c>
      <c r="J53" s="19">
        <f t="shared" si="9"/>
        <v>26.650078919407971</v>
      </c>
      <c r="K53" s="14">
        <f t="shared" si="10"/>
        <v>0.67777450603655276</v>
      </c>
      <c r="L53" s="2"/>
      <c r="M53" s="4">
        <f t="shared" si="11"/>
        <v>260.78816233287051</v>
      </c>
      <c r="N53" s="2"/>
    </row>
    <row r="54" spans="1:14" x14ac:dyDescent="0.25">
      <c r="A54" s="2">
        <v>27</v>
      </c>
      <c r="B54" s="2" t="s">
        <v>28</v>
      </c>
      <c r="C54" s="2" t="s">
        <v>15</v>
      </c>
      <c r="D54" s="2">
        <v>42</v>
      </c>
      <c r="E54" s="2">
        <v>43</v>
      </c>
      <c r="F54" s="2">
        <f t="shared" si="7"/>
        <v>42.5</v>
      </c>
      <c r="G54" s="12">
        <f t="shared" si="2"/>
        <v>0.14205253125</v>
      </c>
      <c r="H54" s="2">
        <v>28.4</v>
      </c>
      <c r="I54" s="19">
        <f t="shared" ref="I54:I64" si="12">14.5533711872903+(0.308151775729765*F54)</f>
        <v>27.649821655805312</v>
      </c>
      <c r="J54" s="19">
        <f t="shared" si="9"/>
        <v>38.504305994727744</v>
      </c>
      <c r="K54" s="14">
        <f t="shared" si="10"/>
        <v>1.7943553190939254</v>
      </c>
      <c r="L54" s="2"/>
      <c r="M54" s="4">
        <f t="shared" si="11"/>
        <v>687.10452273219619</v>
      </c>
      <c r="N54" s="2"/>
    </row>
    <row r="55" spans="1:14" x14ac:dyDescent="0.25">
      <c r="A55" s="2">
        <v>28</v>
      </c>
      <c r="B55" s="2" t="s">
        <v>28</v>
      </c>
      <c r="C55" s="2" t="s">
        <v>15</v>
      </c>
      <c r="D55" s="2">
        <v>45</v>
      </c>
      <c r="E55" s="2">
        <v>47</v>
      </c>
      <c r="F55" s="2">
        <f t="shared" si="7"/>
        <v>46</v>
      </c>
      <c r="G55" s="12">
        <f t="shared" si="2"/>
        <v>0.16641281999999999</v>
      </c>
      <c r="H55" s="2"/>
      <c r="I55" s="19">
        <f t="shared" si="12"/>
        <v>28.728352870859489</v>
      </c>
      <c r="J55" s="19">
        <f t="shared" si="9"/>
        <v>41.350015854100612</v>
      </c>
      <c r="K55" s="14">
        <f t="shared" si="10"/>
        <v>2.1776580615294385</v>
      </c>
      <c r="L55" s="2"/>
      <c r="M55" s="4">
        <f t="shared" si="11"/>
        <v>833.13240165329796</v>
      </c>
      <c r="N55" s="2"/>
    </row>
    <row r="56" spans="1:14" x14ac:dyDescent="0.25">
      <c r="A56" s="2">
        <v>29</v>
      </c>
      <c r="B56" s="2" t="s">
        <v>28</v>
      </c>
      <c r="C56" s="2" t="s">
        <v>15</v>
      </c>
      <c r="D56" s="2">
        <v>32</v>
      </c>
      <c r="E56" s="2">
        <v>34</v>
      </c>
      <c r="F56" s="2">
        <f t="shared" si="7"/>
        <v>33</v>
      </c>
      <c r="G56" s="12">
        <f t="shared" si="2"/>
        <v>8.5644404999999993E-2</v>
      </c>
      <c r="H56" s="2"/>
      <c r="I56" s="19">
        <f t="shared" si="12"/>
        <v>24.722379786372546</v>
      </c>
      <c r="J56" s="19">
        <f t="shared" si="9"/>
        <v>30.655749165606895</v>
      </c>
      <c r="K56" s="14">
        <f t="shared" si="10"/>
        <v>0.97784496756488326</v>
      </c>
      <c r="L56" s="2"/>
      <c r="M56" s="4">
        <f t="shared" si="11"/>
        <v>375.56766166902162</v>
      </c>
      <c r="N56" s="2"/>
    </row>
    <row r="57" spans="1:14" x14ac:dyDescent="0.25">
      <c r="A57" s="2">
        <v>30</v>
      </c>
      <c r="B57" s="2" t="s">
        <v>28</v>
      </c>
      <c r="C57" s="2" t="s">
        <v>15</v>
      </c>
      <c r="D57" s="2">
        <v>32</v>
      </c>
      <c r="E57" s="2">
        <v>35.5</v>
      </c>
      <c r="F57" s="2">
        <f t="shared" si="7"/>
        <v>33.75</v>
      </c>
      <c r="G57" s="12">
        <f t="shared" si="2"/>
        <v>8.9581570312499997E-2</v>
      </c>
      <c r="H57" s="2"/>
      <c r="I57" s="19">
        <f t="shared" si="12"/>
        <v>24.953493618169869</v>
      </c>
      <c r="J57" s="19">
        <f t="shared" si="9"/>
        <v>31.282794898146207</v>
      </c>
      <c r="K57" s="14">
        <f t="shared" si="10"/>
        <v>1.0312734229531557</v>
      </c>
      <c r="L57" s="2"/>
      <c r="M57" s="4">
        <f t="shared" si="11"/>
        <v>395.98254587093982</v>
      </c>
      <c r="N57" s="2"/>
    </row>
    <row r="58" spans="1:14" x14ac:dyDescent="0.25">
      <c r="A58" s="2">
        <v>31</v>
      </c>
      <c r="B58" s="2" t="s">
        <v>28</v>
      </c>
      <c r="C58" s="2" t="s">
        <v>15</v>
      </c>
      <c r="D58" s="2">
        <v>37</v>
      </c>
      <c r="E58" s="2">
        <v>38</v>
      </c>
      <c r="F58" s="2">
        <f t="shared" si="7"/>
        <v>37.5</v>
      </c>
      <c r="G58" s="12">
        <f t="shared" si="2"/>
        <v>0.11059453125</v>
      </c>
      <c r="H58" s="2"/>
      <c r="I58" s="19">
        <f t="shared" si="12"/>
        <v>26.109062777156488</v>
      </c>
      <c r="J58" s="19">
        <f t="shared" si="9"/>
        <v>34.397988445806774</v>
      </c>
      <c r="K58" s="14">
        <f t="shared" si="10"/>
        <v>1.3258794570461006</v>
      </c>
      <c r="L58" s="2"/>
      <c r="M58" s="4">
        <f t="shared" si="11"/>
        <v>508.46241149627099</v>
      </c>
      <c r="N58" s="2"/>
    </row>
    <row r="59" spans="1:14" x14ac:dyDescent="0.25">
      <c r="A59" s="2">
        <v>32</v>
      </c>
      <c r="B59" s="2" t="s">
        <v>28</v>
      </c>
      <c r="C59" s="2" t="s">
        <v>15</v>
      </c>
      <c r="D59" s="2">
        <v>36</v>
      </c>
      <c r="E59" s="2">
        <v>36</v>
      </c>
      <c r="F59" s="2">
        <f t="shared" si="7"/>
        <v>36</v>
      </c>
      <c r="G59" s="12">
        <f t="shared" si="2"/>
        <v>0.10192392</v>
      </c>
      <c r="H59" s="2"/>
      <c r="I59" s="19">
        <f t="shared" si="12"/>
        <v>25.646835113561842</v>
      </c>
      <c r="J59" s="19">
        <f t="shared" si="9"/>
        <v>33.155793586803263</v>
      </c>
      <c r="K59" s="14">
        <f t="shared" si="10"/>
        <v>1.2024355087780036</v>
      </c>
      <c r="L59" s="2"/>
      <c r="M59" s="4">
        <f t="shared" si="11"/>
        <v>461.34816063779681</v>
      </c>
      <c r="N59" s="2"/>
    </row>
    <row r="60" spans="1:14" x14ac:dyDescent="0.25">
      <c r="A60" s="2">
        <v>33</v>
      </c>
      <c r="B60" s="2" t="s">
        <v>28</v>
      </c>
      <c r="C60" s="2" t="s">
        <v>15</v>
      </c>
      <c r="D60" s="2">
        <v>36</v>
      </c>
      <c r="E60" s="2">
        <v>38</v>
      </c>
      <c r="F60" s="2">
        <f t="shared" si="7"/>
        <v>37</v>
      </c>
      <c r="G60" s="12">
        <f t="shared" si="2"/>
        <v>0.10766500499999999</v>
      </c>
      <c r="H60" s="2"/>
      <c r="I60" s="19">
        <f t="shared" si="12"/>
        <v>25.954986889291604</v>
      </c>
      <c r="J60" s="19">
        <f t="shared" si="9"/>
        <v>33.984479868284126</v>
      </c>
      <c r="K60" s="14">
        <f t="shared" si="10"/>
        <v>1.2838841582755145</v>
      </c>
      <c r="L60" s="2"/>
      <c r="M60" s="4">
        <f t="shared" si="11"/>
        <v>492.43663084952505</v>
      </c>
      <c r="N60" s="2"/>
    </row>
    <row r="61" spans="1:14" x14ac:dyDescent="0.25">
      <c r="A61" s="2">
        <v>34</v>
      </c>
      <c r="B61" s="2" t="s">
        <v>28</v>
      </c>
      <c r="C61" s="2" t="s">
        <v>15</v>
      </c>
      <c r="D61" s="2">
        <v>34.5</v>
      </c>
      <c r="E61" s="2">
        <v>35</v>
      </c>
      <c r="F61" s="2">
        <f t="shared" si="7"/>
        <v>34.75</v>
      </c>
      <c r="G61" s="12">
        <f t="shared" si="2"/>
        <v>9.4968752812500001E-2</v>
      </c>
      <c r="H61" s="2"/>
      <c r="I61" s="19">
        <f t="shared" si="12"/>
        <v>25.261645393899634</v>
      </c>
      <c r="J61" s="19">
        <f t="shared" si="9"/>
        <v>32.1167178874841</v>
      </c>
      <c r="K61" s="14">
        <f t="shared" si="10"/>
        <v>1.1053077512097422</v>
      </c>
      <c r="L61" s="2"/>
      <c r="M61" s="4">
        <f t="shared" si="11"/>
        <v>424.26188444747589</v>
      </c>
      <c r="N61" s="2"/>
    </row>
    <row r="62" spans="1:14" x14ac:dyDescent="0.25">
      <c r="A62" s="2">
        <v>35</v>
      </c>
      <c r="B62" s="2" t="s">
        <v>28</v>
      </c>
      <c r="C62" s="2" t="s">
        <v>15</v>
      </c>
      <c r="D62" s="2">
        <v>40</v>
      </c>
      <c r="E62" s="2">
        <v>42</v>
      </c>
      <c r="F62" s="2">
        <f t="shared" si="7"/>
        <v>41</v>
      </c>
      <c r="G62" s="12">
        <f t="shared" si="2"/>
        <v>0.132202245</v>
      </c>
      <c r="H62" s="2"/>
      <c r="I62" s="19">
        <f t="shared" si="12"/>
        <v>27.187593992210665</v>
      </c>
      <c r="J62" s="19">
        <f t="shared" si="9"/>
        <v>37.27770171890063</v>
      </c>
      <c r="K62" s="14">
        <f t="shared" si="10"/>
        <v>1.6443234782345932</v>
      </c>
      <c r="L62" s="2"/>
      <c r="M62" s="4">
        <f t="shared" si="11"/>
        <v>629.91667406697002</v>
      </c>
      <c r="N62" s="2"/>
    </row>
    <row r="63" spans="1:14" x14ac:dyDescent="0.25">
      <c r="A63" s="2">
        <v>36</v>
      </c>
      <c r="B63" s="2" t="s">
        <v>28</v>
      </c>
      <c r="C63" s="2" t="s">
        <v>15</v>
      </c>
      <c r="D63" s="2">
        <v>34.5</v>
      </c>
      <c r="E63" s="2">
        <v>34.5</v>
      </c>
      <c r="F63" s="2">
        <f t="shared" si="7"/>
        <v>34.5</v>
      </c>
      <c r="G63" s="12">
        <f t="shared" si="2"/>
        <v>9.3607211250000003E-2</v>
      </c>
      <c r="H63" s="2"/>
      <c r="I63" s="19">
        <f t="shared" si="12"/>
        <v>25.184607449967192</v>
      </c>
      <c r="J63" s="19">
        <f t="shared" si="9"/>
        <v>31.908462527490524</v>
      </c>
      <c r="K63" s="14">
        <f t="shared" si="10"/>
        <v>1.0864965344179995</v>
      </c>
      <c r="L63" s="2"/>
      <c r="M63" s="4">
        <f t="shared" si="11"/>
        <v>417.07738781884274</v>
      </c>
      <c r="N63" s="2"/>
    </row>
    <row r="64" spans="1:14" x14ac:dyDescent="0.25">
      <c r="A64" s="2">
        <v>37</v>
      </c>
      <c r="B64" s="2" t="s">
        <v>28</v>
      </c>
      <c r="C64" s="2" t="s">
        <v>15</v>
      </c>
      <c r="D64" s="2">
        <v>43</v>
      </c>
      <c r="E64" s="2">
        <v>44</v>
      </c>
      <c r="F64" s="2">
        <f t="shared" si="7"/>
        <v>43.5</v>
      </c>
      <c r="G64" s="12">
        <f t="shared" si="2"/>
        <v>0.14881600125</v>
      </c>
      <c r="H64" s="2"/>
      <c r="I64" s="19">
        <f t="shared" si="12"/>
        <v>27.957973431535077</v>
      </c>
      <c r="J64" s="19">
        <f t="shared" si="9"/>
        <v>39.319654637819959</v>
      </c>
      <c r="K64" s="14">
        <f t="shared" si="10"/>
        <v>1.8990563172235186</v>
      </c>
      <c r="L64" s="2"/>
      <c r="M64" s="4">
        <f t="shared" si="11"/>
        <v>727.002822733112</v>
      </c>
      <c r="N64" s="2"/>
    </row>
    <row r="65" spans="1:14" x14ac:dyDescent="0.25">
      <c r="A65" s="32">
        <f>A64*10000/531</f>
        <v>696.79849340866292</v>
      </c>
      <c r="B65" s="6"/>
      <c r="C65" s="6"/>
      <c r="D65" s="6"/>
      <c r="E65" s="6"/>
      <c r="F65" s="6"/>
      <c r="G65" s="20">
        <f>SUM(G28:G64)</f>
        <v>2.8026374578124997</v>
      </c>
      <c r="H65" s="7">
        <f>G65*10000/531</f>
        <v>52.780366437146888</v>
      </c>
      <c r="I65" s="20">
        <f t="shared" ref="I65:J65" si="13">AVERAGE(I28:I64)</f>
        <v>23.51267631939351</v>
      </c>
      <c r="J65" s="20">
        <f t="shared" si="13"/>
        <v>28.18969389596948</v>
      </c>
      <c r="K65" s="9">
        <f>SUM(K28:K64)</f>
        <v>32.377461147376692</v>
      </c>
      <c r="L65" s="7">
        <f>K65*10000/531</f>
        <v>609.7450310240431</v>
      </c>
      <c r="M65" s="7">
        <f>SUM(M28:M64)</f>
        <v>12431.069577888233</v>
      </c>
      <c r="N65" s="7">
        <f>(M65*10000/531)/1000</f>
        <v>234.10677171164281</v>
      </c>
    </row>
    <row r="66" spans="1:14" x14ac:dyDescent="0.25">
      <c r="A66" s="3">
        <v>1</v>
      </c>
      <c r="B66" s="3" t="s">
        <v>39</v>
      </c>
      <c r="C66" s="3" t="s">
        <v>16</v>
      </c>
      <c r="D66" s="3">
        <v>31</v>
      </c>
      <c r="E66" s="3">
        <v>27</v>
      </c>
      <c r="F66" s="3">
        <f t="shared" ref="F66:F93" si="14">(D66+E66)/2</f>
        <v>29</v>
      </c>
      <c r="G66" s="13">
        <f t="shared" ref="G66:G93" si="15">(3.1458*(F66/2)^2)/10000</f>
        <v>6.6140445000000006E-2</v>
      </c>
      <c r="H66" s="3"/>
      <c r="I66" s="18">
        <f>16.7822461729784+(0.348491398454387*F66)</f>
        <v>26.888496728155623</v>
      </c>
      <c r="J66" s="18">
        <f t="shared" ref="J66:J93" si="16">1.3132*F66^0.901</f>
        <v>27.286728527437408</v>
      </c>
      <c r="K66" s="15">
        <f>(2.3118+(((3.1278*10^-2)*(F66^2)*I66))+((3.7159*10^-1)*F66))/1000</f>
        <v>0.72038438495779467</v>
      </c>
      <c r="L66" s="3"/>
      <c r="M66" s="18">
        <f>((-9.1098)+(((7.3484*10^-3)*(F66^2)*I66))+(2.3666*F66))</f>
        <v>225.69262808938731</v>
      </c>
      <c r="N66" s="3"/>
    </row>
    <row r="67" spans="1:14" x14ac:dyDescent="0.25">
      <c r="A67" s="3">
        <v>2</v>
      </c>
      <c r="B67" s="3" t="s">
        <v>39</v>
      </c>
      <c r="C67" s="3" t="s">
        <v>16</v>
      </c>
      <c r="D67" s="3">
        <v>28</v>
      </c>
      <c r="E67" s="3">
        <v>34</v>
      </c>
      <c r="F67" s="3">
        <f t="shared" si="14"/>
        <v>31</v>
      </c>
      <c r="G67" s="13">
        <f t="shared" si="15"/>
        <v>7.5577845000000005E-2</v>
      </c>
      <c r="H67" s="3"/>
      <c r="I67" s="18">
        <f>16.7822461729784+(0.348491398454387*F67)</f>
        <v>27.585479525064397</v>
      </c>
      <c r="J67" s="18">
        <f t="shared" si="16"/>
        <v>28.976622316856201</v>
      </c>
      <c r="K67" s="15">
        <f>(2.3118+(((3.1278*10^-2)*(F67^2)*I67))+((3.7159*10^-1)*F67))/1000</f>
        <v>0.84299979207015041</v>
      </c>
      <c r="L67" s="3"/>
      <c r="M67" s="18">
        <f t="shared" ref="M67:M68" si="17">((-9.1098)+(((7.3484*10^-3)*(F67^2)*I67))+(2.3666*F67))</f>
        <v>259.05828137004585</v>
      </c>
      <c r="N67" s="3"/>
    </row>
    <row r="68" spans="1:14" x14ac:dyDescent="0.25">
      <c r="A68" s="3">
        <v>3</v>
      </c>
      <c r="B68" s="3" t="s">
        <v>39</v>
      </c>
      <c r="C68" s="3" t="s">
        <v>16</v>
      </c>
      <c r="D68" s="3">
        <v>41</v>
      </c>
      <c r="E68" s="3">
        <v>42</v>
      </c>
      <c r="F68" s="3">
        <f t="shared" si="14"/>
        <v>41.5</v>
      </c>
      <c r="G68" s="13">
        <f t="shared" si="15"/>
        <v>0.13544635124999999</v>
      </c>
      <c r="H68" s="3"/>
      <c r="I68" s="18">
        <f>16.7822461729784+(0.348491398454387*F68)</f>
        <v>31.244639208835459</v>
      </c>
      <c r="J68" s="18">
        <f t="shared" si="16"/>
        <v>37.687055670692203</v>
      </c>
      <c r="K68" s="15">
        <f>(2.3118+(((3.1278*10^-2)*(F68^2)*I68))+((3.7159*10^-1)*F68))/1000</f>
        <v>1.7008357414058448</v>
      </c>
      <c r="L68" s="3"/>
      <c r="M68" s="18">
        <f t="shared" si="17"/>
        <v>484.52943937121006</v>
      </c>
      <c r="N68" s="3"/>
    </row>
    <row r="69" spans="1:14" x14ac:dyDescent="0.25">
      <c r="A69" s="3">
        <v>4</v>
      </c>
      <c r="B69" s="3" t="s">
        <v>39</v>
      </c>
      <c r="C69" s="3" t="s">
        <v>14</v>
      </c>
      <c r="D69" s="3">
        <v>14</v>
      </c>
      <c r="E69" s="3">
        <v>14</v>
      </c>
      <c r="F69" s="3">
        <f t="shared" si="14"/>
        <v>14</v>
      </c>
      <c r="G69" s="13">
        <f t="shared" si="15"/>
        <v>1.5414419999999998E-2</v>
      </c>
      <c r="H69" s="3">
        <v>13.2</v>
      </c>
      <c r="I69" s="18">
        <f t="shared" ref="I69:I91" si="18" xml:space="preserve"> 6.50424850340264+(0.591025938600017*F69)</f>
        <v>14.778611643802876</v>
      </c>
      <c r="J69" s="18">
        <f t="shared" si="16"/>
        <v>14.157684637979139</v>
      </c>
      <c r="K69" s="15">
        <f t="shared" ref="K69:K93" si="19">(-9.1298+(((3.4866*10^-2)*(F69^2)*I69))+(1.4633*F69))/1000</f>
        <v>0.11234953042027489</v>
      </c>
      <c r="L69" s="3"/>
      <c r="M69" s="18">
        <f t="shared" ref="M69:M93" si="20">((-5.9426+(((1.321*10^-2)*(F69^2)*I69))+(7.8369*10^-1)*F69))</f>
        <v>43.293250123668649</v>
      </c>
      <c r="N69" s="3"/>
    </row>
    <row r="70" spans="1:14" x14ac:dyDescent="0.25">
      <c r="A70" s="3">
        <v>5</v>
      </c>
      <c r="B70" s="3" t="s">
        <v>39</v>
      </c>
      <c r="C70" s="3" t="s">
        <v>14</v>
      </c>
      <c r="D70" s="3">
        <v>33</v>
      </c>
      <c r="E70" s="3">
        <v>33</v>
      </c>
      <c r="F70" s="3">
        <f t="shared" si="14"/>
        <v>33</v>
      </c>
      <c r="G70" s="13">
        <f t="shared" si="15"/>
        <v>8.5644404999999993E-2</v>
      </c>
      <c r="H70" s="3">
        <v>26.4</v>
      </c>
      <c r="I70" s="18">
        <f t="shared" si="18"/>
        <v>26.008104477203197</v>
      </c>
      <c r="J70" s="18">
        <f t="shared" si="16"/>
        <v>30.655749165606895</v>
      </c>
      <c r="K70" s="15">
        <f t="shared" si="19"/>
        <v>1.0266627434946596</v>
      </c>
      <c r="L70" s="3"/>
      <c r="M70" s="18">
        <f t="shared" si="20"/>
        <v>394.0636984966572</v>
      </c>
      <c r="N70" s="3"/>
    </row>
    <row r="71" spans="1:14" x14ac:dyDescent="0.25">
      <c r="A71" s="3">
        <v>6</v>
      </c>
      <c r="B71" s="3" t="s">
        <v>39</v>
      </c>
      <c r="C71" s="3" t="s">
        <v>14</v>
      </c>
      <c r="D71" s="3">
        <v>22</v>
      </c>
      <c r="E71" s="3">
        <v>24.5</v>
      </c>
      <c r="F71" s="3">
        <f t="shared" si="14"/>
        <v>23.25</v>
      </c>
      <c r="G71" s="13">
        <f t="shared" si="15"/>
        <v>4.2512537812500001E-2</v>
      </c>
      <c r="H71" s="3"/>
      <c r="I71" s="18">
        <f t="shared" si="18"/>
        <v>20.245601575853033</v>
      </c>
      <c r="J71" s="18">
        <f t="shared" si="16"/>
        <v>22.360317118934326</v>
      </c>
      <c r="K71" s="15">
        <f t="shared" si="19"/>
        <v>0.40646588232239944</v>
      </c>
      <c r="L71" s="3"/>
      <c r="M71" s="18">
        <f t="shared" si="20"/>
        <v>156.84860425439962</v>
      </c>
      <c r="N71" s="3"/>
    </row>
    <row r="72" spans="1:14" x14ac:dyDescent="0.25">
      <c r="A72" s="3">
        <v>7</v>
      </c>
      <c r="B72" s="3" t="s">
        <v>39</v>
      </c>
      <c r="C72" s="3" t="s">
        <v>14</v>
      </c>
      <c r="D72" s="3">
        <v>39</v>
      </c>
      <c r="E72" s="3">
        <v>40</v>
      </c>
      <c r="F72" s="3">
        <f t="shared" si="14"/>
        <v>39.5</v>
      </c>
      <c r="G72" s="13">
        <f t="shared" si="15"/>
        <v>0.12270586124999999</v>
      </c>
      <c r="H72" s="3"/>
      <c r="I72" s="18">
        <f t="shared" si="18"/>
        <v>29.849773078103308</v>
      </c>
      <c r="J72" s="18">
        <f t="shared" si="16"/>
        <v>36.046645642376141</v>
      </c>
      <c r="K72" s="15">
        <f t="shared" si="19"/>
        <v>1.6724885490472292</v>
      </c>
      <c r="L72" s="3"/>
      <c r="M72" s="18">
        <f t="shared" si="20"/>
        <v>640.24391755991212</v>
      </c>
      <c r="N72" s="3"/>
    </row>
    <row r="73" spans="1:14" x14ac:dyDescent="0.25">
      <c r="A73" s="3">
        <v>8</v>
      </c>
      <c r="B73" s="3" t="s">
        <v>39</v>
      </c>
      <c r="C73" s="3" t="s">
        <v>14</v>
      </c>
      <c r="D73" s="3">
        <v>25</v>
      </c>
      <c r="E73" s="3">
        <v>27</v>
      </c>
      <c r="F73" s="3">
        <f t="shared" si="14"/>
        <v>26</v>
      </c>
      <c r="G73" s="13">
        <f t="shared" si="15"/>
        <v>5.3164019999999992E-2</v>
      </c>
      <c r="H73" s="3"/>
      <c r="I73" s="18">
        <f t="shared" si="18"/>
        <v>21.870922907003081</v>
      </c>
      <c r="J73" s="18">
        <f t="shared" si="16"/>
        <v>24.729871549482155</v>
      </c>
      <c r="K73" s="15">
        <f t="shared" si="19"/>
        <v>0.54440088029908495</v>
      </c>
      <c r="L73" s="3"/>
      <c r="M73" s="18">
        <f t="shared" si="20"/>
        <v>209.73980672262121</v>
      </c>
      <c r="N73" s="3"/>
    </row>
    <row r="74" spans="1:14" x14ac:dyDescent="0.25">
      <c r="A74" s="3">
        <v>9</v>
      </c>
      <c r="B74" s="3" t="s">
        <v>39</v>
      </c>
      <c r="C74" s="3" t="s">
        <v>14</v>
      </c>
      <c r="D74" s="3">
        <v>25</v>
      </c>
      <c r="E74" s="3">
        <v>26</v>
      </c>
      <c r="F74" s="3">
        <f t="shared" si="14"/>
        <v>25.5</v>
      </c>
      <c r="G74" s="13">
        <f t="shared" si="15"/>
        <v>5.1138911250000002E-2</v>
      </c>
      <c r="H74" s="3"/>
      <c r="I74" s="18">
        <f t="shared" si="18"/>
        <v>21.575409937703071</v>
      </c>
      <c r="J74" s="18">
        <f t="shared" si="16"/>
        <v>24.300968172570066</v>
      </c>
      <c r="K74" s="15">
        <f t="shared" si="19"/>
        <v>0.51733376993789293</v>
      </c>
      <c r="L74" s="3"/>
      <c r="M74" s="18">
        <f t="shared" si="20"/>
        <v>199.37000522140667</v>
      </c>
      <c r="N74" s="3"/>
    </row>
    <row r="75" spans="1:14" x14ac:dyDescent="0.25">
      <c r="A75" s="3">
        <v>10</v>
      </c>
      <c r="B75" s="3" t="s">
        <v>39</v>
      </c>
      <c r="C75" s="3" t="s">
        <v>14</v>
      </c>
      <c r="D75" s="3">
        <v>20</v>
      </c>
      <c r="E75" s="3">
        <v>21</v>
      </c>
      <c r="F75" s="3">
        <f t="shared" si="14"/>
        <v>20.5</v>
      </c>
      <c r="G75" s="13">
        <f t="shared" si="15"/>
        <v>3.3050561249999999E-2</v>
      </c>
      <c r="H75" s="3"/>
      <c r="I75" s="18">
        <f t="shared" si="18"/>
        <v>18.620280244702986</v>
      </c>
      <c r="J75" s="18">
        <f t="shared" si="16"/>
        <v>19.96278377933983</v>
      </c>
      <c r="K75" s="15">
        <f t="shared" si="19"/>
        <v>0.293700323897715</v>
      </c>
      <c r="L75" s="3"/>
      <c r="M75" s="18">
        <f t="shared" si="20"/>
        <v>113.49357732916924</v>
      </c>
      <c r="N75" s="3"/>
    </row>
    <row r="76" spans="1:14" x14ac:dyDescent="0.25">
      <c r="A76" s="3">
        <v>11</v>
      </c>
      <c r="B76" s="3" t="s">
        <v>39</v>
      </c>
      <c r="C76" s="3" t="s">
        <v>14</v>
      </c>
      <c r="D76" s="3">
        <v>18</v>
      </c>
      <c r="E76" s="3">
        <v>18</v>
      </c>
      <c r="F76" s="3">
        <f t="shared" si="14"/>
        <v>18</v>
      </c>
      <c r="G76" s="13">
        <f t="shared" si="15"/>
        <v>2.548098E-2</v>
      </c>
      <c r="H76" s="3"/>
      <c r="I76" s="18">
        <f t="shared" si="18"/>
        <v>17.142715398202945</v>
      </c>
      <c r="J76" s="18">
        <f t="shared" si="16"/>
        <v>17.75543844941992</v>
      </c>
      <c r="K76" s="15">
        <f t="shared" si="19"/>
        <v>0.21086372448389307</v>
      </c>
      <c r="L76" s="3"/>
      <c r="M76" s="18">
        <f t="shared" si="20"/>
        <v>81.535327612924533</v>
      </c>
      <c r="N76" s="3"/>
    </row>
    <row r="77" spans="1:14" x14ac:dyDescent="0.25">
      <c r="A77" s="3">
        <v>12</v>
      </c>
      <c r="B77" s="3" t="s">
        <v>39</v>
      </c>
      <c r="C77" s="3" t="s">
        <v>14</v>
      </c>
      <c r="D77" s="3">
        <v>21</v>
      </c>
      <c r="E77" s="3">
        <v>23</v>
      </c>
      <c r="F77" s="3">
        <f t="shared" si="14"/>
        <v>22</v>
      </c>
      <c r="G77" s="13">
        <f t="shared" si="15"/>
        <v>3.8064179999999996E-2</v>
      </c>
      <c r="H77" s="3">
        <v>23.2</v>
      </c>
      <c r="I77" s="18">
        <f t="shared" si="18"/>
        <v>19.506819152603011</v>
      </c>
      <c r="J77" s="18">
        <f t="shared" si="16"/>
        <v>21.27422310781289</v>
      </c>
      <c r="K77" s="15">
        <f t="shared" si="19"/>
        <v>0.35224318218213374</v>
      </c>
      <c r="L77" s="3"/>
      <c r="M77" s="18">
        <f t="shared" si="20"/>
        <v>136.01815920684871</v>
      </c>
      <c r="N77" s="3"/>
    </row>
    <row r="78" spans="1:14" x14ac:dyDescent="0.25">
      <c r="A78" s="3">
        <v>13</v>
      </c>
      <c r="B78" s="3" t="s">
        <v>39</v>
      </c>
      <c r="C78" s="3" t="s">
        <v>14</v>
      </c>
      <c r="D78" s="3">
        <v>27</v>
      </c>
      <c r="E78" s="3">
        <v>27</v>
      </c>
      <c r="F78" s="3">
        <f t="shared" si="14"/>
        <v>27</v>
      </c>
      <c r="G78" s="13">
        <f t="shared" si="15"/>
        <v>5.7332204999999997E-2</v>
      </c>
      <c r="H78" s="3"/>
      <c r="I78" s="18">
        <f t="shared" si="18"/>
        <v>22.461948845603096</v>
      </c>
      <c r="J78" s="18">
        <f t="shared" si="16"/>
        <v>25.585247680837522</v>
      </c>
      <c r="K78" s="15">
        <f t="shared" si="19"/>
        <v>0.60130170686063134</v>
      </c>
      <c r="L78" s="3"/>
      <c r="M78" s="18">
        <f t="shared" si="20"/>
        <v>231.52761895855389</v>
      </c>
      <c r="N78" s="3"/>
    </row>
    <row r="79" spans="1:14" x14ac:dyDescent="0.25">
      <c r="A79" s="3">
        <v>14</v>
      </c>
      <c r="B79" s="3" t="s">
        <v>39</v>
      </c>
      <c r="C79" s="3" t="s">
        <v>14</v>
      </c>
      <c r="D79" s="3">
        <v>20</v>
      </c>
      <c r="E79" s="3">
        <v>20</v>
      </c>
      <c r="F79" s="3">
        <f t="shared" si="14"/>
        <v>20</v>
      </c>
      <c r="G79" s="13">
        <f t="shared" si="15"/>
        <v>3.1458E-2</v>
      </c>
      <c r="H79" s="3"/>
      <c r="I79" s="18">
        <f t="shared" si="18"/>
        <v>18.32476727540298</v>
      </c>
      <c r="J79" s="18">
        <f t="shared" si="16"/>
        <v>19.523554996346338</v>
      </c>
      <c r="K79" s="15">
        <f t="shared" si="19"/>
        <v>0.27570073432968012</v>
      </c>
      <c r="L79" s="3"/>
      <c r="M79" s="18">
        <f t="shared" si="20"/>
        <v>106.55927028322934</v>
      </c>
      <c r="N79" s="3"/>
    </row>
    <row r="80" spans="1:14" x14ac:dyDescent="0.25">
      <c r="A80" s="3">
        <v>15</v>
      </c>
      <c r="B80" s="3" t="s">
        <v>39</v>
      </c>
      <c r="C80" s="3" t="s">
        <v>14</v>
      </c>
      <c r="D80" s="3">
        <v>19</v>
      </c>
      <c r="E80" s="3">
        <v>19</v>
      </c>
      <c r="F80" s="3">
        <f t="shared" si="14"/>
        <v>19</v>
      </c>
      <c r="G80" s="13">
        <f t="shared" si="15"/>
        <v>2.8390845000000001E-2</v>
      </c>
      <c r="H80" s="3"/>
      <c r="I80" s="18">
        <f t="shared" si="18"/>
        <v>17.733741336802961</v>
      </c>
      <c r="J80" s="18">
        <f t="shared" si="16"/>
        <v>18.641801039382159</v>
      </c>
      <c r="K80" s="15">
        <f t="shared" si="19"/>
        <v>0.24188086978707896</v>
      </c>
      <c r="L80" s="3"/>
      <c r="M80" s="18">
        <f t="shared" si="20"/>
        <v>93.516353024359319</v>
      </c>
      <c r="N80" s="3"/>
    </row>
    <row r="81" spans="1:14" x14ac:dyDescent="0.25">
      <c r="A81" s="3">
        <v>16</v>
      </c>
      <c r="B81" s="3" t="s">
        <v>39</v>
      </c>
      <c r="C81" s="3" t="s">
        <v>14</v>
      </c>
      <c r="D81" s="3">
        <v>22</v>
      </c>
      <c r="E81" s="3">
        <v>23</v>
      </c>
      <c r="F81" s="3">
        <f t="shared" si="14"/>
        <v>22.5</v>
      </c>
      <c r="G81" s="13">
        <f t="shared" si="15"/>
        <v>3.981403125E-2</v>
      </c>
      <c r="H81" s="3"/>
      <c r="I81" s="18">
        <f t="shared" si="18"/>
        <v>19.802332121903021</v>
      </c>
      <c r="J81" s="18">
        <f t="shared" si="16"/>
        <v>21.709375116030941</v>
      </c>
      <c r="K81" s="15">
        <f t="shared" si="19"/>
        <v>0.37332368157964957</v>
      </c>
      <c r="L81" s="3"/>
      <c r="M81" s="18">
        <f t="shared" si="20"/>
        <v>144.11975871098406</v>
      </c>
      <c r="N81" s="3"/>
    </row>
    <row r="82" spans="1:14" x14ac:dyDescent="0.25">
      <c r="A82" s="3">
        <v>17</v>
      </c>
      <c r="B82" s="3" t="s">
        <v>39</v>
      </c>
      <c r="C82" s="3" t="s">
        <v>14</v>
      </c>
      <c r="D82" s="3">
        <v>35</v>
      </c>
      <c r="E82" s="3">
        <v>35</v>
      </c>
      <c r="F82" s="3">
        <f t="shared" si="14"/>
        <v>35</v>
      </c>
      <c r="G82" s="13">
        <f t="shared" si="15"/>
        <v>9.6340124999999999E-2</v>
      </c>
      <c r="H82" s="3">
        <v>33.4</v>
      </c>
      <c r="I82" s="18">
        <f t="shared" si="18"/>
        <v>27.190156354403232</v>
      </c>
      <c r="J82" s="18">
        <f t="shared" si="16"/>
        <v>32.324824973184292</v>
      </c>
      <c r="K82" s="15">
        <f t="shared" si="19"/>
        <v>1.2034003895294634</v>
      </c>
      <c r="L82" s="3"/>
      <c r="M82" s="18">
        <f t="shared" si="20"/>
        <v>461.48445766604164</v>
      </c>
      <c r="N82" s="3"/>
    </row>
    <row r="83" spans="1:14" x14ac:dyDescent="0.25">
      <c r="A83" s="3">
        <v>18</v>
      </c>
      <c r="B83" s="3" t="s">
        <v>39</v>
      </c>
      <c r="C83" s="3" t="s">
        <v>14</v>
      </c>
      <c r="D83" s="3">
        <v>36</v>
      </c>
      <c r="E83" s="3">
        <v>36.5</v>
      </c>
      <c r="F83" s="3">
        <f t="shared" si="14"/>
        <v>36.25</v>
      </c>
      <c r="G83" s="13">
        <f t="shared" si="15"/>
        <v>0.10334444531249999</v>
      </c>
      <c r="H83" s="3">
        <v>29.4</v>
      </c>
      <c r="I83" s="18">
        <f t="shared" si="18"/>
        <v>27.928938777653254</v>
      </c>
      <c r="J83" s="18">
        <f t="shared" si="16"/>
        <v>33.363176413748029</v>
      </c>
      <c r="K83" s="15">
        <f t="shared" si="19"/>
        <v>1.3235099642087733</v>
      </c>
      <c r="L83" s="3"/>
      <c r="M83" s="18">
        <f t="shared" si="20"/>
        <v>507.27806489625681</v>
      </c>
      <c r="N83" s="3"/>
    </row>
    <row r="84" spans="1:14" x14ac:dyDescent="0.25">
      <c r="A84" s="3">
        <v>19</v>
      </c>
      <c r="B84" s="3" t="s">
        <v>39</v>
      </c>
      <c r="C84" s="3" t="s">
        <v>14</v>
      </c>
      <c r="D84" s="3">
        <v>31.5</v>
      </c>
      <c r="E84" s="3">
        <v>32.5</v>
      </c>
      <c r="F84" s="3">
        <f t="shared" si="14"/>
        <v>32</v>
      </c>
      <c r="G84" s="13">
        <f t="shared" si="15"/>
        <v>8.0532480000000004E-2</v>
      </c>
      <c r="H84" s="3"/>
      <c r="I84" s="18">
        <f t="shared" si="18"/>
        <v>25.417078538603182</v>
      </c>
      <c r="J84" s="18">
        <f t="shared" si="16"/>
        <v>29.817484661797479</v>
      </c>
      <c r="K84" s="15">
        <f t="shared" si="19"/>
        <v>0.945156264974785</v>
      </c>
      <c r="L84" s="3"/>
      <c r="M84" s="18">
        <f t="shared" si="20"/>
        <v>362.95331807482677</v>
      </c>
      <c r="N84" s="3"/>
    </row>
    <row r="85" spans="1:14" x14ac:dyDescent="0.25">
      <c r="A85" s="3">
        <v>20</v>
      </c>
      <c r="B85" s="3" t="s">
        <v>39</v>
      </c>
      <c r="C85" s="3" t="s">
        <v>14</v>
      </c>
      <c r="D85" s="3">
        <v>25</v>
      </c>
      <c r="E85" s="3">
        <v>25.5</v>
      </c>
      <c r="F85" s="3">
        <f t="shared" si="14"/>
        <v>25.25</v>
      </c>
      <c r="G85" s="13">
        <f t="shared" si="15"/>
        <v>5.0141102812499998E-2</v>
      </c>
      <c r="H85" s="3"/>
      <c r="I85" s="18">
        <f t="shared" si="18"/>
        <v>21.427653453053068</v>
      </c>
      <c r="J85" s="18">
        <f t="shared" si="16"/>
        <v>24.086205071773808</v>
      </c>
      <c r="K85" s="15">
        <f t="shared" si="19"/>
        <v>0.50413927891035049</v>
      </c>
      <c r="L85" s="3"/>
      <c r="M85" s="18">
        <f t="shared" si="20"/>
        <v>194.31356880458696</v>
      </c>
      <c r="N85" s="3"/>
    </row>
    <row r="86" spans="1:14" x14ac:dyDescent="0.25">
      <c r="A86" s="3">
        <v>21</v>
      </c>
      <c r="B86" s="3" t="s">
        <v>39</v>
      </c>
      <c r="C86" s="3" t="s">
        <v>14</v>
      </c>
      <c r="D86" s="3">
        <v>20</v>
      </c>
      <c r="E86" s="3">
        <v>20</v>
      </c>
      <c r="F86" s="3">
        <f t="shared" si="14"/>
        <v>20</v>
      </c>
      <c r="G86" s="13">
        <f t="shared" si="15"/>
        <v>3.1458E-2</v>
      </c>
      <c r="H86" s="3"/>
      <c r="I86" s="18">
        <f t="shared" si="18"/>
        <v>18.32476727540298</v>
      </c>
      <c r="J86" s="18">
        <f t="shared" si="16"/>
        <v>19.523554996346338</v>
      </c>
      <c r="K86" s="15">
        <f t="shared" si="19"/>
        <v>0.27570073432968012</v>
      </c>
      <c r="L86" s="3"/>
      <c r="M86" s="18">
        <f t="shared" si="20"/>
        <v>106.55927028322934</v>
      </c>
      <c r="N86" s="3"/>
    </row>
    <row r="87" spans="1:14" x14ac:dyDescent="0.25">
      <c r="A87" s="3">
        <v>22</v>
      </c>
      <c r="B87" s="3" t="s">
        <v>39</v>
      </c>
      <c r="C87" s="3" t="s">
        <v>14</v>
      </c>
      <c r="D87" s="3">
        <v>32</v>
      </c>
      <c r="E87" s="3">
        <v>34</v>
      </c>
      <c r="F87" s="3">
        <f t="shared" si="14"/>
        <v>33</v>
      </c>
      <c r="G87" s="13">
        <f t="shared" si="15"/>
        <v>8.5644404999999993E-2</v>
      </c>
      <c r="H87" s="3"/>
      <c r="I87" s="18">
        <f t="shared" si="18"/>
        <v>26.008104477203197</v>
      </c>
      <c r="J87" s="18">
        <f t="shared" si="16"/>
        <v>30.655749165606895</v>
      </c>
      <c r="K87" s="15">
        <f t="shared" si="19"/>
        <v>1.0266627434946596</v>
      </c>
      <c r="L87" s="3"/>
      <c r="M87" s="18">
        <f t="shared" si="20"/>
        <v>394.0636984966572</v>
      </c>
      <c r="N87" s="3"/>
    </row>
    <row r="88" spans="1:14" x14ac:dyDescent="0.25">
      <c r="A88" s="3">
        <v>23</v>
      </c>
      <c r="B88" s="3" t="s">
        <v>39</v>
      </c>
      <c r="C88" s="3" t="s">
        <v>14</v>
      </c>
      <c r="D88" s="3">
        <v>26</v>
      </c>
      <c r="E88" s="3">
        <v>27</v>
      </c>
      <c r="F88" s="3">
        <f t="shared" si="14"/>
        <v>26.5</v>
      </c>
      <c r="G88" s="13">
        <f t="shared" si="15"/>
        <v>5.5228451249999998E-2</v>
      </c>
      <c r="H88" s="3"/>
      <c r="I88" s="18">
        <f t="shared" si="18"/>
        <v>22.16643587630309</v>
      </c>
      <c r="J88" s="18">
        <f t="shared" si="16"/>
        <v>25.157959084434971</v>
      </c>
      <c r="K88" s="15">
        <f t="shared" si="19"/>
        <v>0.57238504092907072</v>
      </c>
      <c r="L88" s="3"/>
      <c r="M88" s="18">
        <f t="shared" si="20"/>
        <v>220.45705943850811</v>
      </c>
      <c r="N88" s="3"/>
    </row>
    <row r="89" spans="1:14" x14ac:dyDescent="0.25">
      <c r="A89" s="3">
        <v>24</v>
      </c>
      <c r="B89" s="3" t="s">
        <v>39</v>
      </c>
      <c r="C89" s="3" t="s">
        <v>14</v>
      </c>
      <c r="D89" s="3">
        <v>33</v>
      </c>
      <c r="E89" s="3">
        <v>34</v>
      </c>
      <c r="F89" s="3">
        <f t="shared" si="14"/>
        <v>33.5</v>
      </c>
      <c r="G89" s="13">
        <f t="shared" si="15"/>
        <v>8.8259351249999993E-2</v>
      </c>
      <c r="H89" s="3"/>
      <c r="I89" s="18">
        <f t="shared" si="18"/>
        <v>26.303617446503207</v>
      </c>
      <c r="J89" s="18">
        <f t="shared" si="16"/>
        <v>31.073934445185426</v>
      </c>
      <c r="K89" s="15">
        <f t="shared" si="19"/>
        <v>1.0691083863298065</v>
      </c>
      <c r="L89" s="3"/>
      <c r="M89" s="18">
        <f t="shared" si="20"/>
        <v>410.26010511405792</v>
      </c>
      <c r="N89" s="3"/>
    </row>
    <row r="90" spans="1:14" x14ac:dyDescent="0.25">
      <c r="A90" s="3">
        <v>25</v>
      </c>
      <c r="B90" s="3" t="s">
        <v>39</v>
      </c>
      <c r="C90" s="3" t="s">
        <v>14</v>
      </c>
      <c r="D90" s="3">
        <v>25</v>
      </c>
      <c r="E90" s="3">
        <v>25</v>
      </c>
      <c r="F90" s="3">
        <f t="shared" si="14"/>
        <v>25</v>
      </c>
      <c r="G90" s="13">
        <f t="shared" si="15"/>
        <v>4.9153124999999999E-2</v>
      </c>
      <c r="H90" s="3"/>
      <c r="I90" s="18">
        <f t="shared" si="18"/>
        <v>21.279896968403065</v>
      </c>
      <c r="J90" s="18">
        <f t="shared" si="16"/>
        <v>23.871231353793462</v>
      </c>
      <c r="K90" s="15">
        <f t="shared" si="19"/>
        <v>0.49116825481271331</v>
      </c>
      <c r="L90" s="3"/>
      <c r="M90" s="18">
        <f t="shared" si="20"/>
        <v>189.34179934537781</v>
      </c>
      <c r="N90" s="3"/>
    </row>
    <row r="91" spans="1:14" x14ac:dyDescent="0.25">
      <c r="A91" s="3">
        <v>26</v>
      </c>
      <c r="B91" s="3" t="s">
        <v>39</v>
      </c>
      <c r="C91" s="3" t="s">
        <v>14</v>
      </c>
      <c r="D91" s="3">
        <v>40</v>
      </c>
      <c r="E91" s="3">
        <v>40</v>
      </c>
      <c r="F91" s="3">
        <f t="shared" si="14"/>
        <v>40</v>
      </c>
      <c r="G91" s="13">
        <f t="shared" si="15"/>
        <v>0.125832</v>
      </c>
      <c r="H91" s="3"/>
      <c r="I91" s="18">
        <f t="shared" si="18"/>
        <v>30.145286047403317</v>
      </c>
      <c r="J91" s="18">
        <f t="shared" si="16"/>
        <v>36.457503507079466</v>
      </c>
      <c r="K91" s="15">
        <f t="shared" si="19"/>
        <v>1.7310750693260224</v>
      </c>
      <c r="L91" s="3"/>
      <c r="M91" s="18">
        <f t="shared" si="20"/>
        <v>662.55576589791644</v>
      </c>
      <c r="N91" s="3"/>
    </row>
    <row r="92" spans="1:14" x14ac:dyDescent="0.25">
      <c r="A92" s="3">
        <v>27</v>
      </c>
      <c r="B92" s="3" t="s">
        <v>39</v>
      </c>
      <c r="C92" s="3" t="s">
        <v>15</v>
      </c>
      <c r="D92" s="3">
        <v>40</v>
      </c>
      <c r="E92" s="3">
        <v>38</v>
      </c>
      <c r="F92" s="3">
        <f t="shared" si="14"/>
        <v>39</v>
      </c>
      <c r="G92" s="13">
        <f t="shared" si="15"/>
        <v>0.11961904500000001</v>
      </c>
      <c r="H92" s="3"/>
      <c r="I92" s="18">
        <f>14.5533711872903+(0.308151775729765*F92)</f>
        <v>26.571290440751135</v>
      </c>
      <c r="J92" s="18">
        <f t="shared" si="16"/>
        <v>35.635272567964613</v>
      </c>
      <c r="K92" s="15">
        <f t="shared" si="19"/>
        <v>1.4570459456234954</v>
      </c>
      <c r="L92" s="3"/>
      <c r="M92" s="18">
        <f t="shared" si="20"/>
        <v>558.50257176465254</v>
      </c>
      <c r="N92" s="3"/>
    </row>
    <row r="93" spans="1:14" x14ac:dyDescent="0.25">
      <c r="A93" s="3">
        <v>28</v>
      </c>
      <c r="B93" s="3" t="s">
        <v>39</v>
      </c>
      <c r="C93" s="3" t="s">
        <v>15</v>
      </c>
      <c r="D93" s="3">
        <v>30</v>
      </c>
      <c r="E93" s="3">
        <v>30</v>
      </c>
      <c r="F93" s="3">
        <f t="shared" si="14"/>
        <v>30</v>
      </c>
      <c r="G93" s="13">
        <f t="shared" si="15"/>
        <v>7.0780499999999996E-2</v>
      </c>
      <c r="H93" s="3"/>
      <c r="I93" s="18">
        <f>14.5533711872903+(0.308151775729765*F93)</f>
        <v>23.79792445918325</v>
      </c>
      <c r="J93" s="18">
        <f t="shared" si="16"/>
        <v>28.133069854340501</v>
      </c>
      <c r="K93" s="15">
        <f t="shared" si="19"/>
        <v>0.78153379077449481</v>
      </c>
      <c r="L93" s="3"/>
      <c r="M93" s="18">
        <f t="shared" si="20"/>
        <v>300.50162389522961</v>
      </c>
      <c r="N93" s="3"/>
    </row>
    <row r="94" spans="1:14" x14ac:dyDescent="0.25">
      <c r="A94" s="32">
        <f>A93*10000/531</f>
        <v>527.30696798493409</v>
      </c>
      <c r="B94" s="6"/>
      <c r="C94" s="6"/>
      <c r="D94" s="6"/>
      <c r="E94" s="6"/>
      <c r="F94" s="6"/>
      <c r="G94" s="20">
        <f>SUM(G66:G93)</f>
        <v>1.8576686296875</v>
      </c>
      <c r="H94" s="7">
        <f>G94*10000/531</f>
        <v>34.98434330861582</v>
      </c>
      <c r="I94" s="17">
        <f t="shared" ref="I94:J94" si="21">AVERAGE(I66:I93)</f>
        <v>23.22145691327896</v>
      </c>
      <c r="J94" s="17">
        <f t="shared" si="21"/>
        <v>26.455501180941408</v>
      </c>
      <c r="K94" s="9">
        <f>SUM(K66:K93)</f>
        <v>21.273821360319427</v>
      </c>
      <c r="L94" s="7">
        <f>K94*10000/531</f>
        <v>400.63693710582726</v>
      </c>
      <c r="M94" s="17">
        <f>SUM(M66:M93)</f>
        <v>7887.8810000127178</v>
      </c>
      <c r="N94" s="7">
        <f>(M94*10000/531)/1000</f>
        <v>148.54766478366702</v>
      </c>
    </row>
    <row r="95" spans="1:14" x14ac:dyDescent="0.25">
      <c r="A95" s="3">
        <v>1</v>
      </c>
      <c r="B95" s="3" t="s">
        <v>24</v>
      </c>
      <c r="C95" s="3" t="s">
        <v>14</v>
      </c>
      <c r="D95" s="3">
        <v>23</v>
      </c>
      <c r="E95" s="3">
        <v>23</v>
      </c>
      <c r="F95" s="3">
        <f t="shared" ref="F95:F124" si="22">(D95+E95)/2</f>
        <v>23</v>
      </c>
      <c r="G95" s="13">
        <f t="shared" ref="G95:G124" si="23">(3.1458*(F95/2)^2)/10000</f>
        <v>4.1603204999999997E-2</v>
      </c>
      <c r="H95" s="3"/>
      <c r="I95" s="18">
        <f t="shared" ref="I95:I120" si="24" xml:space="preserve"> 6.50424850340264+(0.591025938600017*F95)</f>
        <v>20.09784509120303</v>
      </c>
      <c r="J95" s="18">
        <f t="shared" ref="J95:J124" si="25">1.3132*F95^0.901</f>
        <v>22.143570759598532</v>
      </c>
      <c r="K95" s="15">
        <f t="shared" ref="K95:K124" si="26">(-9.1298+(((3.4866*10^-2)*(F95^2)*I95))+(1.4633*F95))/1000</f>
        <v>0.3952130460164891</v>
      </c>
      <c r="L95" s="3"/>
      <c r="M95" s="18">
        <f t="shared" ref="M95:M124" si="27">((-5.9426+(((1.321*10^-2)*(F95^2)*I95))+(7.8369*10^-1)*F95))</f>
        <v>152.52782030338497</v>
      </c>
      <c r="N95" s="3"/>
    </row>
    <row r="96" spans="1:14" x14ac:dyDescent="0.25">
      <c r="A96" s="3">
        <v>2</v>
      </c>
      <c r="B96" s="3" t="s">
        <v>24</v>
      </c>
      <c r="C96" s="3" t="s">
        <v>14</v>
      </c>
      <c r="D96" s="3">
        <v>36</v>
      </c>
      <c r="E96" s="3">
        <v>38</v>
      </c>
      <c r="F96" s="3">
        <f t="shared" si="22"/>
        <v>37</v>
      </c>
      <c r="G96" s="13">
        <f t="shared" si="23"/>
        <v>0.10766500499999999</v>
      </c>
      <c r="H96" s="3"/>
      <c r="I96" s="18">
        <f t="shared" si="24"/>
        <v>28.372208231603267</v>
      </c>
      <c r="J96" s="18">
        <f t="shared" si="25"/>
        <v>33.984479868284126</v>
      </c>
      <c r="K96" s="15">
        <f t="shared" si="26"/>
        <v>1.399261889306016</v>
      </c>
      <c r="L96" s="3"/>
      <c r="M96" s="18">
        <f t="shared" si="27"/>
        <v>536.15084604234687</v>
      </c>
      <c r="N96" s="3"/>
    </row>
    <row r="97" spans="1:14" x14ac:dyDescent="0.25">
      <c r="A97" s="3">
        <v>3</v>
      </c>
      <c r="B97" s="3" t="s">
        <v>24</v>
      </c>
      <c r="C97" s="3" t="s">
        <v>14</v>
      </c>
      <c r="D97" s="3">
        <v>15.5</v>
      </c>
      <c r="E97" s="3">
        <v>15</v>
      </c>
      <c r="F97" s="3">
        <f t="shared" si="22"/>
        <v>15.25</v>
      </c>
      <c r="G97" s="13">
        <f t="shared" si="23"/>
        <v>1.8289877812500001E-2</v>
      </c>
      <c r="H97" s="3"/>
      <c r="I97" s="18">
        <f t="shared" si="24"/>
        <v>15.517394067052898</v>
      </c>
      <c r="J97" s="18">
        <f t="shared" si="25"/>
        <v>15.291743449220251</v>
      </c>
      <c r="K97" s="15">
        <f t="shared" si="26"/>
        <v>0.13900868914983031</v>
      </c>
      <c r="L97" s="3"/>
      <c r="M97" s="18">
        <f t="shared" si="27"/>
        <v>53.680444381467851</v>
      </c>
      <c r="N97" s="3"/>
    </row>
    <row r="98" spans="1:14" x14ac:dyDescent="0.25">
      <c r="A98" s="3">
        <v>4</v>
      </c>
      <c r="B98" s="3" t="s">
        <v>24</v>
      </c>
      <c r="C98" s="3" t="s">
        <v>14</v>
      </c>
      <c r="D98" s="3">
        <v>27</v>
      </c>
      <c r="E98" s="3">
        <v>26</v>
      </c>
      <c r="F98" s="3">
        <f t="shared" si="22"/>
        <v>26.5</v>
      </c>
      <c r="G98" s="13">
        <f t="shared" si="23"/>
        <v>5.5228451249999998E-2</v>
      </c>
      <c r="H98" s="3"/>
      <c r="I98" s="18">
        <f t="shared" si="24"/>
        <v>22.16643587630309</v>
      </c>
      <c r="J98" s="18">
        <f t="shared" si="25"/>
        <v>25.157959084434971</v>
      </c>
      <c r="K98" s="15">
        <f t="shared" si="26"/>
        <v>0.57238504092907072</v>
      </c>
      <c r="L98" s="3"/>
      <c r="M98" s="18">
        <f t="shared" si="27"/>
        <v>220.45705943850811</v>
      </c>
      <c r="N98" s="3"/>
    </row>
    <row r="99" spans="1:14" x14ac:dyDescent="0.25">
      <c r="A99" s="3">
        <v>5</v>
      </c>
      <c r="B99" s="3" t="s">
        <v>24</v>
      </c>
      <c r="C99" s="3" t="s">
        <v>14</v>
      </c>
      <c r="D99" s="3">
        <v>34</v>
      </c>
      <c r="E99" s="3">
        <v>35.5</v>
      </c>
      <c r="F99" s="3">
        <f t="shared" si="22"/>
        <v>34.75</v>
      </c>
      <c r="G99" s="13">
        <f t="shared" si="23"/>
        <v>9.4968752812500001E-2</v>
      </c>
      <c r="H99" s="3"/>
      <c r="I99" s="18">
        <f t="shared" si="24"/>
        <v>27.042399869753229</v>
      </c>
      <c r="J99" s="18">
        <f t="shared" si="25"/>
        <v>32.1167178874841</v>
      </c>
      <c r="K99" s="15">
        <f t="shared" si="26"/>
        <v>1.1802826327541365</v>
      </c>
      <c r="L99" s="3"/>
      <c r="M99" s="18">
        <f t="shared" si="27"/>
        <v>452.66830288381641</v>
      </c>
      <c r="N99" s="3"/>
    </row>
    <row r="100" spans="1:14" x14ac:dyDescent="0.25">
      <c r="A100" s="3">
        <v>6</v>
      </c>
      <c r="B100" s="3" t="s">
        <v>24</v>
      </c>
      <c r="C100" s="3" t="s">
        <v>14</v>
      </c>
      <c r="D100" s="3">
        <v>19.5</v>
      </c>
      <c r="E100" s="3">
        <v>19</v>
      </c>
      <c r="F100" s="3">
        <f t="shared" si="22"/>
        <v>19.25</v>
      </c>
      <c r="G100" s="13">
        <f t="shared" si="23"/>
        <v>2.9142887812499997E-2</v>
      </c>
      <c r="H100" s="3"/>
      <c r="I100" s="18">
        <f t="shared" si="24"/>
        <v>17.881497821452967</v>
      </c>
      <c r="J100" s="18">
        <f t="shared" si="25"/>
        <v>18.862661242478843</v>
      </c>
      <c r="K100" s="15">
        <f t="shared" si="26"/>
        <v>0.25006825129628985</v>
      </c>
      <c r="L100" s="3"/>
      <c r="M100" s="18">
        <f t="shared" si="27"/>
        <v>96.675700106665204</v>
      </c>
      <c r="N100" s="3"/>
    </row>
    <row r="101" spans="1:14" x14ac:dyDescent="0.25">
      <c r="A101" s="3">
        <v>7</v>
      </c>
      <c r="B101" s="3" t="s">
        <v>24</v>
      </c>
      <c r="C101" s="3" t="s">
        <v>14</v>
      </c>
      <c r="D101" s="3">
        <v>26</v>
      </c>
      <c r="E101" s="3">
        <v>27</v>
      </c>
      <c r="F101" s="3">
        <f t="shared" si="22"/>
        <v>26.5</v>
      </c>
      <c r="G101" s="13">
        <f t="shared" si="23"/>
        <v>5.5228451249999998E-2</v>
      </c>
      <c r="H101" s="3"/>
      <c r="I101" s="18">
        <f t="shared" si="24"/>
        <v>22.16643587630309</v>
      </c>
      <c r="J101" s="18">
        <f t="shared" si="25"/>
        <v>25.157959084434971</v>
      </c>
      <c r="K101" s="15">
        <f t="shared" si="26"/>
        <v>0.57238504092907072</v>
      </c>
      <c r="L101" s="3"/>
      <c r="M101" s="18">
        <f t="shared" si="27"/>
        <v>220.45705943850811</v>
      </c>
      <c r="N101" s="3"/>
    </row>
    <row r="102" spans="1:14" x14ac:dyDescent="0.25">
      <c r="A102" s="3">
        <v>8</v>
      </c>
      <c r="B102" s="3" t="s">
        <v>24</v>
      </c>
      <c r="C102" s="3" t="s">
        <v>14</v>
      </c>
      <c r="D102" s="3">
        <v>21</v>
      </c>
      <c r="E102" s="3">
        <v>21</v>
      </c>
      <c r="F102" s="3">
        <f t="shared" si="22"/>
        <v>21</v>
      </c>
      <c r="G102" s="13">
        <f t="shared" si="23"/>
        <v>3.4682444999999999E-2</v>
      </c>
      <c r="H102" s="3"/>
      <c r="I102" s="18">
        <f t="shared" si="24"/>
        <v>18.915793214002996</v>
      </c>
      <c r="J102" s="18">
        <f t="shared" si="25"/>
        <v>20.400953154818815</v>
      </c>
      <c r="K102" s="15">
        <f t="shared" si="26"/>
        <v>0.31244695837394798</v>
      </c>
      <c r="L102" s="3"/>
      <c r="M102" s="18">
        <f t="shared" si="27"/>
        <v>120.71092410542801</v>
      </c>
      <c r="N102" s="3"/>
    </row>
    <row r="103" spans="1:14" x14ac:dyDescent="0.25">
      <c r="A103" s="3">
        <v>9</v>
      </c>
      <c r="B103" s="3" t="s">
        <v>24</v>
      </c>
      <c r="C103" s="3" t="s">
        <v>14</v>
      </c>
      <c r="D103" s="3">
        <v>24</v>
      </c>
      <c r="E103" s="3">
        <v>24</v>
      </c>
      <c r="F103" s="3">
        <f t="shared" si="22"/>
        <v>24</v>
      </c>
      <c r="G103" s="13">
        <f t="shared" si="23"/>
        <v>4.5299520000000003E-2</v>
      </c>
      <c r="H103" s="3"/>
      <c r="I103" s="18">
        <f t="shared" si="24"/>
        <v>20.688871029803046</v>
      </c>
      <c r="J103" s="18">
        <f t="shared" si="25"/>
        <v>23.009183245588442</v>
      </c>
      <c r="K103" s="15">
        <f t="shared" si="26"/>
        <v>0.44148019013926509</v>
      </c>
      <c r="L103" s="3"/>
      <c r="M103" s="18">
        <f t="shared" si="27"/>
        <v>170.28675211093019</v>
      </c>
      <c r="N103" s="3"/>
    </row>
    <row r="104" spans="1:14" x14ac:dyDescent="0.25">
      <c r="A104" s="3">
        <v>10</v>
      </c>
      <c r="B104" s="3" t="s">
        <v>24</v>
      </c>
      <c r="C104" s="3" t="s">
        <v>14</v>
      </c>
      <c r="D104" s="3">
        <v>22</v>
      </c>
      <c r="E104" s="3">
        <v>21</v>
      </c>
      <c r="F104" s="3">
        <f t="shared" si="22"/>
        <v>21.5</v>
      </c>
      <c r="G104" s="13">
        <f t="shared" si="23"/>
        <v>3.6353651250000001E-2</v>
      </c>
      <c r="H104" s="3"/>
      <c r="I104" s="18">
        <f t="shared" si="24"/>
        <v>19.211306183303005</v>
      </c>
      <c r="J104" s="18">
        <f t="shared" si="25"/>
        <v>20.838090816592413</v>
      </c>
      <c r="K104" s="15">
        <f t="shared" si="26"/>
        <v>0.33195609279116045</v>
      </c>
      <c r="L104" s="3"/>
      <c r="M104" s="18">
        <f t="shared" si="27"/>
        <v>128.21716620149226</v>
      </c>
      <c r="N104" s="3"/>
    </row>
    <row r="105" spans="1:14" x14ac:dyDescent="0.25">
      <c r="A105" s="3">
        <v>11</v>
      </c>
      <c r="B105" s="3" t="s">
        <v>24</v>
      </c>
      <c r="C105" s="3" t="s">
        <v>14</v>
      </c>
      <c r="D105" s="3">
        <v>40</v>
      </c>
      <c r="E105" s="3">
        <v>39</v>
      </c>
      <c r="F105" s="3">
        <f t="shared" si="22"/>
        <v>39.5</v>
      </c>
      <c r="G105" s="13">
        <f t="shared" si="23"/>
        <v>0.12270586124999999</v>
      </c>
      <c r="H105" s="3"/>
      <c r="I105" s="18">
        <f t="shared" si="24"/>
        <v>29.849773078103308</v>
      </c>
      <c r="J105" s="18">
        <f t="shared" si="25"/>
        <v>36.046645642376141</v>
      </c>
      <c r="K105" s="15">
        <f t="shared" si="26"/>
        <v>1.6724885490472292</v>
      </c>
      <c r="L105" s="3"/>
      <c r="M105" s="18">
        <f t="shared" si="27"/>
        <v>640.24391755991212</v>
      </c>
      <c r="N105" s="3"/>
    </row>
    <row r="106" spans="1:14" x14ac:dyDescent="0.25">
      <c r="A106" s="3">
        <v>12</v>
      </c>
      <c r="B106" s="3" t="s">
        <v>24</v>
      </c>
      <c r="C106" s="3" t="s">
        <v>14</v>
      </c>
      <c r="D106" s="3">
        <v>39</v>
      </c>
      <c r="E106" s="3">
        <v>36</v>
      </c>
      <c r="F106" s="3">
        <f t="shared" si="22"/>
        <v>37.5</v>
      </c>
      <c r="G106" s="13">
        <f t="shared" si="23"/>
        <v>0.11059453125</v>
      </c>
      <c r="H106" s="3"/>
      <c r="I106" s="18">
        <f t="shared" si="24"/>
        <v>28.667721200903276</v>
      </c>
      <c r="J106" s="18">
        <f t="shared" si="25"/>
        <v>34.397988445806774</v>
      </c>
      <c r="K106" s="15">
        <f t="shared" si="26"/>
        <v>1.4513312791431632</v>
      </c>
      <c r="L106" s="3"/>
      <c r="M106" s="18">
        <f t="shared" si="27"/>
        <v>555.99348962115471</v>
      </c>
      <c r="N106" s="3"/>
    </row>
    <row r="107" spans="1:14" x14ac:dyDescent="0.25">
      <c r="A107" s="3">
        <v>13</v>
      </c>
      <c r="B107" s="3" t="s">
        <v>24</v>
      </c>
      <c r="C107" s="3" t="s">
        <v>14</v>
      </c>
      <c r="D107" s="3">
        <v>16</v>
      </c>
      <c r="E107" s="3">
        <v>16</v>
      </c>
      <c r="F107" s="3">
        <f t="shared" si="22"/>
        <v>16</v>
      </c>
      <c r="G107" s="13">
        <f t="shared" si="23"/>
        <v>2.0133120000000001E-2</v>
      </c>
      <c r="H107" s="3"/>
      <c r="I107" s="18">
        <f t="shared" si="24"/>
        <v>15.96066352100291</v>
      </c>
      <c r="J107" s="18">
        <f t="shared" si="25"/>
        <v>15.967722571411766</v>
      </c>
      <c r="K107" s="15">
        <f t="shared" si="26"/>
        <v>0.15674303054676161</v>
      </c>
      <c r="L107" s="3"/>
      <c r="M107" s="18">
        <f t="shared" si="27"/>
        <v>60.571573468786802</v>
      </c>
      <c r="N107" s="3"/>
    </row>
    <row r="108" spans="1:14" x14ac:dyDescent="0.25">
      <c r="A108" s="3">
        <v>14</v>
      </c>
      <c r="B108" s="3" t="s">
        <v>24</v>
      </c>
      <c r="C108" s="3" t="s">
        <v>14</v>
      </c>
      <c r="D108" s="3">
        <v>20</v>
      </c>
      <c r="E108" s="3">
        <v>20</v>
      </c>
      <c r="F108" s="3">
        <f t="shared" si="22"/>
        <v>20</v>
      </c>
      <c r="G108" s="13">
        <f t="shared" si="23"/>
        <v>3.1458E-2</v>
      </c>
      <c r="H108" s="3"/>
      <c r="I108" s="18">
        <f t="shared" si="24"/>
        <v>18.32476727540298</v>
      </c>
      <c r="J108" s="18">
        <f t="shared" si="25"/>
        <v>19.523554996346338</v>
      </c>
      <c r="K108" s="15">
        <f t="shared" si="26"/>
        <v>0.27570073432968012</v>
      </c>
      <c r="L108" s="3"/>
      <c r="M108" s="18">
        <f t="shared" si="27"/>
        <v>106.55927028322934</v>
      </c>
      <c r="N108" s="3"/>
    </row>
    <row r="109" spans="1:14" x14ac:dyDescent="0.25">
      <c r="A109" s="3">
        <v>15</v>
      </c>
      <c r="B109" s="3" t="s">
        <v>24</v>
      </c>
      <c r="C109" s="3" t="s">
        <v>14</v>
      </c>
      <c r="D109" s="3">
        <v>29</v>
      </c>
      <c r="E109" s="3">
        <v>30</v>
      </c>
      <c r="F109" s="3">
        <f t="shared" si="22"/>
        <v>29.5</v>
      </c>
      <c r="G109" s="13">
        <f t="shared" si="23"/>
        <v>6.8440811249999997E-2</v>
      </c>
      <c r="H109" s="3"/>
      <c r="I109" s="18">
        <f t="shared" si="24"/>
        <v>23.939513692103141</v>
      </c>
      <c r="J109" s="18">
        <f t="shared" si="25"/>
        <v>27.710254241662071</v>
      </c>
      <c r="K109" s="15">
        <f t="shared" si="26"/>
        <v>0.76041354218941248</v>
      </c>
      <c r="L109" s="3"/>
      <c r="M109" s="18">
        <f t="shared" si="27"/>
        <v>292.38496425320187</v>
      </c>
      <c r="N109" s="3"/>
    </row>
    <row r="110" spans="1:14" x14ac:dyDescent="0.25">
      <c r="A110" s="3">
        <v>16</v>
      </c>
      <c r="B110" s="3" t="s">
        <v>24</v>
      </c>
      <c r="C110" s="3" t="s">
        <v>14</v>
      </c>
      <c r="D110" s="3">
        <v>30</v>
      </c>
      <c r="E110" s="3">
        <v>30.5</v>
      </c>
      <c r="F110" s="3">
        <f t="shared" si="22"/>
        <v>30.25</v>
      </c>
      <c r="G110" s="13">
        <f t="shared" si="23"/>
        <v>7.1965090312500007E-2</v>
      </c>
      <c r="H110" s="3"/>
      <c r="I110" s="18">
        <f t="shared" si="24"/>
        <v>24.382783146053153</v>
      </c>
      <c r="J110" s="18">
        <f t="shared" si="25"/>
        <v>28.344215451946216</v>
      </c>
      <c r="K110" s="15">
        <f t="shared" si="26"/>
        <v>0.81305721534313768</v>
      </c>
      <c r="L110" s="3"/>
      <c r="M110" s="18">
        <f t="shared" si="27"/>
        <v>312.50251083915128</v>
      </c>
      <c r="N110" s="3"/>
    </row>
    <row r="111" spans="1:14" x14ac:dyDescent="0.25">
      <c r="A111" s="3">
        <v>17</v>
      </c>
      <c r="B111" s="3" t="s">
        <v>24</v>
      </c>
      <c r="C111" s="3" t="s">
        <v>14</v>
      </c>
      <c r="D111" s="3">
        <v>23.5</v>
      </c>
      <c r="E111" s="3">
        <v>24</v>
      </c>
      <c r="F111" s="3">
        <f t="shared" si="22"/>
        <v>23.75</v>
      </c>
      <c r="G111" s="13">
        <f t="shared" si="23"/>
        <v>4.4360695312500004E-2</v>
      </c>
      <c r="H111" s="3"/>
      <c r="I111" s="18">
        <f t="shared" si="24"/>
        <v>20.541114545153043</v>
      </c>
      <c r="J111" s="18">
        <f t="shared" si="25"/>
        <v>22.793120696807389</v>
      </c>
      <c r="K111" s="15">
        <f t="shared" si="26"/>
        <v>0.42959752250468985</v>
      </c>
      <c r="L111" s="3"/>
      <c r="M111" s="18">
        <f t="shared" si="27"/>
        <v>165.72733820948639</v>
      </c>
      <c r="N111" s="3"/>
    </row>
    <row r="112" spans="1:14" x14ac:dyDescent="0.25">
      <c r="A112" s="3">
        <v>18</v>
      </c>
      <c r="B112" s="3" t="s">
        <v>24</v>
      </c>
      <c r="C112" s="3" t="s">
        <v>14</v>
      </c>
      <c r="D112" s="3">
        <v>29</v>
      </c>
      <c r="E112" s="3">
        <v>32</v>
      </c>
      <c r="F112" s="3">
        <f t="shared" si="22"/>
        <v>30.5</v>
      </c>
      <c r="G112" s="13">
        <f t="shared" si="23"/>
        <v>7.3159511250000003E-2</v>
      </c>
      <c r="H112" s="3"/>
      <c r="I112" s="18">
        <f t="shared" si="24"/>
        <v>24.530539630703156</v>
      </c>
      <c r="J112" s="18">
        <f t="shared" si="25"/>
        <v>28.555188362654125</v>
      </c>
      <c r="K112" s="15">
        <f t="shared" si="26"/>
        <v>0.83112673957930061</v>
      </c>
      <c r="L112" s="3"/>
      <c r="M112" s="18">
        <f t="shared" si="27"/>
        <v>319.40599563220781</v>
      </c>
      <c r="N112" s="3"/>
    </row>
    <row r="113" spans="1:14" x14ac:dyDescent="0.25">
      <c r="A113" s="3">
        <v>19</v>
      </c>
      <c r="B113" s="3" t="s">
        <v>24</v>
      </c>
      <c r="C113" s="3" t="s">
        <v>14</v>
      </c>
      <c r="D113" s="3">
        <v>28</v>
      </c>
      <c r="E113" s="3">
        <v>28</v>
      </c>
      <c r="F113" s="3">
        <f t="shared" si="22"/>
        <v>28</v>
      </c>
      <c r="G113" s="13">
        <f t="shared" si="23"/>
        <v>6.1657679999999992E-2</v>
      </c>
      <c r="H113" s="3">
        <v>20.2</v>
      </c>
      <c r="I113" s="18">
        <f t="shared" si="24"/>
        <v>23.052974784203112</v>
      </c>
      <c r="J113" s="18">
        <f t="shared" si="25"/>
        <v>26.437492425833472</v>
      </c>
      <c r="K113" s="15">
        <f t="shared" si="26"/>
        <v>0.6619943747596041</v>
      </c>
      <c r="L113" s="3"/>
      <c r="M113" s="18">
        <f t="shared" si="27"/>
        <v>254.75208076906929</v>
      </c>
      <c r="N113" s="3"/>
    </row>
    <row r="114" spans="1:14" x14ac:dyDescent="0.25">
      <c r="A114" s="3">
        <v>20</v>
      </c>
      <c r="B114" s="3" t="s">
        <v>24</v>
      </c>
      <c r="C114" s="3" t="s">
        <v>14</v>
      </c>
      <c r="D114" s="3">
        <v>29</v>
      </c>
      <c r="E114" s="3">
        <v>31</v>
      </c>
      <c r="F114" s="3">
        <f t="shared" si="22"/>
        <v>30</v>
      </c>
      <c r="G114" s="13">
        <f t="shared" si="23"/>
        <v>7.0780499999999996E-2</v>
      </c>
      <c r="H114" s="3">
        <v>25.3</v>
      </c>
      <c r="I114" s="18">
        <f t="shared" si="24"/>
        <v>24.235026661403147</v>
      </c>
      <c r="J114" s="18">
        <f t="shared" si="25"/>
        <v>28.133069854340501</v>
      </c>
      <c r="K114" s="15">
        <f t="shared" si="26"/>
        <v>0.79524979561883391</v>
      </c>
      <c r="L114" s="3"/>
      <c r="M114" s="18">
        <f t="shared" si="27"/>
        <v>305.69833197742196</v>
      </c>
      <c r="N114" s="3"/>
    </row>
    <row r="115" spans="1:14" x14ac:dyDescent="0.25">
      <c r="A115" s="3">
        <v>21</v>
      </c>
      <c r="B115" s="3" t="s">
        <v>24</v>
      </c>
      <c r="C115" s="3" t="s">
        <v>14</v>
      </c>
      <c r="D115" s="3">
        <v>39</v>
      </c>
      <c r="E115" s="3">
        <v>40</v>
      </c>
      <c r="F115" s="3">
        <f t="shared" si="22"/>
        <v>39.5</v>
      </c>
      <c r="G115" s="13">
        <f t="shared" si="23"/>
        <v>0.12270586124999999</v>
      </c>
      <c r="H115" s="3">
        <v>34.6</v>
      </c>
      <c r="I115" s="18">
        <f t="shared" si="24"/>
        <v>29.849773078103308</v>
      </c>
      <c r="J115" s="18">
        <f t="shared" si="25"/>
        <v>36.046645642376141</v>
      </c>
      <c r="K115" s="15">
        <f t="shared" si="26"/>
        <v>1.6724885490472292</v>
      </c>
      <c r="L115" s="3"/>
      <c r="M115" s="18">
        <f t="shared" si="27"/>
        <v>640.24391755991212</v>
      </c>
      <c r="N115" s="3"/>
    </row>
    <row r="116" spans="1:14" x14ac:dyDescent="0.25">
      <c r="A116" s="3">
        <v>22</v>
      </c>
      <c r="B116" s="3" t="s">
        <v>24</v>
      </c>
      <c r="C116" s="3" t="s">
        <v>14</v>
      </c>
      <c r="D116" s="3">
        <v>21</v>
      </c>
      <c r="E116" s="3">
        <v>21</v>
      </c>
      <c r="F116" s="3">
        <f t="shared" si="22"/>
        <v>21</v>
      </c>
      <c r="G116" s="13">
        <f t="shared" si="23"/>
        <v>3.4682444999999999E-2</v>
      </c>
      <c r="H116" s="3">
        <v>27.15</v>
      </c>
      <c r="I116" s="18">
        <f t="shared" si="24"/>
        <v>18.915793214002996</v>
      </c>
      <c r="J116" s="18">
        <f t="shared" si="25"/>
        <v>20.400953154818815</v>
      </c>
      <c r="K116" s="15">
        <f t="shared" si="26"/>
        <v>0.31244695837394798</v>
      </c>
      <c r="L116" s="3"/>
      <c r="M116" s="18">
        <f t="shared" si="27"/>
        <v>120.71092410542801</v>
      </c>
      <c r="N116" s="3"/>
    </row>
    <row r="117" spans="1:14" x14ac:dyDescent="0.25">
      <c r="A117" s="3">
        <v>23</v>
      </c>
      <c r="B117" s="3" t="s">
        <v>24</v>
      </c>
      <c r="C117" s="3" t="s">
        <v>14</v>
      </c>
      <c r="D117" s="3">
        <v>14</v>
      </c>
      <c r="E117" s="3">
        <v>15</v>
      </c>
      <c r="F117" s="3">
        <f t="shared" si="22"/>
        <v>14.5</v>
      </c>
      <c r="G117" s="13">
        <f t="shared" si="23"/>
        <v>1.6535111250000002E-2</v>
      </c>
      <c r="H117" s="3"/>
      <c r="I117" s="18">
        <f t="shared" si="24"/>
        <v>15.074124613102885</v>
      </c>
      <c r="J117" s="18">
        <f t="shared" si="25"/>
        <v>14.612463658471523</v>
      </c>
      <c r="K117" s="15">
        <f t="shared" si="26"/>
        <v>0.1225900736468836</v>
      </c>
      <c r="L117" s="3"/>
      <c r="M117" s="18">
        <f t="shared" si="27"/>
        <v>47.287816385743483</v>
      </c>
      <c r="N117" s="3"/>
    </row>
    <row r="118" spans="1:14" x14ac:dyDescent="0.25">
      <c r="A118" s="3">
        <v>24</v>
      </c>
      <c r="B118" s="3" t="s">
        <v>24</v>
      </c>
      <c r="C118" s="3" t="s">
        <v>14</v>
      </c>
      <c r="D118" s="3">
        <v>32.5</v>
      </c>
      <c r="E118" s="3">
        <v>32.5</v>
      </c>
      <c r="F118" s="3">
        <f t="shared" si="22"/>
        <v>32.5</v>
      </c>
      <c r="G118" s="13">
        <f t="shared" si="23"/>
        <v>8.3068781250000001E-2</v>
      </c>
      <c r="H118" s="3"/>
      <c r="I118" s="18">
        <f t="shared" si="24"/>
        <v>25.712591507903191</v>
      </c>
      <c r="J118" s="18">
        <f t="shared" si="25"/>
        <v>30.236936112186473</v>
      </c>
      <c r="K118" s="15">
        <f t="shared" si="26"/>
        <v>0.98535052138724621</v>
      </c>
      <c r="L118" s="3"/>
      <c r="M118" s="18">
        <f t="shared" si="27"/>
        <v>378.2967213467424</v>
      </c>
      <c r="N118" s="3"/>
    </row>
    <row r="119" spans="1:14" x14ac:dyDescent="0.25">
      <c r="A119" s="3">
        <v>25</v>
      </c>
      <c r="B119" s="3" t="s">
        <v>24</v>
      </c>
      <c r="C119" s="3" t="s">
        <v>14</v>
      </c>
      <c r="D119" s="3">
        <v>35</v>
      </c>
      <c r="E119" s="3">
        <v>36</v>
      </c>
      <c r="F119" s="3">
        <f t="shared" si="22"/>
        <v>35.5</v>
      </c>
      <c r="G119" s="13">
        <f t="shared" si="23"/>
        <v>9.9112361249999989E-2</v>
      </c>
      <c r="H119" s="3"/>
      <c r="I119" s="18">
        <f t="shared" si="24"/>
        <v>27.485669323703242</v>
      </c>
      <c r="J119" s="18">
        <f t="shared" si="25"/>
        <v>32.74059895863526</v>
      </c>
      <c r="K119" s="15">
        <f t="shared" si="26"/>
        <v>1.2505342656033591</v>
      </c>
      <c r="L119" s="3"/>
      <c r="M119" s="18">
        <f t="shared" si="27"/>
        <v>479.45713804825249</v>
      </c>
      <c r="N119" s="3"/>
    </row>
    <row r="120" spans="1:14" x14ac:dyDescent="0.25">
      <c r="A120" s="3">
        <v>26</v>
      </c>
      <c r="B120" s="3" t="s">
        <v>24</v>
      </c>
      <c r="C120" s="3" t="s">
        <v>14</v>
      </c>
      <c r="D120" s="3">
        <v>15</v>
      </c>
      <c r="E120" s="3">
        <v>15</v>
      </c>
      <c r="F120" s="3">
        <f t="shared" si="22"/>
        <v>15</v>
      </c>
      <c r="G120" s="13">
        <f t="shared" si="23"/>
        <v>1.7695124999999999E-2</v>
      </c>
      <c r="H120" s="3"/>
      <c r="I120" s="18">
        <f t="shared" si="24"/>
        <v>15.369637582402895</v>
      </c>
      <c r="J120" s="18">
        <f t="shared" si="25"/>
        <v>15.065692482498504</v>
      </c>
      <c r="K120" s="15">
        <f t="shared" si="26"/>
        <v>0.13339220138831337</v>
      </c>
      <c r="L120" s="3"/>
      <c r="M120" s="18">
        <f t="shared" si="27"/>
        <v>51.495155304297</v>
      </c>
      <c r="N120" s="3"/>
    </row>
    <row r="121" spans="1:14" x14ac:dyDescent="0.25">
      <c r="A121" s="3">
        <v>27</v>
      </c>
      <c r="B121" s="3" t="s">
        <v>24</v>
      </c>
      <c r="C121" s="3" t="s">
        <v>15</v>
      </c>
      <c r="D121" s="3">
        <v>42</v>
      </c>
      <c r="E121" s="3">
        <v>42</v>
      </c>
      <c r="F121" s="3">
        <f t="shared" si="22"/>
        <v>42</v>
      </c>
      <c r="G121" s="13">
        <f t="shared" si="23"/>
        <v>0.13872978</v>
      </c>
      <c r="H121" s="3"/>
      <c r="I121" s="18">
        <f>14.5533711872903+(0.308151775729765*F121)</f>
        <v>27.495745767940431</v>
      </c>
      <c r="J121" s="18">
        <f t="shared" si="25"/>
        <v>38.095921635622247</v>
      </c>
      <c r="K121" s="15">
        <f t="shared" si="26"/>
        <v>1.7434168093109994</v>
      </c>
      <c r="L121" s="3"/>
      <c r="M121" s="18">
        <f t="shared" si="27"/>
        <v>667.69034601268584</v>
      </c>
      <c r="N121" s="3"/>
    </row>
    <row r="122" spans="1:14" x14ac:dyDescent="0.25">
      <c r="A122" s="3">
        <v>28</v>
      </c>
      <c r="B122" s="3" t="s">
        <v>24</v>
      </c>
      <c r="C122" s="3" t="s">
        <v>15</v>
      </c>
      <c r="D122" s="3">
        <v>44</v>
      </c>
      <c r="E122" s="3">
        <v>45</v>
      </c>
      <c r="F122" s="3">
        <f t="shared" si="22"/>
        <v>44.5</v>
      </c>
      <c r="G122" s="13">
        <f t="shared" si="23"/>
        <v>0.15573676124999999</v>
      </c>
      <c r="H122" s="3"/>
      <c r="I122" s="18">
        <f>14.5533711872903+(0.308151775729765*F122)</f>
        <v>28.266125207264842</v>
      </c>
      <c r="J122" s="18">
        <f t="shared" si="25"/>
        <v>40.133149598651769</v>
      </c>
      <c r="K122" s="15">
        <f t="shared" si="26"/>
        <v>2.0075763402038316</v>
      </c>
      <c r="L122" s="3"/>
      <c r="M122" s="18">
        <f t="shared" si="27"/>
        <v>768.34807157467469</v>
      </c>
      <c r="N122" s="3"/>
    </row>
    <row r="123" spans="1:14" x14ac:dyDescent="0.25">
      <c r="A123" s="3">
        <v>29</v>
      </c>
      <c r="B123" s="3" t="s">
        <v>24</v>
      </c>
      <c r="C123" s="3" t="s">
        <v>15</v>
      </c>
      <c r="D123" s="3">
        <v>41</v>
      </c>
      <c r="E123" s="3">
        <v>41</v>
      </c>
      <c r="F123" s="3">
        <f t="shared" si="22"/>
        <v>41</v>
      </c>
      <c r="G123" s="13">
        <f t="shared" si="23"/>
        <v>0.132202245</v>
      </c>
      <c r="H123" s="3">
        <v>29.1</v>
      </c>
      <c r="I123" s="18">
        <f>14.5533711872903+(0.308151775729765*F123)</f>
        <v>27.187593992210665</v>
      </c>
      <c r="J123" s="18">
        <f t="shared" si="25"/>
        <v>37.27770171890063</v>
      </c>
      <c r="K123" s="15">
        <f t="shared" si="26"/>
        <v>1.6443234782345932</v>
      </c>
      <c r="L123" s="3"/>
      <c r="M123" s="18">
        <f t="shared" si="27"/>
        <v>629.91667406697002</v>
      </c>
      <c r="N123" s="3"/>
    </row>
    <row r="124" spans="1:14" x14ac:dyDescent="0.25">
      <c r="A124" s="3">
        <v>30</v>
      </c>
      <c r="B124" s="3" t="s">
        <v>24</v>
      </c>
      <c r="C124" s="3" t="s">
        <v>15</v>
      </c>
      <c r="D124" s="3">
        <v>41.4</v>
      </c>
      <c r="E124" s="3">
        <v>40</v>
      </c>
      <c r="F124" s="3">
        <f t="shared" si="22"/>
        <v>40.700000000000003</v>
      </c>
      <c r="G124" s="13">
        <f t="shared" si="23"/>
        <v>0.13027465605000002</v>
      </c>
      <c r="H124" s="3"/>
      <c r="I124" s="18">
        <f>14.5533711872903+(0.308151775729765*F124)</f>
        <v>27.095148459491739</v>
      </c>
      <c r="J124" s="18">
        <f t="shared" si="25"/>
        <v>37.031852398610496</v>
      </c>
      <c r="K124" s="15">
        <f t="shared" si="26"/>
        <v>1.6153116956170188</v>
      </c>
      <c r="L124" s="3"/>
      <c r="M124" s="18">
        <f t="shared" si="27"/>
        <v>618.85593205067448</v>
      </c>
      <c r="N124" s="3"/>
    </row>
    <row r="125" spans="1:14" x14ac:dyDescent="0.25">
      <c r="A125" s="32">
        <f>A124*10000/531</f>
        <v>564.9717514124294</v>
      </c>
      <c r="B125" s="6"/>
      <c r="C125" s="6"/>
      <c r="D125" s="6"/>
      <c r="E125" s="6"/>
      <c r="F125" s="6"/>
      <c r="G125" s="20">
        <f>SUM(G95:G124)</f>
        <v>2.1244611751124998</v>
      </c>
      <c r="H125" s="7">
        <f>G125*10000/531</f>
        <v>40.008685030367225</v>
      </c>
      <c r="I125" s="17">
        <f t="shared" ref="I125:J125" si="28">AVERAGE(I95:I124)</f>
        <v>22.933242251397932</v>
      </c>
      <c r="J125" s="17">
        <f t="shared" si="28"/>
        <v>26.88381622142974</v>
      </c>
      <c r="K125" s="9">
        <f>SUM(K95:K124)</f>
        <v>24.929621507560519</v>
      </c>
      <c r="L125" s="7">
        <f>K125*10000/531</f>
        <v>469.48439750584782</v>
      </c>
      <c r="M125" s="17">
        <f>SUM(M95:M124)</f>
        <v>9567.974244081548</v>
      </c>
      <c r="N125" s="7">
        <f>(M125*10000/531)/1000</f>
        <v>180.18783887159225</v>
      </c>
    </row>
    <row r="126" spans="1:14" x14ac:dyDescent="0.25">
      <c r="A126" s="3">
        <v>1</v>
      </c>
      <c r="B126" s="3" t="s">
        <v>41</v>
      </c>
      <c r="C126" s="3" t="s">
        <v>14</v>
      </c>
      <c r="D126" s="3">
        <v>30</v>
      </c>
      <c r="E126" s="3">
        <v>30.5</v>
      </c>
      <c r="F126" s="3">
        <f t="shared" ref="F126:F145" si="29">(D126+E126)/2</f>
        <v>30.25</v>
      </c>
      <c r="G126" s="13">
        <f t="shared" ref="G126:G145" si="30">(3.1458*(F126/2)^2)/10000</f>
        <v>7.1965090312500007E-2</v>
      </c>
      <c r="H126" s="3">
        <v>31</v>
      </c>
      <c r="I126" s="18">
        <f t="shared" ref="I126:I141" si="31" xml:space="preserve"> 6.50424850340264+(0.591025938600017*F126)</f>
        <v>24.382783146053153</v>
      </c>
      <c r="J126" s="18">
        <f t="shared" ref="J126:J145" si="32">1.3132*F126^0.901</f>
        <v>28.344215451946216</v>
      </c>
      <c r="K126" s="15">
        <f t="shared" ref="K126:K145" si="33">(-9.1298+(((3.4866*10^-2)*(F126^2)*I126))+(1.4633*F126))/1000</f>
        <v>0.81305721534313768</v>
      </c>
      <c r="L126" s="3"/>
      <c r="M126" s="18">
        <f t="shared" ref="M126:M145" si="34">((-5.9426+(((1.321*10^-2)*(F126^2)*I126))+(7.8369*10^-1)*F126))</f>
        <v>312.50251083915128</v>
      </c>
      <c r="N126" s="3"/>
    </row>
    <row r="127" spans="1:14" x14ac:dyDescent="0.25">
      <c r="A127" s="3">
        <v>2</v>
      </c>
      <c r="B127" s="3" t="s">
        <v>41</v>
      </c>
      <c r="C127" s="3" t="s">
        <v>14</v>
      </c>
      <c r="D127" s="3">
        <v>35</v>
      </c>
      <c r="E127" s="3">
        <v>37</v>
      </c>
      <c r="F127" s="3">
        <f t="shared" si="29"/>
        <v>36</v>
      </c>
      <c r="G127" s="13">
        <f t="shared" si="30"/>
        <v>0.10192392</v>
      </c>
      <c r="H127" s="3"/>
      <c r="I127" s="18">
        <f t="shared" si="31"/>
        <v>27.781182293003251</v>
      </c>
      <c r="J127" s="18">
        <f t="shared" si="32"/>
        <v>33.155793586803263</v>
      </c>
      <c r="K127" s="15">
        <f t="shared" si="33"/>
        <v>1.2988788375688956</v>
      </c>
      <c r="L127" s="3"/>
      <c r="M127" s="18">
        <f t="shared" si="34"/>
        <v>497.88852584538245</v>
      </c>
      <c r="N127" s="3"/>
    </row>
    <row r="128" spans="1:14" x14ac:dyDescent="0.25">
      <c r="A128" s="3">
        <v>3</v>
      </c>
      <c r="B128" s="3" t="s">
        <v>41</v>
      </c>
      <c r="C128" s="3" t="s">
        <v>14</v>
      </c>
      <c r="D128" s="3">
        <v>34</v>
      </c>
      <c r="E128" s="3">
        <v>35</v>
      </c>
      <c r="F128" s="3">
        <f t="shared" si="29"/>
        <v>34.5</v>
      </c>
      <c r="G128" s="13">
        <f t="shared" si="30"/>
        <v>9.3607211250000003E-2</v>
      </c>
      <c r="H128" s="3"/>
      <c r="I128" s="18">
        <f t="shared" si="31"/>
        <v>26.894643385103222</v>
      </c>
      <c r="J128" s="18">
        <f t="shared" si="32"/>
        <v>31.908462527490524</v>
      </c>
      <c r="K128" s="15">
        <f t="shared" si="33"/>
        <v>1.157461754314427</v>
      </c>
      <c r="L128" s="3"/>
      <c r="M128" s="18">
        <f t="shared" si="34"/>
        <v>443.9646291092634</v>
      </c>
      <c r="N128" s="3"/>
    </row>
    <row r="129" spans="1:14" x14ac:dyDescent="0.25">
      <c r="A129" s="3">
        <v>4</v>
      </c>
      <c r="B129" s="3" t="s">
        <v>41</v>
      </c>
      <c r="C129" s="3" t="s">
        <v>14</v>
      </c>
      <c r="D129" s="3">
        <v>12</v>
      </c>
      <c r="E129" s="3">
        <v>11.5</v>
      </c>
      <c r="F129" s="3">
        <f t="shared" si="29"/>
        <v>11.75</v>
      </c>
      <c r="G129" s="13">
        <f t="shared" si="30"/>
        <v>1.0857925312499999E-2</v>
      </c>
      <c r="H129" s="3"/>
      <c r="I129" s="18">
        <f t="shared" si="31"/>
        <v>13.44880328195284</v>
      </c>
      <c r="J129" s="18">
        <f t="shared" si="32"/>
        <v>12.090241944966085</v>
      </c>
      <c r="K129" s="15">
        <f t="shared" si="33"/>
        <v>7.2802306204994144E-2</v>
      </c>
      <c r="L129" s="3"/>
      <c r="M129" s="18">
        <f t="shared" si="34"/>
        <v>27.793760575144049</v>
      </c>
      <c r="N129" s="3"/>
    </row>
    <row r="130" spans="1:14" x14ac:dyDescent="0.25">
      <c r="A130" s="3">
        <v>5</v>
      </c>
      <c r="B130" s="3" t="s">
        <v>41</v>
      </c>
      <c r="C130" s="3" t="s">
        <v>14</v>
      </c>
      <c r="D130" s="3">
        <v>33</v>
      </c>
      <c r="E130" s="3">
        <v>32.5</v>
      </c>
      <c r="F130" s="3">
        <f t="shared" si="29"/>
        <v>32.75</v>
      </c>
      <c r="G130" s="13">
        <f t="shared" si="30"/>
        <v>8.4351677812499998E-2</v>
      </c>
      <c r="H130" s="3"/>
      <c r="I130" s="18">
        <f t="shared" si="31"/>
        <v>25.860347992553194</v>
      </c>
      <c r="J130" s="18">
        <f t="shared" si="32"/>
        <v>30.446421766593129</v>
      </c>
      <c r="K130" s="15">
        <f t="shared" si="33"/>
        <v>1.0058659207895351</v>
      </c>
      <c r="L130" s="3"/>
      <c r="M130" s="18">
        <f t="shared" si="34"/>
        <v>386.12689721260699</v>
      </c>
      <c r="N130" s="3"/>
    </row>
    <row r="131" spans="1:14" x14ac:dyDescent="0.25">
      <c r="A131" s="3">
        <v>6</v>
      </c>
      <c r="B131" s="3" t="s">
        <v>41</v>
      </c>
      <c r="C131" s="3" t="s">
        <v>14</v>
      </c>
      <c r="D131" s="3">
        <v>33</v>
      </c>
      <c r="E131" s="3">
        <v>34</v>
      </c>
      <c r="F131" s="3">
        <f t="shared" si="29"/>
        <v>33.5</v>
      </c>
      <c r="G131" s="13">
        <f t="shared" si="30"/>
        <v>8.8259351249999993E-2</v>
      </c>
      <c r="H131" s="3"/>
      <c r="I131" s="18">
        <f t="shared" si="31"/>
        <v>26.303617446503207</v>
      </c>
      <c r="J131" s="18">
        <f t="shared" si="32"/>
        <v>31.073934445185426</v>
      </c>
      <c r="K131" s="15">
        <f t="shared" si="33"/>
        <v>1.0691083863298065</v>
      </c>
      <c r="L131" s="3"/>
      <c r="M131" s="18">
        <f t="shared" si="34"/>
        <v>410.26010511405792</v>
      </c>
      <c r="N131" s="3"/>
    </row>
    <row r="132" spans="1:14" x14ac:dyDescent="0.25">
      <c r="A132" s="3">
        <v>7</v>
      </c>
      <c r="B132" s="3" t="s">
        <v>41</v>
      </c>
      <c r="C132" s="3" t="s">
        <v>14</v>
      </c>
      <c r="D132" s="3">
        <v>30</v>
      </c>
      <c r="E132" s="3">
        <v>30</v>
      </c>
      <c r="F132" s="3">
        <f t="shared" si="29"/>
        <v>30</v>
      </c>
      <c r="G132" s="13">
        <f t="shared" si="30"/>
        <v>7.0780499999999996E-2</v>
      </c>
      <c r="H132" s="3"/>
      <c r="I132" s="18">
        <f t="shared" si="31"/>
        <v>24.235026661403147</v>
      </c>
      <c r="J132" s="18">
        <f t="shared" si="32"/>
        <v>28.133069854340501</v>
      </c>
      <c r="K132" s="15">
        <f t="shared" si="33"/>
        <v>0.79524979561883391</v>
      </c>
      <c r="L132" s="3"/>
      <c r="M132" s="18">
        <f t="shared" si="34"/>
        <v>305.69833197742196</v>
      </c>
      <c r="N132" s="3"/>
    </row>
    <row r="133" spans="1:14" x14ac:dyDescent="0.25">
      <c r="A133" s="3">
        <v>8</v>
      </c>
      <c r="B133" s="3" t="s">
        <v>41</v>
      </c>
      <c r="C133" s="3" t="s">
        <v>14</v>
      </c>
      <c r="D133" s="3">
        <v>20</v>
      </c>
      <c r="E133" s="3">
        <v>20</v>
      </c>
      <c r="F133" s="3">
        <f t="shared" si="29"/>
        <v>20</v>
      </c>
      <c r="G133" s="13">
        <f t="shared" si="30"/>
        <v>3.1458E-2</v>
      </c>
      <c r="H133" s="3">
        <v>18.399999999999999</v>
      </c>
      <c r="I133" s="18">
        <f t="shared" si="31"/>
        <v>18.32476727540298</v>
      </c>
      <c r="J133" s="18">
        <f t="shared" si="32"/>
        <v>19.523554996346338</v>
      </c>
      <c r="K133" s="15">
        <f t="shared" si="33"/>
        <v>0.27570073432968012</v>
      </c>
      <c r="L133" s="3"/>
      <c r="M133" s="18">
        <f t="shared" si="34"/>
        <v>106.55927028322934</v>
      </c>
      <c r="N133" s="3"/>
    </row>
    <row r="134" spans="1:14" x14ac:dyDescent="0.25">
      <c r="A134" s="3">
        <v>9</v>
      </c>
      <c r="B134" s="3" t="s">
        <v>41</v>
      </c>
      <c r="C134" s="3" t="s">
        <v>14</v>
      </c>
      <c r="D134" s="3">
        <v>30</v>
      </c>
      <c r="E134" s="3">
        <v>31</v>
      </c>
      <c r="F134" s="3">
        <f t="shared" si="29"/>
        <v>30.5</v>
      </c>
      <c r="G134" s="13">
        <f t="shared" si="30"/>
        <v>7.3159511250000003E-2</v>
      </c>
      <c r="H134" s="3"/>
      <c r="I134" s="18">
        <f t="shared" si="31"/>
        <v>24.530539630703156</v>
      </c>
      <c r="J134" s="18">
        <f t="shared" si="32"/>
        <v>28.555188362654125</v>
      </c>
      <c r="K134" s="15">
        <f t="shared" si="33"/>
        <v>0.83112673957930061</v>
      </c>
      <c r="L134" s="3"/>
      <c r="M134" s="18">
        <f t="shared" si="34"/>
        <v>319.40599563220781</v>
      </c>
      <c r="N134" s="3"/>
    </row>
    <row r="135" spans="1:14" x14ac:dyDescent="0.25">
      <c r="A135" s="3">
        <v>10</v>
      </c>
      <c r="B135" s="3" t="s">
        <v>41</v>
      </c>
      <c r="C135" s="3" t="s">
        <v>14</v>
      </c>
      <c r="D135" s="3">
        <v>17</v>
      </c>
      <c r="E135" s="3">
        <v>16.5</v>
      </c>
      <c r="F135" s="3">
        <f t="shared" si="29"/>
        <v>16.75</v>
      </c>
      <c r="G135" s="13">
        <f t="shared" si="30"/>
        <v>2.2064837812499998E-2</v>
      </c>
      <c r="H135" s="3"/>
      <c r="I135" s="18">
        <f t="shared" si="31"/>
        <v>16.403932974952923</v>
      </c>
      <c r="J135" s="18">
        <f t="shared" si="32"/>
        <v>16.640570794312119</v>
      </c>
      <c r="K135" s="15">
        <f t="shared" si="33"/>
        <v>0.17584525857331482</v>
      </c>
      <c r="L135" s="3"/>
      <c r="M135" s="18">
        <f t="shared" si="34"/>
        <v>67.980966262217876</v>
      </c>
      <c r="N135" s="3"/>
    </row>
    <row r="136" spans="1:14" x14ac:dyDescent="0.25">
      <c r="A136" s="3">
        <v>11</v>
      </c>
      <c r="B136" s="3" t="s">
        <v>41</v>
      </c>
      <c r="C136" s="3" t="s">
        <v>14</v>
      </c>
      <c r="D136" s="3">
        <v>34.5</v>
      </c>
      <c r="E136" s="3">
        <v>33.5</v>
      </c>
      <c r="F136" s="3">
        <f t="shared" si="29"/>
        <v>34</v>
      </c>
      <c r="G136" s="13">
        <f t="shared" si="30"/>
        <v>9.0913620000000001E-2</v>
      </c>
      <c r="H136" s="3">
        <v>25.6</v>
      </c>
      <c r="I136" s="18">
        <f t="shared" si="31"/>
        <v>26.599130415803216</v>
      </c>
      <c r="J136" s="18">
        <f t="shared" si="32"/>
        <v>31.491502241452377</v>
      </c>
      <c r="K136" s="15">
        <f t="shared" si="33"/>
        <v>1.1127029049254686</v>
      </c>
      <c r="L136" s="3"/>
      <c r="M136" s="18">
        <f t="shared" si="34"/>
        <v>426.89179678843107</v>
      </c>
      <c r="N136" s="3"/>
    </row>
    <row r="137" spans="1:14" x14ac:dyDescent="0.25">
      <c r="A137" s="3">
        <v>12</v>
      </c>
      <c r="B137" s="3" t="s">
        <v>41</v>
      </c>
      <c r="C137" s="3" t="s">
        <v>14</v>
      </c>
      <c r="D137" s="3">
        <v>35</v>
      </c>
      <c r="E137" s="3">
        <v>33</v>
      </c>
      <c r="F137" s="3">
        <f t="shared" si="29"/>
        <v>34</v>
      </c>
      <c r="G137" s="13">
        <f t="shared" si="30"/>
        <v>9.0913620000000001E-2</v>
      </c>
      <c r="H137" s="3">
        <v>26.3</v>
      </c>
      <c r="I137" s="18">
        <f t="shared" si="31"/>
        <v>26.599130415803216</v>
      </c>
      <c r="J137" s="18">
        <f t="shared" si="32"/>
        <v>31.491502241452377</v>
      </c>
      <c r="K137" s="15">
        <f t="shared" si="33"/>
        <v>1.1127029049254686</v>
      </c>
      <c r="L137" s="3"/>
      <c r="M137" s="18">
        <f t="shared" si="34"/>
        <v>426.89179678843107</v>
      </c>
      <c r="N137" s="3"/>
    </row>
    <row r="138" spans="1:14" x14ac:dyDescent="0.25">
      <c r="A138" s="3">
        <v>13</v>
      </c>
      <c r="B138" s="3" t="s">
        <v>41</v>
      </c>
      <c r="C138" s="3" t="s">
        <v>14</v>
      </c>
      <c r="D138" s="3">
        <v>30</v>
      </c>
      <c r="E138" s="3">
        <v>31</v>
      </c>
      <c r="F138" s="3">
        <f t="shared" si="29"/>
        <v>30.5</v>
      </c>
      <c r="G138" s="13">
        <f t="shared" si="30"/>
        <v>7.3159511250000003E-2</v>
      </c>
      <c r="H138" s="3">
        <v>26</v>
      </c>
      <c r="I138" s="18">
        <f t="shared" si="31"/>
        <v>24.530539630703156</v>
      </c>
      <c r="J138" s="18">
        <f t="shared" si="32"/>
        <v>28.555188362654125</v>
      </c>
      <c r="K138" s="15">
        <f t="shared" si="33"/>
        <v>0.83112673957930061</v>
      </c>
      <c r="L138" s="3"/>
      <c r="M138" s="18">
        <f t="shared" si="34"/>
        <v>319.40599563220781</v>
      </c>
      <c r="N138" s="3"/>
    </row>
    <row r="139" spans="1:14" x14ac:dyDescent="0.25">
      <c r="A139" s="3">
        <v>14</v>
      </c>
      <c r="B139" s="3" t="s">
        <v>41</v>
      </c>
      <c r="C139" s="3" t="s">
        <v>14</v>
      </c>
      <c r="D139" s="3">
        <v>32</v>
      </c>
      <c r="E139" s="3">
        <v>32.5</v>
      </c>
      <c r="F139" s="3">
        <f t="shared" si="29"/>
        <v>32.25</v>
      </c>
      <c r="G139" s="13">
        <f t="shared" si="30"/>
        <v>8.1795715312500003E-2</v>
      </c>
      <c r="H139" s="3"/>
      <c r="I139" s="18">
        <f t="shared" si="31"/>
        <v>25.564835023253185</v>
      </c>
      <c r="J139" s="18">
        <f t="shared" si="32"/>
        <v>30.027290863984312</v>
      </c>
      <c r="K139" s="15">
        <f t="shared" si="33"/>
        <v>0.96511461340869542</v>
      </c>
      <c r="L139" s="3"/>
      <c r="M139" s="18">
        <f t="shared" si="34"/>
        <v>370.5724389503776</v>
      </c>
      <c r="N139" s="3"/>
    </row>
    <row r="140" spans="1:14" x14ac:dyDescent="0.25">
      <c r="A140" s="3">
        <v>15</v>
      </c>
      <c r="B140" s="3" t="s">
        <v>41</v>
      </c>
      <c r="C140" s="3" t="s">
        <v>14</v>
      </c>
      <c r="D140" s="3">
        <v>28.5</v>
      </c>
      <c r="E140" s="3">
        <v>28.5</v>
      </c>
      <c r="F140" s="3">
        <f t="shared" si="29"/>
        <v>28.5</v>
      </c>
      <c r="G140" s="13">
        <f t="shared" si="30"/>
        <v>6.3879401249999995E-2</v>
      </c>
      <c r="H140" s="3"/>
      <c r="I140" s="18">
        <f t="shared" si="31"/>
        <v>23.348487753503122</v>
      </c>
      <c r="J140" s="18">
        <f t="shared" si="32"/>
        <v>26.862479243652196</v>
      </c>
      <c r="K140" s="15">
        <f t="shared" si="33"/>
        <v>0.69380128679257891</v>
      </c>
      <c r="L140" s="3"/>
      <c r="M140" s="18">
        <f t="shared" si="34"/>
        <v>266.91769423851224</v>
      </c>
      <c r="N140" s="3"/>
    </row>
    <row r="141" spans="1:14" x14ac:dyDescent="0.25">
      <c r="A141" s="3">
        <v>16</v>
      </c>
      <c r="B141" s="3" t="s">
        <v>41</v>
      </c>
      <c r="C141" s="3" t="s">
        <v>14</v>
      </c>
      <c r="D141" s="3">
        <v>32</v>
      </c>
      <c r="E141" s="3">
        <v>31.5</v>
      </c>
      <c r="F141" s="3">
        <f t="shared" si="29"/>
        <v>31.75</v>
      </c>
      <c r="G141" s="13">
        <f t="shared" si="30"/>
        <v>7.9279075312500003E-2</v>
      </c>
      <c r="H141" s="3"/>
      <c r="I141" s="18">
        <f t="shared" si="31"/>
        <v>25.269322053953179</v>
      </c>
      <c r="J141" s="18">
        <f t="shared" si="32"/>
        <v>29.607516123122526</v>
      </c>
      <c r="K141" s="15">
        <f t="shared" si="33"/>
        <v>0.92547354420641736</v>
      </c>
      <c r="L141" s="3"/>
      <c r="M141" s="18">
        <f t="shared" si="34"/>
        <v>355.43862677140402</v>
      </c>
      <c r="N141" s="3"/>
    </row>
    <row r="142" spans="1:14" x14ac:dyDescent="0.25">
      <c r="A142" s="3">
        <v>17</v>
      </c>
      <c r="B142" s="3" t="s">
        <v>41</v>
      </c>
      <c r="C142" s="3" t="s">
        <v>15</v>
      </c>
      <c r="D142" s="3">
        <v>44</v>
      </c>
      <c r="E142" s="3">
        <v>43</v>
      </c>
      <c r="F142" s="3">
        <f t="shared" si="29"/>
        <v>43.5</v>
      </c>
      <c r="G142" s="13">
        <f t="shared" si="30"/>
        <v>0.14881600125</v>
      </c>
      <c r="H142" s="3"/>
      <c r="I142" s="18">
        <f>14.5533711872903+(0.308151775729765*F142)</f>
        <v>27.957973431535077</v>
      </c>
      <c r="J142" s="18">
        <f t="shared" si="32"/>
        <v>39.319654637819959</v>
      </c>
      <c r="K142" s="15">
        <f t="shared" si="33"/>
        <v>1.8990563172235186</v>
      </c>
      <c r="L142" s="3"/>
      <c r="M142" s="18">
        <f t="shared" si="34"/>
        <v>727.002822733112</v>
      </c>
      <c r="N142" s="3"/>
    </row>
    <row r="143" spans="1:14" x14ac:dyDescent="0.25">
      <c r="A143" s="3">
        <v>18</v>
      </c>
      <c r="B143" s="3" t="s">
        <v>41</v>
      </c>
      <c r="C143" s="3" t="s">
        <v>15</v>
      </c>
      <c r="D143" s="3">
        <v>44</v>
      </c>
      <c r="E143" s="3">
        <v>46</v>
      </c>
      <c r="F143" s="3">
        <f t="shared" si="29"/>
        <v>45</v>
      </c>
      <c r="G143" s="13">
        <f t="shared" si="30"/>
        <v>0.159256125</v>
      </c>
      <c r="H143" s="3"/>
      <c r="I143" s="18">
        <f>14.5533711872903+(0.308151775729765*F143)</f>
        <v>28.420201095129727</v>
      </c>
      <c r="J143" s="18">
        <f t="shared" si="32"/>
        <v>40.539216324963292</v>
      </c>
      <c r="K143" s="15">
        <f t="shared" si="33"/>
        <v>2.0632886310501557</v>
      </c>
      <c r="L143" s="3"/>
      <c r="M143" s="18">
        <f t="shared" si="34"/>
        <v>789.57093434499393</v>
      </c>
      <c r="N143" s="3"/>
    </row>
    <row r="144" spans="1:14" x14ac:dyDescent="0.25">
      <c r="A144" s="3">
        <v>19</v>
      </c>
      <c r="B144" s="3" t="s">
        <v>41</v>
      </c>
      <c r="C144" s="3" t="s">
        <v>15</v>
      </c>
      <c r="D144" s="3">
        <v>38</v>
      </c>
      <c r="E144" s="3">
        <v>40</v>
      </c>
      <c r="F144" s="3">
        <f t="shared" si="29"/>
        <v>39</v>
      </c>
      <c r="G144" s="13">
        <f t="shared" si="30"/>
        <v>0.11961904500000001</v>
      </c>
      <c r="H144" s="3"/>
      <c r="I144" s="18">
        <f>14.5533711872903+(0.308151775729765*F144)</f>
        <v>26.571290440751135</v>
      </c>
      <c r="J144" s="18">
        <f t="shared" si="32"/>
        <v>35.635272567964613</v>
      </c>
      <c r="K144" s="15">
        <f t="shared" si="33"/>
        <v>1.4570459456234954</v>
      </c>
      <c r="L144" s="3"/>
      <c r="M144" s="18">
        <f t="shared" si="34"/>
        <v>558.50257176465254</v>
      </c>
      <c r="N144" s="3"/>
    </row>
    <row r="145" spans="1:14" x14ac:dyDescent="0.25">
      <c r="A145" s="3">
        <v>20</v>
      </c>
      <c r="B145" s="3" t="s">
        <v>41</v>
      </c>
      <c r="C145" s="3" t="s">
        <v>15</v>
      </c>
      <c r="D145" s="3">
        <v>42</v>
      </c>
      <c r="E145" s="3">
        <v>42</v>
      </c>
      <c r="F145" s="3">
        <f t="shared" si="29"/>
        <v>42</v>
      </c>
      <c r="G145" s="13">
        <f t="shared" si="30"/>
        <v>0.13872978</v>
      </c>
      <c r="H145" s="3"/>
      <c r="I145" s="18">
        <f>14.5533711872903+(0.308151775729765*F145)</f>
        <v>27.495745767940431</v>
      </c>
      <c r="J145" s="18">
        <f t="shared" si="32"/>
        <v>38.095921635622247</v>
      </c>
      <c r="K145" s="15">
        <f t="shared" si="33"/>
        <v>1.7434168093109994</v>
      </c>
      <c r="L145" s="3"/>
      <c r="M145" s="18">
        <f t="shared" si="34"/>
        <v>667.69034601268584</v>
      </c>
      <c r="N145" s="3"/>
    </row>
    <row r="146" spans="1:14" x14ac:dyDescent="0.25">
      <c r="A146" s="32">
        <f>A145*10000/531</f>
        <v>376.64783427495291</v>
      </c>
      <c r="B146" s="6"/>
      <c r="C146" s="6"/>
      <c r="D146" s="6"/>
      <c r="E146" s="6"/>
      <c r="F146" s="6"/>
      <c r="G146" s="20">
        <f>SUM(G126:G145)</f>
        <v>1.6947899193749998</v>
      </c>
      <c r="H146" s="7">
        <f>G146*10000/531</f>
        <v>31.91694763418079</v>
      </c>
      <c r="I146" s="17">
        <f t="shared" ref="I146:J146" si="35">AVERAGE(I126:I145)</f>
        <v>24.526115005800328</v>
      </c>
      <c r="J146" s="17">
        <f t="shared" si="35"/>
        <v>29.574849898666294</v>
      </c>
      <c r="K146" s="9">
        <f>SUM(K126:K145)</f>
        <v>20.298826645698025</v>
      </c>
      <c r="L146" s="7">
        <f>K146*10000/531</f>
        <v>382.27545472124342</v>
      </c>
      <c r="M146" s="17">
        <f>SUM(M126:M145)</f>
        <v>7787.0660168754912</v>
      </c>
      <c r="N146" s="7">
        <f>(M146*10000/531)/1000</f>
        <v>146.64907753061189</v>
      </c>
    </row>
    <row r="147" spans="1:14" x14ac:dyDescent="0.25">
      <c r="A147" s="2">
        <v>1</v>
      </c>
      <c r="B147" s="2" t="s">
        <v>40</v>
      </c>
      <c r="C147" s="2" t="s">
        <v>14</v>
      </c>
      <c r="D147" s="2">
        <v>28</v>
      </c>
      <c r="E147" s="2">
        <v>29</v>
      </c>
      <c r="F147" s="2">
        <f t="shared" ref="F147:F178" si="36">(D147+E147)/2</f>
        <v>28.5</v>
      </c>
      <c r="G147" s="12">
        <f t="shared" ref="G147:G178" si="37">(3.1458*(F147/2)^2)/10000</f>
        <v>6.3879401249999995E-2</v>
      </c>
      <c r="H147" s="2"/>
      <c r="I147" s="19">
        <f t="shared" ref="I147:I171" si="38" xml:space="preserve"> 6.50424850340264+(0.591025938600017*F147)</f>
        <v>23.348487753503122</v>
      </c>
      <c r="J147" s="19">
        <f t="shared" ref="J147:J178" si="39">1.3132*F147^0.901</f>
        <v>26.862479243652196</v>
      </c>
      <c r="K147" s="14">
        <f t="shared" ref="K147:K178" si="40">(-9.1298+(((3.4866*10^-2)*(F147^2)*I147))+(1.4633*F147))/1000</f>
        <v>0.69380128679257891</v>
      </c>
      <c r="L147" s="2"/>
      <c r="M147" s="19">
        <f t="shared" ref="M147:M178" si="41">((-5.9426+(((1.321*10^-2)*(F147^2)*I147))+(7.8369*10^-1)*F147))</f>
        <v>266.91769423851224</v>
      </c>
      <c r="N147" s="2"/>
    </row>
    <row r="148" spans="1:14" x14ac:dyDescent="0.25">
      <c r="A148" s="2">
        <v>2</v>
      </c>
      <c r="B148" s="2" t="s">
        <v>40</v>
      </c>
      <c r="C148" s="2" t="s">
        <v>14</v>
      </c>
      <c r="D148" s="2">
        <v>21</v>
      </c>
      <c r="E148" s="2">
        <v>21.5</v>
      </c>
      <c r="F148" s="2">
        <f t="shared" si="36"/>
        <v>21.25</v>
      </c>
      <c r="G148" s="12">
        <f t="shared" si="37"/>
        <v>3.5513132812500001E-2</v>
      </c>
      <c r="H148" s="2"/>
      <c r="I148" s="19">
        <f t="shared" si="38"/>
        <v>19.063549698652999</v>
      </c>
      <c r="J148" s="19">
        <f t="shared" si="39"/>
        <v>20.61964927297446</v>
      </c>
      <c r="K148" s="14">
        <f t="shared" si="40"/>
        <v>0.32210524715038291</v>
      </c>
      <c r="L148" s="2"/>
      <c r="M148" s="19">
        <f t="shared" si="41"/>
        <v>124.42756726414152</v>
      </c>
      <c r="N148" s="2"/>
    </row>
    <row r="149" spans="1:14" x14ac:dyDescent="0.25">
      <c r="A149" s="2">
        <v>3</v>
      </c>
      <c r="B149" s="2" t="s">
        <v>40</v>
      </c>
      <c r="C149" s="2" t="s">
        <v>14</v>
      </c>
      <c r="D149" s="2">
        <v>27</v>
      </c>
      <c r="E149" s="2">
        <v>27.5</v>
      </c>
      <c r="F149" s="2">
        <f t="shared" si="36"/>
        <v>27.25</v>
      </c>
      <c r="G149" s="12">
        <f t="shared" si="37"/>
        <v>5.8398827812499998E-2</v>
      </c>
      <c r="H149" s="2"/>
      <c r="I149" s="19">
        <f t="shared" si="38"/>
        <v>22.609705330253099</v>
      </c>
      <c r="J149" s="19">
        <f t="shared" si="39"/>
        <v>25.798597478841685</v>
      </c>
      <c r="K149" s="14">
        <f t="shared" si="40"/>
        <v>0.61611455901224665</v>
      </c>
      <c r="L149" s="2"/>
      <c r="M149" s="19">
        <f t="shared" si="41"/>
        <v>237.19721864185101</v>
      </c>
      <c r="N149" s="2"/>
    </row>
    <row r="150" spans="1:14" x14ac:dyDescent="0.25">
      <c r="A150" s="2">
        <v>4</v>
      </c>
      <c r="B150" s="2" t="s">
        <v>40</v>
      </c>
      <c r="C150" s="2" t="s">
        <v>14</v>
      </c>
      <c r="D150" s="2">
        <v>29</v>
      </c>
      <c r="E150" s="2">
        <v>30</v>
      </c>
      <c r="F150" s="2">
        <f t="shared" si="36"/>
        <v>29.5</v>
      </c>
      <c r="G150" s="12">
        <f t="shared" si="37"/>
        <v>6.8440811249999997E-2</v>
      </c>
      <c r="H150" s="2">
        <v>27.6</v>
      </c>
      <c r="I150" s="19">
        <f t="shared" si="38"/>
        <v>23.939513692103141</v>
      </c>
      <c r="J150" s="19">
        <f t="shared" si="39"/>
        <v>27.710254241662071</v>
      </c>
      <c r="K150" s="14">
        <f t="shared" si="40"/>
        <v>0.76041354218941248</v>
      </c>
      <c r="L150" s="2"/>
      <c r="M150" s="19">
        <f t="shared" si="41"/>
        <v>292.38496425320187</v>
      </c>
      <c r="N150" s="2"/>
    </row>
    <row r="151" spans="1:14" x14ac:dyDescent="0.25">
      <c r="A151" s="2">
        <v>5</v>
      </c>
      <c r="B151" s="2" t="s">
        <v>40</v>
      </c>
      <c r="C151" s="2" t="s">
        <v>14</v>
      </c>
      <c r="D151" s="2">
        <v>17</v>
      </c>
      <c r="E151" s="2">
        <v>17</v>
      </c>
      <c r="F151" s="2">
        <f t="shared" si="36"/>
        <v>17</v>
      </c>
      <c r="G151" s="12">
        <f t="shared" si="37"/>
        <v>2.2728405E-2</v>
      </c>
      <c r="H151" s="2">
        <v>14.8</v>
      </c>
      <c r="I151" s="19">
        <f t="shared" si="38"/>
        <v>16.55168945960293</v>
      </c>
      <c r="J151" s="19">
        <f t="shared" si="39"/>
        <v>16.864184784599143</v>
      </c>
      <c r="K151" s="14">
        <f t="shared" si="40"/>
        <v>0.18252565815787108</v>
      </c>
      <c r="L151" s="2"/>
      <c r="M151" s="19">
        <f t="shared" si="41"/>
        <v>70.569349333031511</v>
      </c>
      <c r="N151" s="2"/>
    </row>
    <row r="152" spans="1:14" x14ac:dyDescent="0.25">
      <c r="A152" s="2">
        <v>6</v>
      </c>
      <c r="B152" s="2" t="s">
        <v>40</v>
      </c>
      <c r="C152" s="2" t="s">
        <v>14</v>
      </c>
      <c r="D152" s="2">
        <v>26</v>
      </c>
      <c r="E152" s="2">
        <v>26</v>
      </c>
      <c r="F152" s="2">
        <f t="shared" si="36"/>
        <v>26</v>
      </c>
      <c r="G152" s="12">
        <f t="shared" si="37"/>
        <v>5.3164019999999992E-2</v>
      </c>
      <c r="H152" s="2"/>
      <c r="I152" s="19">
        <f t="shared" si="38"/>
        <v>21.870922907003081</v>
      </c>
      <c r="J152" s="19">
        <f t="shared" si="39"/>
        <v>24.729871549482155</v>
      </c>
      <c r="K152" s="14">
        <f t="shared" si="40"/>
        <v>0.54440088029908495</v>
      </c>
      <c r="L152" s="2"/>
      <c r="M152" s="19">
        <f t="shared" si="41"/>
        <v>209.73980672262121</v>
      </c>
      <c r="N152" s="2"/>
    </row>
    <row r="153" spans="1:14" x14ac:dyDescent="0.25">
      <c r="A153" s="2">
        <v>7</v>
      </c>
      <c r="B153" s="2" t="s">
        <v>40</v>
      </c>
      <c r="C153" s="2" t="s">
        <v>14</v>
      </c>
      <c r="D153" s="2">
        <v>33</v>
      </c>
      <c r="E153" s="2">
        <v>33</v>
      </c>
      <c r="F153" s="2">
        <f t="shared" si="36"/>
        <v>33</v>
      </c>
      <c r="G153" s="12">
        <f t="shared" si="37"/>
        <v>8.5644404999999993E-2</v>
      </c>
      <c r="H153" s="2"/>
      <c r="I153" s="19">
        <f t="shared" si="38"/>
        <v>26.008104477203197</v>
      </c>
      <c r="J153" s="19">
        <f t="shared" si="39"/>
        <v>30.655749165606895</v>
      </c>
      <c r="K153" s="14">
        <f t="shared" si="40"/>
        <v>1.0266627434946596</v>
      </c>
      <c r="L153" s="2"/>
      <c r="M153" s="19">
        <f t="shared" si="41"/>
        <v>394.0636984966572</v>
      </c>
      <c r="N153" s="2"/>
    </row>
    <row r="154" spans="1:14" x14ac:dyDescent="0.25">
      <c r="A154" s="2">
        <v>8</v>
      </c>
      <c r="B154" s="2" t="s">
        <v>40</v>
      </c>
      <c r="C154" s="2" t="s">
        <v>14</v>
      </c>
      <c r="D154" s="2">
        <v>19</v>
      </c>
      <c r="E154" s="2">
        <v>20</v>
      </c>
      <c r="F154" s="2">
        <f t="shared" si="36"/>
        <v>19.5</v>
      </c>
      <c r="G154" s="12">
        <f t="shared" si="37"/>
        <v>2.9904761250000002E-2</v>
      </c>
      <c r="H154" s="2"/>
      <c r="I154" s="19">
        <f t="shared" si="38"/>
        <v>18.02925430610297</v>
      </c>
      <c r="J154" s="19">
        <f t="shared" si="39"/>
        <v>19.083237656559497</v>
      </c>
      <c r="K154" s="14">
        <f t="shared" si="40"/>
        <v>0.2584327346370619</v>
      </c>
      <c r="L154" s="2"/>
      <c r="M154" s="19">
        <f t="shared" si="41"/>
        <v>99.902147378121597</v>
      </c>
      <c r="N154" s="2"/>
    </row>
    <row r="155" spans="1:14" x14ac:dyDescent="0.25">
      <c r="A155" s="2">
        <v>9</v>
      </c>
      <c r="B155" s="2" t="s">
        <v>40</v>
      </c>
      <c r="C155" s="2" t="s">
        <v>14</v>
      </c>
      <c r="D155" s="2">
        <v>22</v>
      </c>
      <c r="E155" s="2">
        <v>23</v>
      </c>
      <c r="F155" s="2">
        <f t="shared" si="36"/>
        <v>22.5</v>
      </c>
      <c r="G155" s="12">
        <f t="shared" si="37"/>
        <v>3.981403125E-2</v>
      </c>
      <c r="H155" s="2"/>
      <c r="I155" s="19">
        <f t="shared" si="38"/>
        <v>19.802332121903021</v>
      </c>
      <c r="J155" s="19">
        <f t="shared" si="39"/>
        <v>21.709375116030941</v>
      </c>
      <c r="K155" s="14">
        <f t="shared" si="40"/>
        <v>0.37332368157964957</v>
      </c>
      <c r="L155" s="2"/>
      <c r="M155" s="19">
        <f t="shared" si="41"/>
        <v>144.11975871098406</v>
      </c>
      <c r="N155" s="2"/>
    </row>
    <row r="156" spans="1:14" x14ac:dyDescent="0.25">
      <c r="A156" s="2">
        <v>10</v>
      </c>
      <c r="B156" s="2" t="s">
        <v>40</v>
      </c>
      <c r="C156" s="2" t="s">
        <v>14</v>
      </c>
      <c r="D156" s="2">
        <v>27</v>
      </c>
      <c r="E156" s="2">
        <v>27</v>
      </c>
      <c r="F156" s="2">
        <f t="shared" si="36"/>
        <v>27</v>
      </c>
      <c r="G156" s="12">
        <f t="shared" si="37"/>
        <v>5.7332204999999997E-2</v>
      </c>
      <c r="H156" s="2"/>
      <c r="I156" s="19">
        <f t="shared" si="38"/>
        <v>22.461948845603096</v>
      </c>
      <c r="J156" s="19">
        <f t="shared" si="39"/>
        <v>25.585247680837522</v>
      </c>
      <c r="K156" s="14">
        <f t="shared" si="40"/>
        <v>0.60130170686063134</v>
      </c>
      <c r="L156" s="2"/>
      <c r="M156" s="19">
        <f t="shared" si="41"/>
        <v>231.52761895855389</v>
      </c>
      <c r="N156" s="2"/>
    </row>
    <row r="157" spans="1:14" x14ac:dyDescent="0.25">
      <c r="A157" s="2">
        <v>11</v>
      </c>
      <c r="B157" s="2" t="s">
        <v>40</v>
      </c>
      <c r="C157" s="2" t="s">
        <v>14</v>
      </c>
      <c r="D157" s="2">
        <v>26</v>
      </c>
      <c r="E157" s="2">
        <v>26.5</v>
      </c>
      <c r="F157" s="2">
        <f t="shared" si="36"/>
        <v>26.25</v>
      </c>
      <c r="G157" s="12">
        <f t="shared" si="37"/>
        <v>5.4191320312499999E-2</v>
      </c>
      <c r="H157" s="2"/>
      <c r="I157" s="19">
        <f t="shared" si="38"/>
        <v>22.018679391653084</v>
      </c>
      <c r="J157" s="19">
        <f t="shared" si="39"/>
        <v>24.944016224899588</v>
      </c>
      <c r="K157" s="14">
        <f t="shared" si="40"/>
        <v>0.55827736339092959</v>
      </c>
      <c r="L157" s="2"/>
      <c r="M157" s="19">
        <f t="shared" si="41"/>
        <v>215.05463570438772</v>
      </c>
      <c r="N157" s="2"/>
    </row>
    <row r="158" spans="1:14" x14ac:dyDescent="0.25">
      <c r="A158" s="2">
        <v>12</v>
      </c>
      <c r="B158" s="2" t="s">
        <v>40</v>
      </c>
      <c r="C158" s="2" t="s">
        <v>14</v>
      </c>
      <c r="D158" s="2">
        <v>31</v>
      </c>
      <c r="E158" s="2">
        <v>30.5</v>
      </c>
      <c r="F158" s="2">
        <f t="shared" si="36"/>
        <v>30.75</v>
      </c>
      <c r="G158" s="12">
        <f t="shared" si="37"/>
        <v>7.4363762812499998E-2</v>
      </c>
      <c r="H158" s="2"/>
      <c r="I158" s="19">
        <f t="shared" si="38"/>
        <v>24.678296115353159</v>
      </c>
      <c r="J158" s="19">
        <f t="shared" si="39"/>
        <v>28.765990141465736</v>
      </c>
      <c r="K158" s="14">
        <f t="shared" si="40"/>
        <v>0.84946030020641994</v>
      </c>
      <c r="L158" s="2"/>
      <c r="M158" s="19">
        <f t="shared" si="41"/>
        <v>326.40951830527752</v>
      </c>
      <c r="N158" s="2"/>
    </row>
    <row r="159" spans="1:14" x14ac:dyDescent="0.25">
      <c r="A159" s="2">
        <v>13</v>
      </c>
      <c r="B159" s="2" t="s">
        <v>40</v>
      </c>
      <c r="C159" s="2" t="s">
        <v>14</v>
      </c>
      <c r="D159" s="2">
        <v>36</v>
      </c>
      <c r="E159" s="2">
        <v>36</v>
      </c>
      <c r="F159" s="2">
        <f t="shared" si="36"/>
        <v>36</v>
      </c>
      <c r="G159" s="12">
        <f t="shared" si="37"/>
        <v>0.10192392</v>
      </c>
      <c r="H159" s="2"/>
      <c r="I159" s="19">
        <f t="shared" si="38"/>
        <v>27.781182293003251</v>
      </c>
      <c r="J159" s="19">
        <f t="shared" si="39"/>
        <v>33.155793586803263</v>
      </c>
      <c r="K159" s="14">
        <f t="shared" si="40"/>
        <v>1.2988788375688956</v>
      </c>
      <c r="L159" s="2"/>
      <c r="M159" s="19">
        <f t="shared" si="41"/>
        <v>497.88852584538245</v>
      </c>
      <c r="N159" s="2"/>
    </row>
    <row r="160" spans="1:14" x14ac:dyDescent="0.25">
      <c r="A160" s="2">
        <v>14</v>
      </c>
      <c r="B160" s="2" t="s">
        <v>40</v>
      </c>
      <c r="C160" s="2" t="s">
        <v>14</v>
      </c>
      <c r="D160" s="2">
        <v>22</v>
      </c>
      <c r="E160" s="2">
        <v>22.5</v>
      </c>
      <c r="F160" s="2">
        <f t="shared" si="36"/>
        <v>22.25</v>
      </c>
      <c r="G160" s="12">
        <f t="shared" si="37"/>
        <v>3.8934190312499999E-2</v>
      </c>
      <c r="H160" s="2">
        <v>24.4</v>
      </c>
      <c r="I160" s="19">
        <f t="shared" si="38"/>
        <v>19.654575637253018</v>
      </c>
      <c r="J160" s="19">
        <f t="shared" si="39"/>
        <v>21.491920125954906</v>
      </c>
      <c r="K160" s="14">
        <f t="shared" si="40"/>
        <v>0.3626832896905251</v>
      </c>
      <c r="L160" s="2"/>
      <c r="M160" s="19">
        <f t="shared" si="41"/>
        <v>140.03101717222614</v>
      </c>
      <c r="N160" s="2"/>
    </row>
    <row r="161" spans="1:14" x14ac:dyDescent="0.25">
      <c r="A161" s="2">
        <v>15</v>
      </c>
      <c r="B161" s="2" t="s">
        <v>40</v>
      </c>
      <c r="C161" s="2" t="s">
        <v>14</v>
      </c>
      <c r="D161" s="2">
        <v>23</v>
      </c>
      <c r="E161" s="2">
        <v>24</v>
      </c>
      <c r="F161" s="2">
        <f t="shared" si="36"/>
        <v>23.5</v>
      </c>
      <c r="G161" s="12">
        <f t="shared" si="37"/>
        <v>4.3431701249999996E-2</v>
      </c>
      <c r="H161" s="2">
        <v>16.3</v>
      </c>
      <c r="I161" s="19">
        <f t="shared" si="38"/>
        <v>20.39335806050304</v>
      </c>
      <c r="J161" s="19">
        <f t="shared" si="39"/>
        <v>22.576832866377494</v>
      </c>
      <c r="K161" s="14">
        <f t="shared" si="40"/>
        <v>0.41792673052543389</v>
      </c>
      <c r="L161" s="2"/>
      <c r="M161" s="19">
        <f t="shared" si="41"/>
        <v>161.24819957353813</v>
      </c>
      <c r="N161" s="2"/>
    </row>
    <row r="162" spans="1:14" x14ac:dyDescent="0.25">
      <c r="A162" s="2">
        <v>16</v>
      </c>
      <c r="B162" s="2" t="s">
        <v>40</v>
      </c>
      <c r="C162" s="2" t="s">
        <v>14</v>
      </c>
      <c r="D162" s="2">
        <v>15</v>
      </c>
      <c r="E162" s="2">
        <v>16</v>
      </c>
      <c r="F162" s="2">
        <f t="shared" si="36"/>
        <v>15.5</v>
      </c>
      <c r="G162" s="12">
        <f t="shared" si="37"/>
        <v>1.8894461250000001E-2</v>
      </c>
      <c r="H162" s="2"/>
      <c r="I162" s="19">
        <f t="shared" si="38"/>
        <v>15.665150551702904</v>
      </c>
      <c r="J162" s="19">
        <f t="shared" si="39"/>
        <v>15.51742782666518</v>
      </c>
      <c r="K162" s="14">
        <f t="shared" si="40"/>
        <v>0.14477136867734555</v>
      </c>
      <c r="L162" s="2"/>
      <c r="M162" s="19">
        <f t="shared" si="41"/>
        <v>55.921122468815895</v>
      </c>
      <c r="N162" s="2"/>
    </row>
    <row r="163" spans="1:14" x14ac:dyDescent="0.25">
      <c r="A163" s="2">
        <v>17</v>
      </c>
      <c r="B163" s="2" t="s">
        <v>40</v>
      </c>
      <c r="C163" s="2" t="s">
        <v>14</v>
      </c>
      <c r="D163" s="2">
        <v>31.5</v>
      </c>
      <c r="E163" s="2">
        <v>31.5</v>
      </c>
      <c r="F163" s="2">
        <f t="shared" si="36"/>
        <v>31.5</v>
      </c>
      <c r="G163" s="12">
        <f t="shared" si="37"/>
        <v>7.8035501249999986E-2</v>
      </c>
      <c r="H163" s="2"/>
      <c r="I163" s="19">
        <f t="shared" si="38"/>
        <v>25.121565569303172</v>
      </c>
      <c r="J163" s="19">
        <f t="shared" si="39"/>
        <v>29.397383842597005</v>
      </c>
      <c r="K163" s="14">
        <f t="shared" si="40"/>
        <v>0.90606451922449449</v>
      </c>
      <c r="L163" s="2"/>
      <c r="M163" s="19">
        <f t="shared" si="41"/>
        <v>348.02763309142352</v>
      </c>
      <c r="N163" s="2"/>
    </row>
    <row r="164" spans="1:14" x14ac:dyDescent="0.25">
      <c r="A164" s="2">
        <v>18</v>
      </c>
      <c r="B164" s="2" t="s">
        <v>40</v>
      </c>
      <c r="C164" s="2" t="s">
        <v>14</v>
      </c>
      <c r="D164" s="2">
        <v>48</v>
      </c>
      <c r="E164" s="2">
        <v>47</v>
      </c>
      <c r="F164" s="2">
        <f t="shared" si="36"/>
        <v>47.5</v>
      </c>
      <c r="G164" s="12">
        <f t="shared" si="37"/>
        <v>0.17744278125000001</v>
      </c>
      <c r="H164" s="2"/>
      <c r="I164" s="19">
        <f t="shared" si="38"/>
        <v>34.577980586903443</v>
      </c>
      <c r="J164" s="19">
        <f t="shared" si="39"/>
        <v>42.562959353286395</v>
      </c>
      <c r="K164" s="14">
        <f t="shared" si="40"/>
        <v>2.7805026342663388</v>
      </c>
      <c r="L164" s="2"/>
      <c r="M164" s="19">
        <f t="shared" si="41"/>
        <v>1061.8815475164438</v>
      </c>
      <c r="N164" s="2"/>
    </row>
    <row r="165" spans="1:14" x14ac:dyDescent="0.25">
      <c r="A165" s="2">
        <v>19</v>
      </c>
      <c r="B165" s="2" t="s">
        <v>40</v>
      </c>
      <c r="C165" s="2" t="s">
        <v>14</v>
      </c>
      <c r="D165" s="2">
        <v>17</v>
      </c>
      <c r="E165" s="2">
        <v>17.5</v>
      </c>
      <c r="F165" s="2">
        <f t="shared" si="36"/>
        <v>17.25</v>
      </c>
      <c r="G165" s="12">
        <f t="shared" si="37"/>
        <v>2.3401802812500001E-2</v>
      </c>
      <c r="H165" s="2"/>
      <c r="I165" s="19">
        <f t="shared" si="38"/>
        <v>16.699445944252933</v>
      </c>
      <c r="J165" s="19">
        <f t="shared" si="39"/>
        <v>17.087473443795925</v>
      </c>
      <c r="K165" s="14">
        <f t="shared" si="40"/>
        <v>0.18936577266210933</v>
      </c>
      <c r="L165" s="2"/>
      <c r="M165" s="19">
        <f t="shared" si="41"/>
        <v>73.218245054823143</v>
      </c>
      <c r="N165" s="2"/>
    </row>
    <row r="166" spans="1:14" x14ac:dyDescent="0.25">
      <c r="A166" s="2">
        <v>20</v>
      </c>
      <c r="B166" s="2" t="s">
        <v>40</v>
      </c>
      <c r="C166" s="2" t="s">
        <v>14</v>
      </c>
      <c r="D166" s="2">
        <v>9.5</v>
      </c>
      <c r="E166" s="2">
        <v>10</v>
      </c>
      <c r="F166" s="2">
        <f t="shared" si="36"/>
        <v>9.75</v>
      </c>
      <c r="G166" s="12">
        <f t="shared" si="37"/>
        <v>7.4761903125000004E-3</v>
      </c>
      <c r="H166" s="2">
        <v>8.4</v>
      </c>
      <c r="I166" s="19">
        <f t="shared" si="38"/>
        <v>12.266751404752807</v>
      </c>
      <c r="J166" s="19">
        <f t="shared" si="39"/>
        <v>10.219367868231547</v>
      </c>
      <c r="K166" s="14">
        <f t="shared" si="40"/>
        <v>4.5794898460075464E-2</v>
      </c>
      <c r="L166" s="2"/>
      <c r="M166" s="19">
        <f t="shared" si="41"/>
        <v>17.102664912023087</v>
      </c>
      <c r="N166" s="2"/>
    </row>
    <row r="167" spans="1:14" x14ac:dyDescent="0.25">
      <c r="A167" s="2">
        <v>21</v>
      </c>
      <c r="B167" s="2" t="s">
        <v>40</v>
      </c>
      <c r="C167" s="2" t="s">
        <v>14</v>
      </c>
      <c r="D167" s="2">
        <v>30</v>
      </c>
      <c r="E167" s="2">
        <v>31</v>
      </c>
      <c r="F167" s="2">
        <f t="shared" si="36"/>
        <v>30.5</v>
      </c>
      <c r="G167" s="12">
        <f t="shared" si="37"/>
        <v>7.3159511250000003E-2</v>
      </c>
      <c r="H167" s="2"/>
      <c r="I167" s="19">
        <f t="shared" si="38"/>
        <v>24.530539630703156</v>
      </c>
      <c r="J167" s="19">
        <f t="shared" si="39"/>
        <v>28.555188362654125</v>
      </c>
      <c r="K167" s="14">
        <f t="shared" si="40"/>
        <v>0.83112673957930061</v>
      </c>
      <c r="L167" s="2"/>
      <c r="M167" s="19">
        <f t="shared" si="41"/>
        <v>319.40599563220781</v>
      </c>
      <c r="N167" s="2"/>
    </row>
    <row r="168" spans="1:14" x14ac:dyDescent="0.25">
      <c r="A168" s="2">
        <v>22</v>
      </c>
      <c r="B168" s="2" t="s">
        <v>40</v>
      </c>
      <c r="C168" s="2" t="s">
        <v>14</v>
      </c>
      <c r="D168" s="2">
        <v>13</v>
      </c>
      <c r="E168" s="2">
        <v>14</v>
      </c>
      <c r="F168" s="2">
        <f t="shared" si="36"/>
        <v>13.5</v>
      </c>
      <c r="G168" s="12">
        <f t="shared" si="37"/>
        <v>1.4333051249999999E-2</v>
      </c>
      <c r="H168" s="2"/>
      <c r="I168" s="19">
        <f t="shared" si="38"/>
        <v>14.48309867450287</v>
      </c>
      <c r="J168" s="19">
        <f t="shared" si="39"/>
        <v>13.701294442582331</v>
      </c>
      <c r="K168" s="14">
        <f t="shared" si="40"/>
        <v>0.10265511667570582</v>
      </c>
      <c r="L168" s="2"/>
      <c r="M168" s="19">
        <f t="shared" si="41"/>
        <v>39.505600928585835</v>
      </c>
      <c r="N168" s="2"/>
    </row>
    <row r="169" spans="1:14" x14ac:dyDescent="0.25">
      <c r="A169" s="2">
        <v>23</v>
      </c>
      <c r="B169" s="2" t="s">
        <v>40</v>
      </c>
      <c r="C169" s="2" t="s">
        <v>14</v>
      </c>
      <c r="D169" s="2">
        <v>13</v>
      </c>
      <c r="E169" s="2">
        <v>13.5</v>
      </c>
      <c r="F169" s="2">
        <f t="shared" si="36"/>
        <v>13.25</v>
      </c>
      <c r="G169" s="12">
        <f t="shared" si="37"/>
        <v>1.3807112812499999E-2</v>
      </c>
      <c r="H169" s="2"/>
      <c r="I169" s="19">
        <f t="shared" si="38"/>
        <v>14.335342189852865</v>
      </c>
      <c r="J169" s="19">
        <f t="shared" si="39"/>
        <v>13.472474814009663</v>
      </c>
      <c r="K169" s="14">
        <f t="shared" si="40"/>
        <v>9.8007878661441908E-2</v>
      </c>
      <c r="L169" s="2"/>
      <c r="M169" s="19">
        <f t="shared" si="41"/>
        <v>37.687540359451837</v>
      </c>
      <c r="N169" s="2"/>
    </row>
    <row r="170" spans="1:14" x14ac:dyDescent="0.25">
      <c r="A170" s="2">
        <v>24</v>
      </c>
      <c r="B170" s="2" t="s">
        <v>40</v>
      </c>
      <c r="C170" s="2" t="s">
        <v>14</v>
      </c>
      <c r="D170" s="2">
        <v>16</v>
      </c>
      <c r="E170" s="2">
        <v>16.5</v>
      </c>
      <c r="F170" s="2">
        <f t="shared" si="36"/>
        <v>16.25</v>
      </c>
      <c r="G170" s="12">
        <f t="shared" si="37"/>
        <v>2.07671953125E-2</v>
      </c>
      <c r="H170" s="2"/>
      <c r="I170" s="19">
        <f t="shared" si="38"/>
        <v>16.108420005652917</v>
      </c>
      <c r="J170" s="19">
        <f t="shared" si="39"/>
        <v>16.192345287511255</v>
      </c>
      <c r="K170" s="14">
        <f t="shared" si="40"/>
        <v>0.16295587664685779</v>
      </c>
      <c r="L170" s="2"/>
      <c r="M170" s="19">
        <f t="shared" si="41"/>
        <v>62.982810278781379</v>
      </c>
      <c r="N170" s="2"/>
    </row>
    <row r="171" spans="1:14" x14ac:dyDescent="0.25">
      <c r="A171" s="2">
        <v>25</v>
      </c>
      <c r="B171" s="2" t="s">
        <v>40</v>
      </c>
      <c r="C171" s="2" t="s">
        <v>14</v>
      </c>
      <c r="D171" s="2">
        <v>45</v>
      </c>
      <c r="E171" s="2">
        <v>46</v>
      </c>
      <c r="F171" s="2">
        <f t="shared" si="36"/>
        <v>45.5</v>
      </c>
      <c r="G171" s="12">
        <f t="shared" si="37"/>
        <v>0.16281481125</v>
      </c>
      <c r="H171" s="2"/>
      <c r="I171" s="19">
        <f t="shared" si="38"/>
        <v>33.395928709703412</v>
      </c>
      <c r="J171" s="19">
        <f t="shared" si="39"/>
        <v>40.944836613820563</v>
      </c>
      <c r="K171" s="14">
        <f t="shared" si="40"/>
        <v>2.4680131179251128</v>
      </c>
      <c r="L171" s="2"/>
      <c r="M171" s="19">
        <f t="shared" si="41"/>
        <v>943.02723684279067</v>
      </c>
      <c r="N171" s="2"/>
    </row>
    <row r="172" spans="1:14" x14ac:dyDescent="0.25">
      <c r="A172" s="2">
        <v>26</v>
      </c>
      <c r="B172" s="2" t="s">
        <v>40</v>
      </c>
      <c r="C172" s="2" t="s">
        <v>15</v>
      </c>
      <c r="D172" s="2">
        <v>36</v>
      </c>
      <c r="E172" s="2">
        <v>36.5</v>
      </c>
      <c r="F172" s="2">
        <f t="shared" si="36"/>
        <v>36.25</v>
      </c>
      <c r="G172" s="12">
        <f t="shared" si="37"/>
        <v>0.10334444531249999</v>
      </c>
      <c r="H172" s="2"/>
      <c r="I172" s="19">
        <f t="shared" ref="I172:I178" si="42">14.5533711872903+(0.308151775729765*F172)</f>
        <v>25.723873057494281</v>
      </c>
      <c r="J172" s="19">
        <f t="shared" si="39"/>
        <v>33.363176413748029</v>
      </c>
      <c r="K172" s="14">
        <f t="shared" si="40"/>
        <v>1.2224824457765671</v>
      </c>
      <c r="L172" s="2"/>
      <c r="M172" s="19">
        <f t="shared" si="41"/>
        <v>469.00084587229537</v>
      </c>
      <c r="N172" s="2"/>
    </row>
    <row r="173" spans="1:14" x14ac:dyDescent="0.25">
      <c r="A173" s="2">
        <v>27</v>
      </c>
      <c r="B173" s="2" t="s">
        <v>40</v>
      </c>
      <c r="C173" s="2" t="s">
        <v>15</v>
      </c>
      <c r="D173" s="2">
        <v>34.5</v>
      </c>
      <c r="E173" s="2">
        <v>33</v>
      </c>
      <c r="F173" s="2">
        <f t="shared" si="36"/>
        <v>33.75</v>
      </c>
      <c r="G173" s="12">
        <f t="shared" si="37"/>
        <v>8.9581570312499997E-2</v>
      </c>
      <c r="H173" s="2"/>
      <c r="I173" s="19">
        <f t="shared" si="42"/>
        <v>24.953493618169869</v>
      </c>
      <c r="J173" s="19">
        <f t="shared" si="39"/>
        <v>31.282794898146207</v>
      </c>
      <c r="K173" s="14">
        <f t="shared" si="40"/>
        <v>1.0312734229531557</v>
      </c>
      <c r="L173" s="2"/>
      <c r="M173" s="19">
        <f t="shared" si="41"/>
        <v>395.98254587093982</v>
      </c>
      <c r="N173" s="2"/>
    </row>
    <row r="174" spans="1:14" x14ac:dyDescent="0.25">
      <c r="A174" s="2">
        <v>28</v>
      </c>
      <c r="B174" s="2" t="s">
        <v>40</v>
      </c>
      <c r="C174" s="2" t="s">
        <v>15</v>
      </c>
      <c r="D174" s="2">
        <v>43</v>
      </c>
      <c r="E174" s="2">
        <v>45</v>
      </c>
      <c r="F174" s="2">
        <f t="shared" si="36"/>
        <v>44</v>
      </c>
      <c r="G174" s="12">
        <f t="shared" si="37"/>
        <v>0.15225671999999998</v>
      </c>
      <c r="H174" s="2"/>
      <c r="I174" s="19">
        <f t="shared" si="42"/>
        <v>28.112049319399958</v>
      </c>
      <c r="J174" s="19">
        <f t="shared" si="39"/>
        <v>39.726630918837621</v>
      </c>
      <c r="K174" s="14">
        <f t="shared" si="40"/>
        <v>1.952834921599905</v>
      </c>
      <c r="L174" s="2"/>
      <c r="M174" s="19">
        <f t="shared" si="41"/>
        <v>747.49305204195332</v>
      </c>
      <c r="N174" s="2"/>
    </row>
    <row r="175" spans="1:14" x14ac:dyDescent="0.25">
      <c r="A175" s="2">
        <v>29</v>
      </c>
      <c r="B175" s="2" t="s">
        <v>40</v>
      </c>
      <c r="C175" s="2" t="s">
        <v>15</v>
      </c>
      <c r="D175" s="2">
        <v>49</v>
      </c>
      <c r="E175" s="2">
        <v>50</v>
      </c>
      <c r="F175" s="2">
        <f t="shared" si="36"/>
        <v>49.5</v>
      </c>
      <c r="G175" s="12">
        <f t="shared" si="37"/>
        <v>0.19269991124999999</v>
      </c>
      <c r="H175" s="2"/>
      <c r="I175" s="19">
        <f t="shared" si="42"/>
        <v>29.806884085913666</v>
      </c>
      <c r="J175" s="19">
        <f t="shared" si="39"/>
        <v>44.174349029905557</v>
      </c>
      <c r="K175" s="14">
        <f t="shared" si="40"/>
        <v>2.6097180720268263</v>
      </c>
      <c r="L175" s="2"/>
      <c r="M175" s="19">
        <f t="shared" si="41"/>
        <v>997.63339223324647</v>
      </c>
      <c r="N175" s="2"/>
    </row>
    <row r="176" spans="1:14" x14ac:dyDescent="0.25">
      <c r="A176" s="2">
        <v>30</v>
      </c>
      <c r="B176" s="2" t="s">
        <v>40</v>
      </c>
      <c r="C176" s="2" t="s">
        <v>15</v>
      </c>
      <c r="D176" s="2">
        <v>47</v>
      </c>
      <c r="E176" s="2">
        <v>48</v>
      </c>
      <c r="F176" s="2">
        <f t="shared" si="36"/>
        <v>47.5</v>
      </c>
      <c r="G176" s="12">
        <f t="shared" si="37"/>
        <v>0.17744278125000001</v>
      </c>
      <c r="H176" s="2"/>
      <c r="I176" s="19">
        <f t="shared" si="42"/>
        <v>29.190580534454138</v>
      </c>
      <c r="J176" s="19">
        <f t="shared" si="39"/>
        <v>42.562959353286395</v>
      </c>
      <c r="K176" s="14">
        <f t="shared" si="40"/>
        <v>2.3566951994378398</v>
      </c>
      <c r="L176" s="2"/>
      <c r="M176" s="19">
        <f t="shared" si="41"/>
        <v>901.30975224068902</v>
      </c>
      <c r="N176" s="2"/>
    </row>
    <row r="177" spans="1:14" x14ac:dyDescent="0.25">
      <c r="A177" s="2">
        <v>31</v>
      </c>
      <c r="B177" s="2" t="s">
        <v>40</v>
      </c>
      <c r="C177" s="2" t="s">
        <v>15</v>
      </c>
      <c r="D177" s="2">
        <v>42</v>
      </c>
      <c r="E177" s="2">
        <v>42</v>
      </c>
      <c r="F177" s="2">
        <f t="shared" si="36"/>
        <v>42</v>
      </c>
      <c r="G177" s="12">
        <f t="shared" si="37"/>
        <v>0.13872978</v>
      </c>
      <c r="H177" s="2"/>
      <c r="I177" s="19">
        <f t="shared" si="42"/>
        <v>27.495745767940431</v>
      </c>
      <c r="J177" s="19">
        <f t="shared" si="39"/>
        <v>38.095921635622247</v>
      </c>
      <c r="K177" s="14">
        <f t="shared" si="40"/>
        <v>1.7434168093109994</v>
      </c>
      <c r="L177" s="2"/>
      <c r="M177" s="19">
        <f t="shared" si="41"/>
        <v>667.69034601268584</v>
      </c>
      <c r="N177" s="2"/>
    </row>
    <row r="178" spans="1:14" x14ac:dyDescent="0.25">
      <c r="A178" s="2">
        <v>32</v>
      </c>
      <c r="B178" s="2" t="s">
        <v>40</v>
      </c>
      <c r="C178" s="2" t="s">
        <v>15</v>
      </c>
      <c r="D178" s="2">
        <v>45</v>
      </c>
      <c r="E178" s="2">
        <v>45.5</v>
      </c>
      <c r="F178" s="2">
        <f t="shared" si="36"/>
        <v>45.25</v>
      </c>
      <c r="G178" s="12">
        <f t="shared" si="37"/>
        <v>0.16103055281249998</v>
      </c>
      <c r="H178" s="2"/>
      <c r="I178" s="19">
        <f t="shared" si="42"/>
        <v>28.497239039062165</v>
      </c>
      <c r="J178" s="19">
        <f t="shared" si="39"/>
        <v>40.742081934339438</v>
      </c>
      <c r="K178" s="14">
        <f t="shared" si="40"/>
        <v>2.0915113716938611</v>
      </c>
      <c r="L178" s="2"/>
      <c r="M178" s="19">
        <f t="shared" si="41"/>
        <v>800.32126101103961</v>
      </c>
      <c r="N178" s="2"/>
    </row>
    <row r="179" spans="1:14" x14ac:dyDescent="0.25">
      <c r="A179" s="32">
        <f>A178*10000/531</f>
        <v>602.63653483992471</v>
      </c>
      <c r="B179" s="6"/>
      <c r="C179" s="6"/>
      <c r="D179" s="6"/>
      <c r="E179" s="6"/>
      <c r="F179" s="6"/>
      <c r="G179" s="20">
        <f>SUM(G147:G178)</f>
        <v>2.4328830749999999</v>
      </c>
      <c r="H179" s="7">
        <f>G179*10000/531</f>
        <v>45.817007062146885</v>
      </c>
      <c r="I179" s="17">
        <f t="shared" ref="I179:J179" si="43">AVERAGE(I147:I178)</f>
        <v>22.786740274358166</v>
      </c>
      <c r="J179" s="17">
        <f t="shared" si="43"/>
        <v>27.1297457867121</v>
      </c>
      <c r="K179" s="9">
        <f>SUM(K147:K178)</f>
        <v>29.603498727133722</v>
      </c>
      <c r="L179" s="7">
        <f>K179*10000/531</f>
        <v>557.50468412681209</v>
      </c>
      <c r="M179" s="17">
        <f>SUM(M147:M178)</f>
        <v>11349.673312966685</v>
      </c>
      <c r="N179" s="7">
        <f>(M179*10000/531)/1000</f>
        <v>213.74149365285658</v>
      </c>
    </row>
    <row r="180" spans="1:14" x14ac:dyDescent="0.25">
      <c r="A180" s="2">
        <v>1</v>
      </c>
      <c r="B180" s="2" t="s">
        <v>42</v>
      </c>
      <c r="C180" s="2" t="s">
        <v>16</v>
      </c>
      <c r="D180" s="2">
        <v>22</v>
      </c>
      <c r="E180" s="2">
        <v>26.5</v>
      </c>
      <c r="F180" s="2">
        <f t="shared" ref="F180:F211" si="44">(D180+E180)/2</f>
        <v>24.25</v>
      </c>
      <c r="G180" s="12">
        <f t="shared" ref="G180:G211" si="45">(3.1458*(F180/2)^2)/10000</f>
        <v>4.6248175312500001E-2</v>
      </c>
      <c r="H180" s="2"/>
      <c r="I180" s="19">
        <f>16.7822461729784+(0.348491398454387*F180)</f>
        <v>25.233162585497283</v>
      </c>
      <c r="J180" s="19">
        <f t="shared" ref="J180:J211" si="46">1.3132*F180^0.901</f>
        <v>23.225023090490531</v>
      </c>
      <c r="K180" s="14">
        <f>(2.3118+(((3.1278*10^-2)*(F180^2)*I180))+((3.7159*10^-1)*F180))/1000</f>
        <v>0.47544698647602956</v>
      </c>
      <c r="L180" s="2"/>
      <c r="M180" s="19">
        <f>((-9.1098)+(((7.3484*10^-3)*(F180^2)*I180))+(2.3666*F180))</f>
        <v>157.32078166338817</v>
      </c>
      <c r="N180" s="2"/>
    </row>
    <row r="181" spans="1:14" x14ac:dyDescent="0.25">
      <c r="A181" s="2">
        <v>2</v>
      </c>
      <c r="B181" s="2" t="s">
        <v>42</v>
      </c>
      <c r="C181" s="2" t="s">
        <v>14</v>
      </c>
      <c r="D181" s="2">
        <v>30.5</v>
      </c>
      <c r="E181" s="2">
        <v>30</v>
      </c>
      <c r="F181" s="2">
        <f t="shared" si="44"/>
        <v>30.25</v>
      </c>
      <c r="G181" s="12">
        <f t="shared" si="45"/>
        <v>7.1965090312500007E-2</v>
      </c>
      <c r="H181" s="2"/>
      <c r="I181" s="19">
        <f t="shared" ref="I181:I208" si="47" xml:space="preserve"> 6.50424850340264+(0.591025938600017*F181)</f>
        <v>24.382783146053153</v>
      </c>
      <c r="J181" s="19">
        <f t="shared" si="46"/>
        <v>28.344215451946216</v>
      </c>
      <c r="K181" s="14">
        <f t="shared" ref="K181:K211" si="48">(-9.1298+(((3.4866*10^-2)*(F181^2)*I181))+(1.4633*F181))/1000</f>
        <v>0.81305721534313768</v>
      </c>
      <c r="L181" s="2"/>
      <c r="M181" s="19">
        <f t="shared" ref="M181:M211" si="49">((-5.9426+(((1.321*10^-2)*(F181^2)*I181))+(7.8369*10^-1)*F181))</f>
        <v>312.50251083915128</v>
      </c>
      <c r="N181" s="2"/>
    </row>
    <row r="182" spans="1:14" x14ac:dyDescent="0.25">
      <c r="A182" s="2">
        <v>3</v>
      </c>
      <c r="B182" s="2" t="s">
        <v>42</v>
      </c>
      <c r="C182" s="2" t="s">
        <v>14</v>
      </c>
      <c r="D182" s="2">
        <v>23</v>
      </c>
      <c r="E182" s="2">
        <v>23.5</v>
      </c>
      <c r="F182" s="2">
        <f t="shared" si="44"/>
        <v>23.25</v>
      </c>
      <c r="G182" s="12">
        <f t="shared" si="45"/>
        <v>4.2512537812500001E-2</v>
      </c>
      <c r="H182" s="2"/>
      <c r="I182" s="19">
        <f t="shared" si="47"/>
        <v>20.245601575853033</v>
      </c>
      <c r="J182" s="19">
        <f t="shared" si="46"/>
        <v>22.360317118934326</v>
      </c>
      <c r="K182" s="14">
        <f t="shared" si="48"/>
        <v>0.40646588232239944</v>
      </c>
      <c r="L182" s="2"/>
      <c r="M182" s="19">
        <f t="shared" si="49"/>
        <v>156.84860425439962</v>
      </c>
      <c r="N182" s="2"/>
    </row>
    <row r="183" spans="1:14" x14ac:dyDescent="0.25">
      <c r="A183" s="2">
        <v>4</v>
      </c>
      <c r="B183" s="2" t="s">
        <v>42</v>
      </c>
      <c r="C183" s="2" t="s">
        <v>14</v>
      </c>
      <c r="D183" s="2">
        <v>30</v>
      </c>
      <c r="E183" s="2">
        <v>31</v>
      </c>
      <c r="F183" s="2">
        <f t="shared" si="44"/>
        <v>30.5</v>
      </c>
      <c r="G183" s="12">
        <f t="shared" si="45"/>
        <v>7.3159511250000003E-2</v>
      </c>
      <c r="H183" s="2"/>
      <c r="I183" s="19">
        <f t="shared" si="47"/>
        <v>24.530539630703156</v>
      </c>
      <c r="J183" s="19">
        <f t="shared" si="46"/>
        <v>28.555188362654125</v>
      </c>
      <c r="K183" s="14">
        <f t="shared" si="48"/>
        <v>0.83112673957930061</v>
      </c>
      <c r="L183" s="2"/>
      <c r="M183" s="19">
        <f t="shared" si="49"/>
        <v>319.40599563220781</v>
      </c>
      <c r="N183" s="2"/>
    </row>
    <row r="184" spans="1:14" x14ac:dyDescent="0.25">
      <c r="A184" s="2">
        <v>5</v>
      </c>
      <c r="B184" s="2" t="s">
        <v>42</v>
      </c>
      <c r="C184" s="2" t="s">
        <v>14</v>
      </c>
      <c r="D184" s="2">
        <v>32</v>
      </c>
      <c r="E184" s="2">
        <v>35</v>
      </c>
      <c r="F184" s="2">
        <f t="shared" si="44"/>
        <v>33.5</v>
      </c>
      <c r="G184" s="12">
        <f t="shared" si="45"/>
        <v>8.8259351249999993E-2</v>
      </c>
      <c r="H184" s="2">
        <v>30.2</v>
      </c>
      <c r="I184" s="19">
        <f t="shared" si="47"/>
        <v>26.303617446503207</v>
      </c>
      <c r="J184" s="19">
        <f t="shared" si="46"/>
        <v>31.073934445185426</v>
      </c>
      <c r="K184" s="14">
        <f t="shared" si="48"/>
        <v>1.0691083863298065</v>
      </c>
      <c r="L184" s="2"/>
      <c r="M184" s="19">
        <f t="shared" si="49"/>
        <v>410.26010511405792</v>
      </c>
      <c r="N184" s="2"/>
    </row>
    <row r="185" spans="1:14" x14ac:dyDescent="0.25">
      <c r="A185" s="2">
        <v>6</v>
      </c>
      <c r="B185" s="2" t="s">
        <v>42</v>
      </c>
      <c r="C185" s="2" t="s">
        <v>14</v>
      </c>
      <c r="D185" s="2">
        <v>40</v>
      </c>
      <c r="E185" s="2">
        <v>38</v>
      </c>
      <c r="F185" s="2">
        <f t="shared" si="44"/>
        <v>39</v>
      </c>
      <c r="G185" s="12">
        <f t="shared" si="45"/>
        <v>0.11961904500000001</v>
      </c>
      <c r="H185" s="2">
        <v>34.200000000000003</v>
      </c>
      <c r="I185" s="19">
        <f t="shared" si="47"/>
        <v>29.554260108803302</v>
      </c>
      <c r="J185" s="19">
        <f t="shared" si="46"/>
        <v>35.635272567964613</v>
      </c>
      <c r="K185" s="14">
        <f t="shared" si="48"/>
        <v>1.6152363649223285</v>
      </c>
      <c r="L185" s="2"/>
      <c r="M185" s="19">
        <f t="shared" si="49"/>
        <v>618.43762135272061</v>
      </c>
      <c r="N185" s="2"/>
    </row>
    <row r="186" spans="1:14" x14ac:dyDescent="0.25">
      <c r="A186" s="2">
        <v>7</v>
      </c>
      <c r="B186" s="2" t="s">
        <v>42</v>
      </c>
      <c r="C186" s="2" t="s">
        <v>14</v>
      </c>
      <c r="D186" s="2">
        <v>38</v>
      </c>
      <c r="E186" s="2">
        <v>38</v>
      </c>
      <c r="F186" s="2">
        <f t="shared" si="44"/>
        <v>38</v>
      </c>
      <c r="G186" s="12">
        <f t="shared" si="45"/>
        <v>0.11356338000000001</v>
      </c>
      <c r="H186" s="2">
        <v>34</v>
      </c>
      <c r="I186" s="19">
        <f t="shared" si="47"/>
        <v>28.963234170203283</v>
      </c>
      <c r="J186" s="19">
        <f t="shared" si="46"/>
        <v>34.810951535145122</v>
      </c>
      <c r="K186" s="14">
        <f t="shared" si="48"/>
        <v>1.5046731850030763</v>
      </c>
      <c r="L186" s="2"/>
      <c r="M186" s="19">
        <f t="shared" si="49"/>
        <v>576.31826297282851</v>
      </c>
      <c r="N186" s="2"/>
    </row>
    <row r="187" spans="1:14" x14ac:dyDescent="0.25">
      <c r="A187" s="2">
        <v>8</v>
      </c>
      <c r="B187" s="2" t="s">
        <v>42</v>
      </c>
      <c r="C187" s="2" t="s">
        <v>14</v>
      </c>
      <c r="D187" s="2">
        <v>37</v>
      </c>
      <c r="E187" s="2">
        <v>40</v>
      </c>
      <c r="F187" s="2">
        <f t="shared" si="44"/>
        <v>38.5</v>
      </c>
      <c r="G187" s="12">
        <f t="shared" si="45"/>
        <v>0.11657155124999999</v>
      </c>
      <c r="H187" s="2">
        <v>33</v>
      </c>
      <c r="I187" s="19">
        <f t="shared" si="47"/>
        <v>29.258747139503292</v>
      </c>
      <c r="J187" s="19">
        <f t="shared" si="46"/>
        <v>35.223377019667723</v>
      </c>
      <c r="K187" s="14">
        <f t="shared" si="48"/>
        <v>1.559303061918538</v>
      </c>
      <c r="L187" s="2"/>
      <c r="M187" s="19">
        <f t="shared" si="49"/>
        <v>597.13102168685487</v>
      </c>
      <c r="N187" s="2"/>
    </row>
    <row r="188" spans="1:14" x14ac:dyDescent="0.25">
      <c r="A188" s="2">
        <v>9</v>
      </c>
      <c r="B188" s="2" t="s">
        <v>42</v>
      </c>
      <c r="C188" s="2" t="s">
        <v>14</v>
      </c>
      <c r="D188" s="2">
        <v>22.5</v>
      </c>
      <c r="E188" s="2">
        <v>23.5</v>
      </c>
      <c r="F188" s="2">
        <f t="shared" si="44"/>
        <v>23</v>
      </c>
      <c r="G188" s="12">
        <f t="shared" si="45"/>
        <v>4.1603204999999997E-2</v>
      </c>
      <c r="H188" s="2">
        <v>25.6</v>
      </c>
      <c r="I188" s="19">
        <f t="shared" si="47"/>
        <v>20.09784509120303</v>
      </c>
      <c r="J188" s="19">
        <f t="shared" si="46"/>
        <v>22.143570759598532</v>
      </c>
      <c r="K188" s="14">
        <f t="shared" si="48"/>
        <v>0.3952130460164891</v>
      </c>
      <c r="L188" s="2"/>
      <c r="M188" s="19">
        <f t="shared" si="49"/>
        <v>152.52782030338497</v>
      </c>
      <c r="N188" s="2"/>
    </row>
    <row r="189" spans="1:14" x14ac:dyDescent="0.25">
      <c r="A189" s="2">
        <v>10</v>
      </c>
      <c r="B189" s="2" t="s">
        <v>42</v>
      </c>
      <c r="C189" s="2" t="s">
        <v>14</v>
      </c>
      <c r="D189" s="2">
        <v>11</v>
      </c>
      <c r="E189" s="2">
        <v>10</v>
      </c>
      <c r="F189" s="2">
        <f t="shared" si="44"/>
        <v>10.5</v>
      </c>
      <c r="G189" s="12">
        <f t="shared" si="45"/>
        <v>8.6706112499999998E-3</v>
      </c>
      <c r="H189" s="2"/>
      <c r="I189" s="19">
        <f t="shared" si="47"/>
        <v>12.710020858702819</v>
      </c>
      <c r="J189" s="19">
        <f t="shared" si="46"/>
        <v>10.925024825647952</v>
      </c>
      <c r="K189" s="14">
        <f t="shared" si="48"/>
        <v>5.5091871495363466E-2</v>
      </c>
      <c r="L189" s="2"/>
      <c r="M189" s="19">
        <f t="shared" si="49"/>
        <v>20.797051153666935</v>
      </c>
      <c r="N189" s="2"/>
    </row>
    <row r="190" spans="1:14" x14ac:dyDescent="0.25">
      <c r="A190" s="2">
        <v>11</v>
      </c>
      <c r="B190" s="2" t="s">
        <v>42</v>
      </c>
      <c r="C190" s="2" t="s">
        <v>14</v>
      </c>
      <c r="D190" s="2">
        <v>15</v>
      </c>
      <c r="E190" s="2">
        <v>15</v>
      </c>
      <c r="F190" s="2">
        <f t="shared" si="44"/>
        <v>15</v>
      </c>
      <c r="G190" s="12">
        <f t="shared" si="45"/>
        <v>1.7695124999999999E-2</v>
      </c>
      <c r="H190" s="2"/>
      <c r="I190" s="19">
        <f t="shared" si="47"/>
        <v>15.369637582402895</v>
      </c>
      <c r="J190" s="19">
        <f t="shared" si="46"/>
        <v>15.065692482498504</v>
      </c>
      <c r="K190" s="14">
        <f t="shared" si="48"/>
        <v>0.13339220138831337</v>
      </c>
      <c r="L190" s="2"/>
      <c r="M190" s="19">
        <f t="shared" si="49"/>
        <v>51.495155304297</v>
      </c>
      <c r="N190" s="2"/>
    </row>
    <row r="191" spans="1:14" x14ac:dyDescent="0.25">
      <c r="A191" s="2">
        <v>12</v>
      </c>
      <c r="B191" s="2" t="s">
        <v>42</v>
      </c>
      <c r="C191" s="2" t="s">
        <v>14</v>
      </c>
      <c r="D191" s="2">
        <v>11</v>
      </c>
      <c r="E191" s="2">
        <v>11</v>
      </c>
      <c r="F191" s="2">
        <f t="shared" si="44"/>
        <v>11</v>
      </c>
      <c r="G191" s="12">
        <f t="shared" si="45"/>
        <v>9.516044999999999E-3</v>
      </c>
      <c r="H191" s="2"/>
      <c r="I191" s="19">
        <f t="shared" si="47"/>
        <v>13.005533828002825</v>
      </c>
      <c r="J191" s="19">
        <f t="shared" si="46"/>
        <v>11.392674343959751</v>
      </c>
      <c r="K191" s="14">
        <f t="shared" si="48"/>
        <v>6.1834064036104718E-2</v>
      </c>
      <c r="L191" s="2"/>
      <c r="M191" s="19">
        <f t="shared" si="49"/>
        <v>23.466165326017997</v>
      </c>
      <c r="N191" s="2"/>
    </row>
    <row r="192" spans="1:14" x14ac:dyDescent="0.25">
      <c r="A192" s="2">
        <v>13</v>
      </c>
      <c r="B192" s="2" t="s">
        <v>42</v>
      </c>
      <c r="C192" s="2" t="s">
        <v>14</v>
      </c>
      <c r="D192" s="2">
        <v>17</v>
      </c>
      <c r="E192" s="2">
        <v>18</v>
      </c>
      <c r="F192" s="2">
        <f t="shared" si="44"/>
        <v>17.5</v>
      </c>
      <c r="G192" s="12">
        <f t="shared" si="45"/>
        <v>2.408503125E-2</v>
      </c>
      <c r="H192" s="2"/>
      <c r="I192" s="19">
        <f t="shared" si="47"/>
        <v>16.847202428902936</v>
      </c>
      <c r="J192" s="19">
        <f t="shared" si="46"/>
        <v>17.310441950274644</v>
      </c>
      <c r="K192" s="14">
        <f t="shared" si="48"/>
        <v>0.19636753396512724</v>
      </c>
      <c r="L192" s="2"/>
      <c r="M192" s="19">
        <f t="shared" si="49"/>
        <v>75.928385376278626</v>
      </c>
      <c r="N192" s="2"/>
    </row>
    <row r="193" spans="1:14" x14ac:dyDescent="0.25">
      <c r="A193" s="2">
        <v>14</v>
      </c>
      <c r="B193" s="2" t="s">
        <v>42</v>
      </c>
      <c r="C193" s="2" t="s">
        <v>14</v>
      </c>
      <c r="D193" s="2">
        <v>60</v>
      </c>
      <c r="E193" s="2">
        <v>60</v>
      </c>
      <c r="F193" s="2">
        <f t="shared" si="44"/>
        <v>60</v>
      </c>
      <c r="G193" s="12">
        <f t="shared" si="45"/>
        <v>0.28312199999999998</v>
      </c>
      <c r="H193" s="2"/>
      <c r="I193" s="19">
        <f t="shared" si="47"/>
        <v>41.965804819403658</v>
      </c>
      <c r="J193" s="19">
        <f t="shared" si="46"/>
        <v>52.534566223798578</v>
      </c>
      <c r="K193" s="14">
        <f t="shared" si="48"/>
        <v>5.3461153029999808</v>
      </c>
      <c r="L193" s="2"/>
      <c r="M193" s="19">
        <f t="shared" si="49"/>
        <v>2036.8046139915602</v>
      </c>
      <c r="N193" s="2"/>
    </row>
    <row r="194" spans="1:14" x14ac:dyDescent="0.25">
      <c r="A194" s="2">
        <v>15</v>
      </c>
      <c r="B194" s="2" t="s">
        <v>42</v>
      </c>
      <c r="C194" s="2" t="s">
        <v>14</v>
      </c>
      <c r="D194" s="2">
        <v>31</v>
      </c>
      <c r="E194" s="2">
        <v>34</v>
      </c>
      <c r="F194" s="2">
        <f t="shared" si="44"/>
        <v>32.5</v>
      </c>
      <c r="G194" s="12">
        <f t="shared" si="45"/>
        <v>8.3068781250000001E-2</v>
      </c>
      <c r="H194" s="2"/>
      <c r="I194" s="19">
        <f t="shared" si="47"/>
        <v>25.712591507903191</v>
      </c>
      <c r="J194" s="19">
        <f t="shared" si="46"/>
        <v>30.236936112186473</v>
      </c>
      <c r="K194" s="14">
        <f t="shared" si="48"/>
        <v>0.98535052138724621</v>
      </c>
      <c r="L194" s="2"/>
      <c r="M194" s="19">
        <f t="shared" si="49"/>
        <v>378.2967213467424</v>
      </c>
      <c r="N194" s="2"/>
    </row>
    <row r="195" spans="1:14" x14ac:dyDescent="0.25">
      <c r="A195" s="2">
        <v>16</v>
      </c>
      <c r="B195" s="2" t="s">
        <v>42</v>
      </c>
      <c r="C195" s="2" t="s">
        <v>14</v>
      </c>
      <c r="D195" s="2">
        <v>14</v>
      </c>
      <c r="E195" s="2">
        <v>15</v>
      </c>
      <c r="F195" s="2">
        <f t="shared" si="44"/>
        <v>14.5</v>
      </c>
      <c r="G195" s="12">
        <f t="shared" si="45"/>
        <v>1.6535111250000002E-2</v>
      </c>
      <c r="H195" s="2"/>
      <c r="I195" s="19">
        <f t="shared" si="47"/>
        <v>15.074124613102885</v>
      </c>
      <c r="J195" s="19">
        <f t="shared" si="46"/>
        <v>14.612463658471523</v>
      </c>
      <c r="K195" s="14">
        <f t="shared" si="48"/>
        <v>0.1225900736468836</v>
      </c>
      <c r="L195" s="2"/>
      <c r="M195" s="19">
        <f t="shared" si="49"/>
        <v>47.287816385743483</v>
      </c>
      <c r="N195" s="2"/>
    </row>
    <row r="196" spans="1:14" x14ac:dyDescent="0.25">
      <c r="A196" s="2">
        <v>17</v>
      </c>
      <c r="B196" s="2" t="s">
        <v>42</v>
      </c>
      <c r="C196" s="2" t="s">
        <v>14</v>
      </c>
      <c r="D196" s="2">
        <v>15.5</v>
      </c>
      <c r="E196" s="2">
        <v>16</v>
      </c>
      <c r="F196" s="2">
        <f t="shared" si="44"/>
        <v>15.75</v>
      </c>
      <c r="G196" s="12">
        <f t="shared" si="45"/>
        <v>1.9508875312499997E-2</v>
      </c>
      <c r="H196" s="2"/>
      <c r="I196" s="19">
        <f t="shared" si="47"/>
        <v>15.812907036352907</v>
      </c>
      <c r="J196" s="19">
        <f t="shared" si="46"/>
        <v>15.742752108305924</v>
      </c>
      <c r="K196" s="14">
        <f t="shared" si="48"/>
        <v>0.15068217184995672</v>
      </c>
      <c r="L196" s="2"/>
      <c r="M196" s="19">
        <f t="shared" si="49"/>
        <v>58.217921515026923</v>
      </c>
      <c r="N196" s="2"/>
    </row>
    <row r="197" spans="1:14" x14ac:dyDescent="0.25">
      <c r="A197" s="2">
        <v>18</v>
      </c>
      <c r="B197" s="2" t="s">
        <v>42</v>
      </c>
      <c r="C197" s="2" t="s">
        <v>14</v>
      </c>
      <c r="D197" s="2">
        <v>32</v>
      </c>
      <c r="E197" s="2">
        <v>34</v>
      </c>
      <c r="F197" s="2">
        <f t="shared" si="44"/>
        <v>33</v>
      </c>
      <c r="G197" s="12">
        <f t="shared" si="45"/>
        <v>8.5644404999999993E-2</v>
      </c>
      <c r="H197" s="2"/>
      <c r="I197" s="19">
        <f t="shared" si="47"/>
        <v>26.008104477203197</v>
      </c>
      <c r="J197" s="19">
        <f t="shared" si="46"/>
        <v>30.655749165606895</v>
      </c>
      <c r="K197" s="14">
        <f t="shared" si="48"/>
        <v>1.0266627434946596</v>
      </c>
      <c r="L197" s="2"/>
      <c r="M197" s="19">
        <f t="shared" si="49"/>
        <v>394.0636984966572</v>
      </c>
      <c r="N197" s="2"/>
    </row>
    <row r="198" spans="1:14" x14ac:dyDescent="0.25">
      <c r="A198" s="2">
        <v>19</v>
      </c>
      <c r="B198" s="2" t="s">
        <v>42</v>
      </c>
      <c r="C198" s="2" t="s">
        <v>14</v>
      </c>
      <c r="D198" s="2">
        <v>13</v>
      </c>
      <c r="E198" s="2">
        <v>14</v>
      </c>
      <c r="F198" s="2">
        <f t="shared" si="44"/>
        <v>13.5</v>
      </c>
      <c r="G198" s="12">
        <f t="shared" si="45"/>
        <v>1.4333051249999999E-2</v>
      </c>
      <c r="H198" s="2"/>
      <c r="I198" s="19">
        <f t="shared" si="47"/>
        <v>14.48309867450287</v>
      </c>
      <c r="J198" s="19">
        <f t="shared" si="46"/>
        <v>13.701294442582331</v>
      </c>
      <c r="K198" s="14">
        <f t="shared" si="48"/>
        <v>0.10265511667570582</v>
      </c>
      <c r="L198" s="2"/>
      <c r="M198" s="19">
        <f t="shared" si="49"/>
        <v>39.505600928585835</v>
      </c>
      <c r="N198" s="2"/>
    </row>
    <row r="199" spans="1:14" x14ac:dyDescent="0.25">
      <c r="A199" s="2">
        <v>20</v>
      </c>
      <c r="B199" s="2" t="s">
        <v>42</v>
      </c>
      <c r="C199" s="2" t="s">
        <v>14</v>
      </c>
      <c r="D199" s="2">
        <v>35</v>
      </c>
      <c r="E199" s="2">
        <v>34</v>
      </c>
      <c r="F199" s="2">
        <f t="shared" si="44"/>
        <v>34.5</v>
      </c>
      <c r="G199" s="12">
        <f t="shared" si="45"/>
        <v>9.3607211250000003E-2</v>
      </c>
      <c r="H199" s="2"/>
      <c r="I199" s="19">
        <f t="shared" si="47"/>
        <v>26.894643385103222</v>
      </c>
      <c r="J199" s="19">
        <f t="shared" si="46"/>
        <v>31.908462527490524</v>
      </c>
      <c r="K199" s="14">
        <f t="shared" si="48"/>
        <v>1.157461754314427</v>
      </c>
      <c r="L199" s="2"/>
      <c r="M199" s="19">
        <f t="shared" si="49"/>
        <v>443.9646291092634</v>
      </c>
      <c r="N199" s="2"/>
    </row>
    <row r="200" spans="1:14" x14ac:dyDescent="0.25">
      <c r="A200" s="2">
        <v>21</v>
      </c>
      <c r="B200" s="2" t="s">
        <v>42</v>
      </c>
      <c r="C200" s="2" t="s">
        <v>14</v>
      </c>
      <c r="D200" s="2">
        <v>15</v>
      </c>
      <c r="E200" s="2">
        <v>14.5</v>
      </c>
      <c r="F200" s="2">
        <f t="shared" si="44"/>
        <v>14.75</v>
      </c>
      <c r="G200" s="12">
        <f t="shared" si="45"/>
        <v>1.7110202812499999E-2</v>
      </c>
      <c r="H200" s="2"/>
      <c r="I200" s="19">
        <f t="shared" si="47"/>
        <v>15.221881097752892</v>
      </c>
      <c r="J200" s="19">
        <f t="shared" si="46"/>
        <v>14.839268205645915</v>
      </c>
      <c r="K200" s="14">
        <f t="shared" si="48"/>
        <v>0.12791997351369702</v>
      </c>
      <c r="L200" s="2"/>
      <c r="M200" s="19">
        <f t="shared" si="49"/>
        <v>49.364523288617491</v>
      </c>
      <c r="N200" s="2"/>
    </row>
    <row r="201" spans="1:14" x14ac:dyDescent="0.25">
      <c r="A201" s="2">
        <v>22</v>
      </c>
      <c r="B201" s="2" t="s">
        <v>42</v>
      </c>
      <c r="C201" s="2" t="s">
        <v>14</v>
      </c>
      <c r="D201" s="2">
        <v>18</v>
      </c>
      <c r="E201" s="2">
        <v>18.5</v>
      </c>
      <c r="F201" s="2">
        <f t="shared" si="44"/>
        <v>18.25</v>
      </c>
      <c r="G201" s="12">
        <f t="shared" si="45"/>
        <v>2.6193700312499998E-2</v>
      </c>
      <c r="H201" s="2"/>
      <c r="I201" s="19">
        <f t="shared" si="47"/>
        <v>17.290471882852948</v>
      </c>
      <c r="J201" s="19">
        <f t="shared" si="46"/>
        <v>17.977476049607848</v>
      </c>
      <c r="K201" s="14">
        <f t="shared" si="48"/>
        <v>0.2183620174578362</v>
      </c>
      <c r="L201" s="2"/>
      <c r="M201" s="19">
        <f t="shared" si="49"/>
        <v>84.433593425486592</v>
      </c>
      <c r="N201" s="2"/>
    </row>
    <row r="202" spans="1:14" x14ac:dyDescent="0.25">
      <c r="A202" s="2">
        <v>23</v>
      </c>
      <c r="B202" s="2" t="s">
        <v>42</v>
      </c>
      <c r="C202" s="2" t="s">
        <v>14</v>
      </c>
      <c r="D202" s="2">
        <v>21.5</v>
      </c>
      <c r="E202" s="2">
        <v>21.5</v>
      </c>
      <c r="F202" s="2">
        <f t="shared" si="44"/>
        <v>21.5</v>
      </c>
      <c r="G202" s="12">
        <f t="shared" si="45"/>
        <v>3.6353651250000001E-2</v>
      </c>
      <c r="H202" s="2"/>
      <c r="I202" s="19">
        <f t="shared" si="47"/>
        <v>19.211306183303005</v>
      </c>
      <c r="J202" s="19">
        <f t="shared" si="46"/>
        <v>20.838090816592413</v>
      </c>
      <c r="K202" s="14">
        <f t="shared" si="48"/>
        <v>0.33195609279116045</v>
      </c>
      <c r="L202" s="2"/>
      <c r="M202" s="19">
        <f t="shared" si="49"/>
        <v>128.21716620149226</v>
      </c>
      <c r="N202" s="2"/>
    </row>
    <row r="203" spans="1:14" x14ac:dyDescent="0.25">
      <c r="A203" s="2">
        <v>24</v>
      </c>
      <c r="B203" s="2" t="s">
        <v>42</v>
      </c>
      <c r="C203" s="2" t="s">
        <v>14</v>
      </c>
      <c r="D203" s="2">
        <v>19</v>
      </c>
      <c r="E203" s="2">
        <v>20</v>
      </c>
      <c r="F203" s="2">
        <f t="shared" si="44"/>
        <v>19.5</v>
      </c>
      <c r="G203" s="12">
        <f t="shared" si="45"/>
        <v>2.9904761250000002E-2</v>
      </c>
      <c r="H203" s="2"/>
      <c r="I203" s="19">
        <f t="shared" si="47"/>
        <v>18.02925430610297</v>
      </c>
      <c r="J203" s="19">
        <f t="shared" si="46"/>
        <v>19.083237656559497</v>
      </c>
      <c r="K203" s="14">
        <f t="shared" si="48"/>
        <v>0.2584327346370619</v>
      </c>
      <c r="L203" s="2"/>
      <c r="M203" s="19">
        <f t="shared" si="49"/>
        <v>99.902147378121597</v>
      </c>
      <c r="N203" s="2"/>
    </row>
    <row r="204" spans="1:14" x14ac:dyDescent="0.25">
      <c r="A204" s="2">
        <v>25</v>
      </c>
      <c r="B204" s="2" t="s">
        <v>42</v>
      </c>
      <c r="C204" s="2" t="s">
        <v>14</v>
      </c>
      <c r="D204" s="2">
        <v>11.5</v>
      </c>
      <c r="E204" s="2">
        <v>12</v>
      </c>
      <c r="F204" s="2">
        <f t="shared" si="44"/>
        <v>11.75</v>
      </c>
      <c r="G204" s="12">
        <f t="shared" si="45"/>
        <v>1.0857925312499999E-2</v>
      </c>
      <c r="H204" s="2"/>
      <c r="I204" s="19">
        <f t="shared" si="47"/>
        <v>13.44880328195284</v>
      </c>
      <c r="J204" s="19">
        <f t="shared" si="46"/>
        <v>12.090241944966085</v>
      </c>
      <c r="K204" s="14">
        <f t="shared" si="48"/>
        <v>7.2802306204994144E-2</v>
      </c>
      <c r="L204" s="2"/>
      <c r="M204" s="19">
        <f t="shared" si="49"/>
        <v>27.793760575144049</v>
      </c>
      <c r="N204" s="2"/>
    </row>
    <row r="205" spans="1:14" x14ac:dyDescent="0.25">
      <c r="A205" s="2">
        <v>26</v>
      </c>
      <c r="B205" s="2" t="s">
        <v>42</v>
      </c>
      <c r="C205" s="2" t="s">
        <v>14</v>
      </c>
      <c r="D205" s="2">
        <v>33.5</v>
      </c>
      <c r="E205" s="2">
        <v>32</v>
      </c>
      <c r="F205" s="2">
        <f t="shared" si="44"/>
        <v>32.75</v>
      </c>
      <c r="G205" s="12">
        <f t="shared" si="45"/>
        <v>8.4351677812499998E-2</v>
      </c>
      <c r="H205" s="2"/>
      <c r="I205" s="19">
        <f t="shared" si="47"/>
        <v>25.860347992553194</v>
      </c>
      <c r="J205" s="19">
        <f t="shared" si="46"/>
        <v>30.446421766593129</v>
      </c>
      <c r="K205" s="14">
        <f t="shared" si="48"/>
        <v>1.0058659207895351</v>
      </c>
      <c r="L205" s="2"/>
      <c r="M205" s="19">
        <f t="shared" si="49"/>
        <v>386.12689721260699</v>
      </c>
      <c r="N205" s="2"/>
    </row>
    <row r="206" spans="1:14" x14ac:dyDescent="0.25">
      <c r="A206" s="2">
        <v>27</v>
      </c>
      <c r="B206" s="2" t="s">
        <v>42</v>
      </c>
      <c r="C206" s="2" t="s">
        <v>14</v>
      </c>
      <c r="D206" s="2">
        <v>26</v>
      </c>
      <c r="E206" s="2">
        <v>27</v>
      </c>
      <c r="F206" s="2">
        <f t="shared" si="44"/>
        <v>26.5</v>
      </c>
      <c r="G206" s="12">
        <f t="shared" si="45"/>
        <v>5.5228451249999998E-2</v>
      </c>
      <c r="H206" s="2"/>
      <c r="I206" s="19">
        <f t="shared" si="47"/>
        <v>22.16643587630309</v>
      </c>
      <c r="J206" s="19">
        <f t="shared" si="46"/>
        <v>25.157959084434971</v>
      </c>
      <c r="K206" s="14">
        <f t="shared" si="48"/>
        <v>0.57238504092907072</v>
      </c>
      <c r="L206" s="2"/>
      <c r="M206" s="19">
        <f t="shared" si="49"/>
        <v>220.45705943850811</v>
      </c>
      <c r="N206" s="2"/>
    </row>
    <row r="207" spans="1:14" x14ac:dyDescent="0.25">
      <c r="A207" s="2">
        <v>28</v>
      </c>
      <c r="B207" s="2" t="s">
        <v>42</v>
      </c>
      <c r="C207" s="2" t="s">
        <v>14</v>
      </c>
      <c r="D207" s="2">
        <v>17.5</v>
      </c>
      <c r="E207" s="2">
        <v>18</v>
      </c>
      <c r="F207" s="2">
        <f t="shared" si="44"/>
        <v>17.75</v>
      </c>
      <c r="G207" s="12">
        <f t="shared" si="45"/>
        <v>2.4778090312499997E-2</v>
      </c>
      <c r="H207" s="2"/>
      <c r="I207" s="19">
        <f t="shared" si="47"/>
        <v>16.994958913552942</v>
      </c>
      <c r="J207" s="19">
        <f t="shared" si="46"/>
        <v>17.533095327224206</v>
      </c>
      <c r="K207" s="14">
        <f t="shared" si="48"/>
        <v>0.20353287394602265</v>
      </c>
      <c r="L207" s="2"/>
      <c r="M207" s="19">
        <f t="shared" si="49"/>
        <v>78.700502246083843</v>
      </c>
      <c r="N207" s="2"/>
    </row>
    <row r="208" spans="1:14" x14ac:dyDescent="0.25">
      <c r="A208" s="2">
        <v>29</v>
      </c>
      <c r="B208" s="2" t="s">
        <v>42</v>
      </c>
      <c r="C208" s="2" t="s">
        <v>14</v>
      </c>
      <c r="D208" s="2">
        <v>41</v>
      </c>
      <c r="E208" s="2">
        <v>43</v>
      </c>
      <c r="F208" s="2">
        <f t="shared" si="44"/>
        <v>42</v>
      </c>
      <c r="G208" s="12">
        <f t="shared" si="45"/>
        <v>0.13872978</v>
      </c>
      <c r="H208" s="2"/>
      <c r="I208" s="19">
        <f t="shared" si="47"/>
        <v>31.327337924603352</v>
      </c>
      <c r="J208" s="19">
        <f t="shared" si="46"/>
        <v>38.095921635622247</v>
      </c>
      <c r="K208" s="14">
        <f t="shared" si="48"/>
        <v>1.9790736126357449</v>
      </c>
      <c r="L208" s="2"/>
      <c r="M208" s="19">
        <f t="shared" si="49"/>
        <v>756.97579234779425</v>
      </c>
      <c r="N208" s="2"/>
    </row>
    <row r="209" spans="1:14" x14ac:dyDescent="0.25">
      <c r="A209" s="2">
        <v>30</v>
      </c>
      <c r="B209" s="2" t="s">
        <v>42</v>
      </c>
      <c r="C209" s="2" t="s">
        <v>15</v>
      </c>
      <c r="D209" s="2">
        <v>36</v>
      </c>
      <c r="E209" s="2">
        <v>39</v>
      </c>
      <c r="F209" s="2">
        <f t="shared" si="44"/>
        <v>37.5</v>
      </c>
      <c r="G209" s="12">
        <f t="shared" si="45"/>
        <v>0.11059453125</v>
      </c>
      <c r="H209" s="2"/>
      <c r="I209" s="19">
        <f>14.5533711872903+(0.308151775729765*F209)</f>
        <v>26.109062777156488</v>
      </c>
      <c r="J209" s="19">
        <f t="shared" si="46"/>
        <v>34.397988445806774</v>
      </c>
      <c r="K209" s="14">
        <f t="shared" si="48"/>
        <v>1.3258794570461006</v>
      </c>
      <c r="L209" s="2"/>
      <c r="M209" s="19">
        <f t="shared" si="49"/>
        <v>508.46241149627099</v>
      </c>
      <c r="N209" s="2"/>
    </row>
    <row r="210" spans="1:14" x14ac:dyDescent="0.25">
      <c r="A210" s="2">
        <v>31</v>
      </c>
      <c r="B210" s="2" t="s">
        <v>42</v>
      </c>
      <c r="C210" s="2" t="s">
        <v>15</v>
      </c>
      <c r="D210" s="2">
        <v>47</v>
      </c>
      <c r="E210" s="2">
        <v>48</v>
      </c>
      <c r="F210" s="2">
        <f t="shared" si="44"/>
        <v>47.5</v>
      </c>
      <c r="G210" s="12">
        <f t="shared" si="45"/>
        <v>0.17744278125000001</v>
      </c>
      <c r="H210" s="2"/>
      <c r="I210" s="19">
        <f>14.5533711872903+(0.308151775729765*F210)</f>
        <v>29.190580534454138</v>
      </c>
      <c r="J210" s="19">
        <f t="shared" si="46"/>
        <v>42.562959353286395</v>
      </c>
      <c r="K210" s="14">
        <f t="shared" si="48"/>
        <v>2.3566951994378398</v>
      </c>
      <c r="L210" s="2"/>
      <c r="M210" s="19">
        <f t="shared" si="49"/>
        <v>901.30975224068902</v>
      </c>
      <c r="N210" s="2"/>
    </row>
    <row r="211" spans="1:14" x14ac:dyDescent="0.25">
      <c r="A211" s="2">
        <v>32</v>
      </c>
      <c r="B211" s="2" t="s">
        <v>42</v>
      </c>
      <c r="C211" s="2" t="s">
        <v>15</v>
      </c>
      <c r="D211" s="2">
        <v>49</v>
      </c>
      <c r="E211" s="2">
        <v>50</v>
      </c>
      <c r="F211" s="2">
        <f t="shared" si="44"/>
        <v>49.5</v>
      </c>
      <c r="G211" s="12">
        <f t="shared" si="45"/>
        <v>0.19269991124999999</v>
      </c>
      <c r="H211" s="2"/>
      <c r="I211" s="19">
        <f>14.5533711872903+(0.308151775729765*F211)</f>
        <v>29.806884085913666</v>
      </c>
      <c r="J211" s="19">
        <f t="shared" si="46"/>
        <v>44.174349029905557</v>
      </c>
      <c r="K211" s="14">
        <f t="shared" si="48"/>
        <v>2.6097180720268263</v>
      </c>
      <c r="L211" s="2"/>
      <c r="M211" s="19">
        <f t="shared" si="49"/>
        <v>997.63339223324647</v>
      </c>
      <c r="N211" s="2"/>
    </row>
    <row r="212" spans="1:14" x14ac:dyDescent="0.25">
      <c r="A212" s="32">
        <f>A211*10000/531</f>
        <v>602.63653483992471</v>
      </c>
      <c r="B212" s="6"/>
      <c r="C212" s="6"/>
      <c r="D212" s="6"/>
      <c r="E212" s="6"/>
      <c r="F212" s="6"/>
      <c r="G212" s="20">
        <f>SUM(G180:G211)</f>
        <v>2.2735335590625003</v>
      </c>
      <c r="H212" s="7">
        <f>G212*10000/531</f>
        <v>42.816074558615824</v>
      </c>
      <c r="I212" s="17">
        <f t="shared" ref="I212:J212" si="50">AVERAGE(I180:I211)</f>
        <v>22.409712030075244</v>
      </c>
      <c r="J212" s="17">
        <f t="shared" si="50"/>
        <v>25.707966172145465</v>
      </c>
      <c r="K212" s="9">
        <f>SUM(K180:K211)</f>
        <v>29.07045752458076</v>
      </c>
      <c r="L212" s="7">
        <f>K212*10000/531</f>
        <v>547.46624340076755</v>
      </c>
      <c r="M212" s="17">
        <f>SUM(M180:M211)</f>
        <v>11109.957480836896</v>
      </c>
      <c r="N212" s="7">
        <f>(M212*10000/531)/1000</f>
        <v>209.22707120220144</v>
      </c>
    </row>
    <row r="213" spans="1:14" x14ac:dyDescent="0.25">
      <c r="A213" s="2">
        <v>1</v>
      </c>
      <c r="B213" s="2" t="s">
        <v>30</v>
      </c>
      <c r="C213" s="2" t="s">
        <v>16</v>
      </c>
      <c r="D213" s="2">
        <v>22</v>
      </c>
      <c r="E213" s="2">
        <v>23</v>
      </c>
      <c r="F213" s="2">
        <f t="shared" ref="F213:F233" si="51">(D213+E213)/2</f>
        <v>22.5</v>
      </c>
      <c r="G213" s="12">
        <f t="shared" ref="G213:G233" si="52">(3.1458*(F213/2)^2)/10000</f>
        <v>3.981403125E-2</v>
      </c>
      <c r="H213" s="2"/>
      <c r="I213" s="19">
        <f>16.7822461729784+(0.348491398454387*F213)</f>
        <v>24.623302638202105</v>
      </c>
      <c r="J213" s="19">
        <f t="shared" ref="J213:J233" si="53">1.3132*F213^0.901</f>
        <v>21.709375116030941</v>
      </c>
      <c r="K213" s="14">
        <f>(2.3118+(((3.1278*10^-2)*(F213^2)*I213))+((3.7159*10^-1)*F213))/1000</f>
        <v>0.40056995283332825</v>
      </c>
      <c r="L213" s="2"/>
      <c r="M213" s="19">
        <f>((-9.1098)+(((7.3484*10^-3)*(F213^2)*I213))+(2.3666*F213))</f>
        <v>135.7405252851982</v>
      </c>
      <c r="N213" s="2"/>
    </row>
    <row r="214" spans="1:14" x14ac:dyDescent="0.25">
      <c r="A214" s="2">
        <v>2</v>
      </c>
      <c r="B214" s="2" t="s">
        <v>30</v>
      </c>
      <c r="C214" s="2" t="s">
        <v>14</v>
      </c>
      <c r="D214" s="2">
        <v>25</v>
      </c>
      <c r="E214" s="2">
        <v>26</v>
      </c>
      <c r="F214" s="2">
        <f t="shared" si="51"/>
        <v>25.5</v>
      </c>
      <c r="G214" s="12">
        <f t="shared" si="52"/>
        <v>5.1138911250000002E-2</v>
      </c>
      <c r="H214" s="2"/>
      <c r="I214" s="19">
        <f t="shared" ref="I214:I225" si="54" xml:space="preserve"> 6.50424850340264+(0.591025938600017*F214)</f>
        <v>21.575409937703071</v>
      </c>
      <c r="J214" s="19">
        <f t="shared" si="53"/>
        <v>24.300968172570066</v>
      </c>
      <c r="K214" s="14">
        <f t="shared" ref="K214:K233" si="55">(-9.1298+(((3.4866*10^-2)*(F214^2)*I214))+(1.4633*F214))/1000</f>
        <v>0.51733376993789293</v>
      </c>
      <c r="L214" s="2"/>
      <c r="M214" s="19">
        <f t="shared" ref="M214:M233" si="56">((-5.9426+(((1.321*10^-2)*(F214^2)*I214))+(7.8369*10^-1)*F214))</f>
        <v>199.37000522140667</v>
      </c>
      <c r="N214" s="2"/>
    </row>
    <row r="215" spans="1:14" x14ac:dyDescent="0.25">
      <c r="A215" s="2">
        <v>3</v>
      </c>
      <c r="B215" s="2" t="s">
        <v>30</v>
      </c>
      <c r="C215" s="2" t="s">
        <v>14</v>
      </c>
      <c r="D215" s="2">
        <v>24.5</v>
      </c>
      <c r="E215" s="2">
        <v>25.5</v>
      </c>
      <c r="F215" s="2">
        <f t="shared" si="51"/>
        <v>25</v>
      </c>
      <c r="G215" s="12">
        <f t="shared" si="52"/>
        <v>4.9153124999999999E-2</v>
      </c>
      <c r="H215" s="2"/>
      <c r="I215" s="19">
        <f t="shared" si="54"/>
        <v>21.279896968403065</v>
      </c>
      <c r="J215" s="19">
        <f t="shared" si="53"/>
        <v>23.871231353793462</v>
      </c>
      <c r="K215" s="14">
        <f t="shared" si="55"/>
        <v>0.49116825481271331</v>
      </c>
      <c r="L215" s="2"/>
      <c r="M215" s="19">
        <f t="shared" si="56"/>
        <v>189.34179934537781</v>
      </c>
      <c r="N215" s="2"/>
    </row>
    <row r="216" spans="1:14" x14ac:dyDescent="0.25">
      <c r="A216" s="2">
        <v>4</v>
      </c>
      <c r="B216" s="2" t="s">
        <v>30</v>
      </c>
      <c r="C216" s="2" t="s">
        <v>14</v>
      </c>
      <c r="D216" s="2">
        <v>24</v>
      </c>
      <c r="E216" s="2">
        <v>25</v>
      </c>
      <c r="F216" s="2">
        <f t="shared" si="51"/>
        <v>24.5</v>
      </c>
      <c r="G216" s="12">
        <f t="shared" si="52"/>
        <v>4.7206661249999997E-2</v>
      </c>
      <c r="H216" s="2"/>
      <c r="I216" s="19">
        <f t="shared" si="54"/>
        <v>20.984383999103056</v>
      </c>
      <c r="J216" s="19">
        <f t="shared" si="53"/>
        <v>23.440642753528245</v>
      </c>
      <c r="K216" s="14">
        <f t="shared" si="55"/>
        <v>0.4658888798907645</v>
      </c>
      <c r="L216" s="2"/>
      <c r="M216" s="19">
        <f t="shared" si="56"/>
        <v>179.64933350504785</v>
      </c>
      <c r="N216" s="2"/>
    </row>
    <row r="217" spans="1:14" x14ac:dyDescent="0.25">
      <c r="A217" s="2">
        <v>5</v>
      </c>
      <c r="B217" s="2" t="s">
        <v>30</v>
      </c>
      <c r="C217" s="2" t="s">
        <v>14</v>
      </c>
      <c r="D217" s="2">
        <v>21</v>
      </c>
      <c r="E217" s="2">
        <v>20.5</v>
      </c>
      <c r="F217" s="2">
        <f t="shared" si="51"/>
        <v>20.75</v>
      </c>
      <c r="G217" s="12">
        <f t="shared" si="52"/>
        <v>3.3861587812499996E-2</v>
      </c>
      <c r="H217" s="2"/>
      <c r="I217" s="19">
        <f t="shared" si="54"/>
        <v>18.768036729352993</v>
      </c>
      <c r="J217" s="19">
        <f t="shared" si="53"/>
        <v>20.181999129321838</v>
      </c>
      <c r="K217" s="14">
        <f t="shared" si="55"/>
        <v>0.30297929458275791</v>
      </c>
      <c r="L217" s="2"/>
      <c r="M217" s="19">
        <f t="shared" si="56"/>
        <v>117.06650477666584</v>
      </c>
      <c r="N217" s="2"/>
    </row>
    <row r="218" spans="1:14" x14ac:dyDescent="0.25">
      <c r="A218" s="2">
        <v>6</v>
      </c>
      <c r="B218" s="2" t="s">
        <v>30</v>
      </c>
      <c r="C218" s="2" t="s">
        <v>14</v>
      </c>
      <c r="D218" s="2">
        <v>26</v>
      </c>
      <c r="E218" s="2">
        <v>26</v>
      </c>
      <c r="F218" s="2">
        <f t="shared" si="51"/>
        <v>26</v>
      </c>
      <c r="G218" s="12">
        <f t="shared" si="52"/>
        <v>5.3164019999999992E-2</v>
      </c>
      <c r="H218" s="2"/>
      <c r="I218" s="19">
        <f t="shared" si="54"/>
        <v>21.870922907003081</v>
      </c>
      <c r="J218" s="19">
        <f t="shared" si="53"/>
        <v>24.729871549482155</v>
      </c>
      <c r="K218" s="14">
        <f t="shared" si="55"/>
        <v>0.54440088029908495</v>
      </c>
      <c r="L218" s="2"/>
      <c r="M218" s="19">
        <f t="shared" si="56"/>
        <v>209.73980672262121</v>
      </c>
      <c r="N218" s="2"/>
    </row>
    <row r="219" spans="1:14" x14ac:dyDescent="0.25">
      <c r="A219" s="2">
        <v>7</v>
      </c>
      <c r="B219" s="2" t="s">
        <v>30</v>
      </c>
      <c r="C219" s="2" t="s">
        <v>14</v>
      </c>
      <c r="D219" s="2">
        <v>19</v>
      </c>
      <c r="E219" s="2">
        <v>19</v>
      </c>
      <c r="F219" s="2">
        <f t="shared" si="51"/>
        <v>19</v>
      </c>
      <c r="G219" s="12">
        <f t="shared" si="52"/>
        <v>2.8390845000000001E-2</v>
      </c>
      <c r="H219" s="2"/>
      <c r="I219" s="19">
        <f t="shared" si="54"/>
        <v>17.733741336802961</v>
      </c>
      <c r="J219" s="19">
        <f t="shared" si="53"/>
        <v>18.641801039382159</v>
      </c>
      <c r="K219" s="14">
        <f t="shared" si="55"/>
        <v>0.24188086978707896</v>
      </c>
      <c r="L219" s="2"/>
      <c r="M219" s="19">
        <f t="shared" si="56"/>
        <v>93.516353024359319</v>
      </c>
      <c r="N219" s="2"/>
    </row>
    <row r="220" spans="1:14" x14ac:dyDescent="0.25">
      <c r="A220" s="2">
        <v>8</v>
      </c>
      <c r="B220" s="2" t="s">
        <v>30</v>
      </c>
      <c r="C220" s="2" t="s">
        <v>14</v>
      </c>
      <c r="D220" s="2">
        <v>22</v>
      </c>
      <c r="E220" s="2">
        <v>22</v>
      </c>
      <c r="F220" s="2">
        <f t="shared" si="51"/>
        <v>22</v>
      </c>
      <c r="G220" s="12">
        <f t="shared" si="52"/>
        <v>3.8064179999999996E-2</v>
      </c>
      <c r="H220" s="2"/>
      <c r="I220" s="19">
        <f t="shared" si="54"/>
        <v>19.506819152603011</v>
      </c>
      <c r="J220" s="19">
        <f t="shared" si="53"/>
        <v>21.27422310781289</v>
      </c>
      <c r="K220" s="14">
        <f t="shared" si="55"/>
        <v>0.35224318218213374</v>
      </c>
      <c r="L220" s="2"/>
      <c r="M220" s="19">
        <f t="shared" si="56"/>
        <v>136.01815920684871</v>
      </c>
      <c r="N220" s="2"/>
    </row>
    <row r="221" spans="1:14" x14ac:dyDescent="0.25">
      <c r="A221" s="2">
        <v>9</v>
      </c>
      <c r="B221" s="2" t="s">
        <v>30</v>
      </c>
      <c r="C221" s="2" t="s">
        <v>14</v>
      </c>
      <c r="D221" s="2">
        <v>23</v>
      </c>
      <c r="E221" s="2">
        <v>24</v>
      </c>
      <c r="F221" s="2">
        <f t="shared" si="51"/>
        <v>23.5</v>
      </c>
      <c r="G221" s="12">
        <f t="shared" si="52"/>
        <v>4.3431701249999996E-2</v>
      </c>
      <c r="H221" s="2"/>
      <c r="I221" s="19">
        <f t="shared" si="54"/>
        <v>20.39335806050304</v>
      </c>
      <c r="J221" s="19">
        <f t="shared" si="53"/>
        <v>22.576832866377494</v>
      </c>
      <c r="K221" s="14">
        <f t="shared" si="55"/>
        <v>0.41792673052543389</v>
      </c>
      <c r="L221" s="2"/>
      <c r="M221" s="19">
        <f t="shared" si="56"/>
        <v>161.24819957353813</v>
      </c>
      <c r="N221" s="2"/>
    </row>
    <row r="222" spans="1:14" x14ac:dyDescent="0.25">
      <c r="A222" s="2">
        <v>10</v>
      </c>
      <c r="B222" s="2" t="s">
        <v>30</v>
      </c>
      <c r="C222" s="2" t="s">
        <v>14</v>
      </c>
      <c r="D222" s="2">
        <v>30</v>
      </c>
      <c r="E222" s="2">
        <v>30</v>
      </c>
      <c r="F222" s="2">
        <f t="shared" si="51"/>
        <v>30</v>
      </c>
      <c r="G222" s="12">
        <f t="shared" si="52"/>
        <v>7.0780499999999996E-2</v>
      </c>
      <c r="H222" s="2"/>
      <c r="I222" s="19">
        <f t="shared" si="54"/>
        <v>24.235026661403147</v>
      </c>
      <c r="J222" s="19">
        <f t="shared" si="53"/>
        <v>28.133069854340501</v>
      </c>
      <c r="K222" s="14">
        <f t="shared" si="55"/>
        <v>0.79524979561883391</v>
      </c>
      <c r="L222" s="2"/>
      <c r="M222" s="19">
        <f t="shared" si="56"/>
        <v>305.69833197742196</v>
      </c>
      <c r="N222" s="2"/>
    </row>
    <row r="223" spans="1:14" x14ac:dyDescent="0.25">
      <c r="A223" s="2">
        <v>11</v>
      </c>
      <c r="B223" s="2" t="s">
        <v>30</v>
      </c>
      <c r="C223" s="2" t="s">
        <v>14</v>
      </c>
      <c r="D223" s="2">
        <v>25</v>
      </c>
      <c r="E223" s="2">
        <v>24</v>
      </c>
      <c r="F223" s="2">
        <f t="shared" si="51"/>
        <v>24.5</v>
      </c>
      <c r="G223" s="12">
        <f t="shared" si="52"/>
        <v>4.7206661249999997E-2</v>
      </c>
      <c r="H223" s="2"/>
      <c r="I223" s="19">
        <f t="shared" si="54"/>
        <v>20.984383999103056</v>
      </c>
      <c r="J223" s="19">
        <f t="shared" si="53"/>
        <v>23.440642753528245</v>
      </c>
      <c r="K223" s="14">
        <f t="shared" si="55"/>
        <v>0.4658888798907645</v>
      </c>
      <c r="L223" s="2"/>
      <c r="M223" s="19">
        <f t="shared" si="56"/>
        <v>179.64933350504785</v>
      </c>
      <c r="N223" s="2"/>
    </row>
    <row r="224" spans="1:14" x14ac:dyDescent="0.25">
      <c r="A224" s="2">
        <v>12</v>
      </c>
      <c r="B224" s="2" t="s">
        <v>30</v>
      </c>
      <c r="C224" s="2" t="s">
        <v>14</v>
      </c>
      <c r="D224" s="2">
        <v>26</v>
      </c>
      <c r="E224" s="2">
        <v>27.5</v>
      </c>
      <c r="F224" s="2">
        <f t="shared" si="51"/>
        <v>26.75</v>
      </c>
      <c r="G224" s="12">
        <f t="shared" si="52"/>
        <v>5.6275412812499995E-2</v>
      </c>
      <c r="H224" s="2">
        <v>23.8</v>
      </c>
      <c r="I224" s="19">
        <f t="shared" si="54"/>
        <v>22.314192360953093</v>
      </c>
      <c r="J224" s="19">
        <f t="shared" si="53"/>
        <v>25.371702219585604</v>
      </c>
      <c r="K224" s="14">
        <f t="shared" si="55"/>
        <v>0.58672584479260526</v>
      </c>
      <c r="L224" s="2"/>
      <c r="M224" s="19">
        <f t="shared" si="56"/>
        <v>225.94780987366821</v>
      </c>
      <c r="N224" s="2"/>
    </row>
    <row r="225" spans="1:14" x14ac:dyDescent="0.25">
      <c r="A225" s="2">
        <v>13</v>
      </c>
      <c r="B225" s="2" t="s">
        <v>30</v>
      </c>
      <c r="C225" s="2" t="s">
        <v>14</v>
      </c>
      <c r="D225" s="2">
        <v>11</v>
      </c>
      <c r="E225" s="2">
        <v>11</v>
      </c>
      <c r="F225" s="2">
        <f t="shared" si="51"/>
        <v>11</v>
      </c>
      <c r="G225" s="12">
        <f t="shared" si="52"/>
        <v>9.516044999999999E-3</v>
      </c>
      <c r="H225" s="2"/>
      <c r="I225" s="19">
        <f t="shared" si="54"/>
        <v>13.005533828002825</v>
      </c>
      <c r="J225" s="19">
        <f t="shared" si="53"/>
        <v>11.392674343959751</v>
      </c>
      <c r="K225" s="14">
        <f t="shared" si="55"/>
        <v>6.1834064036104718E-2</v>
      </c>
      <c r="L225" s="2"/>
      <c r="M225" s="19">
        <f t="shared" si="56"/>
        <v>23.466165326017997</v>
      </c>
      <c r="N225" s="2"/>
    </row>
    <row r="226" spans="1:14" x14ac:dyDescent="0.25">
      <c r="A226" s="2">
        <v>14</v>
      </c>
      <c r="B226" s="2" t="s">
        <v>30</v>
      </c>
      <c r="C226" s="2" t="s">
        <v>15</v>
      </c>
      <c r="D226" s="2">
        <v>26.5</v>
      </c>
      <c r="E226" s="2">
        <v>26</v>
      </c>
      <c r="F226" s="2">
        <f t="shared" si="51"/>
        <v>26.25</v>
      </c>
      <c r="G226" s="12">
        <f t="shared" si="52"/>
        <v>5.4191320312499999E-2</v>
      </c>
      <c r="H226" s="2"/>
      <c r="I226" s="19">
        <f t="shared" ref="I226:I233" si="57">14.5533711872903+(0.308151775729765*F226)</f>
        <v>22.642355300196634</v>
      </c>
      <c r="J226" s="19">
        <f t="shared" si="53"/>
        <v>24.944016224899588</v>
      </c>
      <c r="K226" s="14">
        <f t="shared" si="55"/>
        <v>0.5732610854912894</v>
      </c>
      <c r="L226" s="2"/>
      <c r="M226" s="19">
        <f t="shared" si="56"/>
        <v>220.73165540684144</v>
      </c>
      <c r="N226" s="2"/>
    </row>
    <row r="227" spans="1:14" x14ac:dyDescent="0.25">
      <c r="A227" s="2">
        <v>15</v>
      </c>
      <c r="B227" s="2" t="s">
        <v>30</v>
      </c>
      <c r="C227" s="2" t="s">
        <v>15</v>
      </c>
      <c r="D227" s="2">
        <v>28</v>
      </c>
      <c r="E227" s="2">
        <v>30</v>
      </c>
      <c r="F227" s="2">
        <f t="shared" si="51"/>
        <v>29</v>
      </c>
      <c r="G227" s="12">
        <f t="shared" si="52"/>
        <v>6.6140445000000006E-2</v>
      </c>
      <c r="H227" s="2"/>
      <c r="I227" s="19">
        <f t="shared" si="57"/>
        <v>23.489772683453488</v>
      </c>
      <c r="J227" s="19">
        <f t="shared" si="53"/>
        <v>27.286728527437408</v>
      </c>
      <c r="K227" s="14">
        <f t="shared" si="55"/>
        <v>0.72208020249466431</v>
      </c>
      <c r="L227" s="2"/>
      <c r="M227" s="19">
        <f t="shared" si="56"/>
        <v>277.74662350182166</v>
      </c>
      <c r="N227" s="2"/>
    </row>
    <row r="228" spans="1:14" x14ac:dyDescent="0.25">
      <c r="A228" s="2">
        <v>16</v>
      </c>
      <c r="B228" s="2" t="s">
        <v>30</v>
      </c>
      <c r="C228" s="2" t="s">
        <v>15</v>
      </c>
      <c r="D228" s="2">
        <v>32</v>
      </c>
      <c r="E228" s="2">
        <v>32</v>
      </c>
      <c r="F228" s="2">
        <f t="shared" si="51"/>
        <v>32</v>
      </c>
      <c r="G228" s="12">
        <f t="shared" si="52"/>
        <v>8.0532480000000004E-2</v>
      </c>
      <c r="H228" s="2">
        <v>21.9</v>
      </c>
      <c r="I228" s="19">
        <f t="shared" si="57"/>
        <v>24.41422801064278</v>
      </c>
      <c r="J228" s="19">
        <f t="shared" si="53"/>
        <v>29.817484661797479</v>
      </c>
      <c r="K228" s="14">
        <f t="shared" si="55"/>
        <v>0.90935170919072894</v>
      </c>
      <c r="L228" s="2"/>
      <c r="M228" s="19">
        <f t="shared" si="56"/>
        <v>349.38771886908529</v>
      </c>
      <c r="N228" s="2"/>
    </row>
    <row r="229" spans="1:14" x14ac:dyDescent="0.25">
      <c r="A229" s="2">
        <v>17</v>
      </c>
      <c r="B229" s="2" t="s">
        <v>30</v>
      </c>
      <c r="C229" s="2" t="s">
        <v>15</v>
      </c>
      <c r="D229" s="2">
        <v>24</v>
      </c>
      <c r="E229" s="2">
        <v>23</v>
      </c>
      <c r="F229" s="2">
        <f t="shared" si="51"/>
        <v>23.5</v>
      </c>
      <c r="G229" s="12">
        <f t="shared" si="52"/>
        <v>4.3431701249999996E-2</v>
      </c>
      <c r="H229" s="2">
        <v>22.4</v>
      </c>
      <c r="I229" s="19">
        <f t="shared" si="57"/>
        <v>21.79493791693978</v>
      </c>
      <c r="J229" s="19">
        <f t="shared" si="53"/>
        <v>22.576832866377494</v>
      </c>
      <c r="K229" s="14">
        <f t="shared" si="55"/>
        <v>0.44491379816378934</v>
      </c>
      <c r="L229" s="2"/>
      <c r="M229" s="19">
        <f t="shared" si="56"/>
        <v>171.47303647776221</v>
      </c>
      <c r="N229" s="2"/>
    </row>
    <row r="230" spans="1:14" x14ac:dyDescent="0.25">
      <c r="A230" s="2">
        <v>18</v>
      </c>
      <c r="B230" s="2" t="s">
        <v>30</v>
      </c>
      <c r="C230" s="2" t="s">
        <v>15</v>
      </c>
      <c r="D230" s="2">
        <v>34</v>
      </c>
      <c r="E230" s="2">
        <v>32.5</v>
      </c>
      <c r="F230" s="2">
        <f t="shared" si="51"/>
        <v>33.25</v>
      </c>
      <c r="G230" s="12">
        <f t="shared" si="52"/>
        <v>8.69469628125E-2</v>
      </c>
      <c r="H230" s="2">
        <v>23.9</v>
      </c>
      <c r="I230" s="19">
        <f t="shared" si="57"/>
        <v>24.799417730304988</v>
      </c>
      <c r="J230" s="19">
        <f t="shared" si="53"/>
        <v>30.864919626355118</v>
      </c>
      <c r="K230" s="14">
        <f t="shared" si="55"/>
        <v>0.99545672521667317</v>
      </c>
      <c r="L230" s="2"/>
      <c r="M230" s="19">
        <f t="shared" si="56"/>
        <v>382.29770825352057</v>
      </c>
      <c r="N230" s="2"/>
    </row>
    <row r="231" spans="1:14" x14ac:dyDescent="0.25">
      <c r="A231" s="2">
        <v>19</v>
      </c>
      <c r="B231" s="2" t="s">
        <v>30</v>
      </c>
      <c r="C231" s="2" t="s">
        <v>15</v>
      </c>
      <c r="D231" s="2">
        <v>31</v>
      </c>
      <c r="E231" s="2">
        <v>31</v>
      </c>
      <c r="F231" s="2">
        <f t="shared" si="51"/>
        <v>31</v>
      </c>
      <c r="G231" s="12">
        <f t="shared" si="52"/>
        <v>7.5577845000000005E-2</v>
      </c>
      <c r="H231" s="2">
        <v>24.9</v>
      </c>
      <c r="I231" s="19">
        <f t="shared" si="57"/>
        <v>24.106076234913015</v>
      </c>
      <c r="J231" s="19">
        <f t="shared" si="53"/>
        <v>28.976622316856201</v>
      </c>
      <c r="K231" s="14">
        <f t="shared" si="55"/>
        <v>0.8439361383002244</v>
      </c>
      <c r="L231" s="2"/>
      <c r="M231" s="19">
        <f t="shared" si="56"/>
        <v>324.37384764773611</v>
      </c>
      <c r="N231" s="2"/>
    </row>
    <row r="232" spans="1:14" x14ac:dyDescent="0.25">
      <c r="A232" s="2">
        <v>20</v>
      </c>
      <c r="B232" s="2" t="s">
        <v>30</v>
      </c>
      <c r="C232" s="2" t="s">
        <v>15</v>
      </c>
      <c r="D232" s="2">
        <v>35</v>
      </c>
      <c r="E232" s="2">
        <v>35</v>
      </c>
      <c r="F232" s="2">
        <f t="shared" si="51"/>
        <v>35</v>
      </c>
      <c r="G232" s="12">
        <f t="shared" si="52"/>
        <v>9.6340124999999999E-2</v>
      </c>
      <c r="H232" s="2"/>
      <c r="I232" s="19">
        <f t="shared" si="57"/>
        <v>25.338683337832073</v>
      </c>
      <c r="J232" s="19">
        <f t="shared" si="53"/>
        <v>32.324824973184292</v>
      </c>
      <c r="K232" s="14">
        <f t="shared" si="55"/>
        <v>1.1243224032396451</v>
      </c>
      <c r="L232" s="2"/>
      <c r="M232" s="19">
        <f t="shared" si="56"/>
        <v>431.52345844363305</v>
      </c>
      <c r="N232" s="2"/>
    </row>
    <row r="233" spans="1:14" x14ac:dyDescent="0.25">
      <c r="A233" s="2">
        <v>21</v>
      </c>
      <c r="B233" s="2" t="s">
        <v>30</v>
      </c>
      <c r="C233" s="2" t="s">
        <v>15</v>
      </c>
      <c r="D233" s="2">
        <v>27</v>
      </c>
      <c r="E233" s="2">
        <v>27.5</v>
      </c>
      <c r="F233" s="2">
        <f t="shared" si="51"/>
        <v>27.25</v>
      </c>
      <c r="G233" s="12">
        <f t="shared" si="52"/>
        <v>5.8398827812499998E-2</v>
      </c>
      <c r="H233" s="2"/>
      <c r="I233" s="19">
        <f t="shared" si="57"/>
        <v>22.950507075926396</v>
      </c>
      <c r="J233" s="19">
        <f t="shared" si="53"/>
        <v>25.798597478841685</v>
      </c>
      <c r="K233" s="14">
        <f t="shared" si="55"/>
        <v>0.62493797895784975</v>
      </c>
      <c r="L233" s="2"/>
      <c r="M233" s="19">
        <f t="shared" si="56"/>
        <v>240.54022837859787</v>
      </c>
      <c r="N233" s="2"/>
    </row>
    <row r="234" spans="1:14" x14ac:dyDescent="0.25">
      <c r="A234" s="3">
        <f>A233*10000/531</f>
        <v>395.48022598870057</v>
      </c>
      <c r="B234" s="6"/>
      <c r="C234" s="6"/>
      <c r="D234" s="6"/>
      <c r="E234" s="6"/>
      <c r="F234" s="6"/>
      <c r="G234" s="20">
        <f>SUM(G213:G233)</f>
        <v>1.1295633890624999</v>
      </c>
      <c r="H234" s="7">
        <f>G234*10000/531</f>
        <v>21.272380208333331</v>
      </c>
      <c r="I234" s="17">
        <f t="shared" ref="I234:J234" si="58">AVERAGE(I213:I233)</f>
        <v>21.7529041366356</v>
      </c>
      <c r="J234" s="17">
        <f t="shared" si="58"/>
        <v>24.364526711212505</v>
      </c>
      <c r="K234" s="9">
        <f>SUM(K213:K233)</f>
        <v>11.882350440244361</v>
      </c>
      <c r="L234" s="7">
        <f>K234*10000/531</f>
        <v>223.77307797070358</v>
      </c>
      <c r="M234" s="17">
        <f>SUM(M213:M233)</f>
        <v>4554.5266043222191</v>
      </c>
      <c r="N234" s="7">
        <f>(M234*10000/531)/1000</f>
        <v>85.772629083280961</v>
      </c>
    </row>
    <row r="235" spans="1:14" x14ac:dyDescent="0.25">
      <c r="A235" s="3">
        <v>1</v>
      </c>
      <c r="B235" s="3" t="s">
        <v>32</v>
      </c>
      <c r="C235" s="3" t="s">
        <v>14</v>
      </c>
      <c r="D235" s="3">
        <v>20</v>
      </c>
      <c r="E235" s="3">
        <v>21</v>
      </c>
      <c r="F235" s="3">
        <f t="shared" ref="F235:F270" si="59">(D235+E235)/2</f>
        <v>20.5</v>
      </c>
      <c r="G235" s="13">
        <f t="shared" ref="G235:G270" si="60">(3.1458*(F235/2)^2)/10000</f>
        <v>3.3050561249999999E-2</v>
      </c>
      <c r="H235" s="3">
        <v>21.5</v>
      </c>
      <c r="I235" s="18">
        <f t="shared" ref="I235:I270" si="61" xml:space="preserve"> 6.50424850340264+(0.591025938600017*F235)</f>
        <v>18.620280244702986</v>
      </c>
      <c r="J235" s="18">
        <f t="shared" ref="J235:J270" si="62">1.3132*F235^0.901</f>
        <v>19.96278377933983</v>
      </c>
      <c r="K235" s="15">
        <f t="shared" ref="K235:K270" si="63">(-9.1298+(((3.4866*10^-2)*(F235^2)*I235))+(1.4633*F235))/1000</f>
        <v>0.293700323897715</v>
      </c>
      <c r="L235" s="3"/>
      <c r="M235" s="18">
        <f t="shared" ref="M235:M270" si="64">((-5.9426+(((1.321*10^-2)*(F235^2)*I235))+(7.8369*10^-1)*F235))</f>
        <v>113.49357732916924</v>
      </c>
      <c r="N235" s="3"/>
    </row>
    <row r="236" spans="1:14" x14ac:dyDescent="0.25">
      <c r="A236" s="3">
        <v>2</v>
      </c>
      <c r="B236" s="3" t="s">
        <v>32</v>
      </c>
      <c r="C236" s="3" t="s">
        <v>14</v>
      </c>
      <c r="D236" s="3">
        <v>24.5</v>
      </c>
      <c r="E236" s="3">
        <v>24</v>
      </c>
      <c r="F236" s="3">
        <f t="shared" si="59"/>
        <v>24.25</v>
      </c>
      <c r="G236" s="13">
        <f t="shared" si="60"/>
        <v>4.6248175312500001E-2</v>
      </c>
      <c r="H236" s="3"/>
      <c r="I236" s="18">
        <f t="shared" si="61"/>
        <v>20.836627514453053</v>
      </c>
      <c r="J236" s="18">
        <f t="shared" si="62"/>
        <v>23.225023090490531</v>
      </c>
      <c r="K236" s="15">
        <f t="shared" si="63"/>
        <v>0.45357666530825747</v>
      </c>
      <c r="L236" s="3"/>
      <c r="M236" s="18">
        <f t="shared" si="64"/>
        <v>174.92717322655542</v>
      </c>
      <c r="N236" s="3"/>
    </row>
    <row r="237" spans="1:14" x14ac:dyDescent="0.25">
      <c r="A237" s="3">
        <v>3</v>
      </c>
      <c r="B237" s="3" t="s">
        <v>32</v>
      </c>
      <c r="C237" s="3" t="s">
        <v>14</v>
      </c>
      <c r="D237" s="3">
        <v>11</v>
      </c>
      <c r="E237" s="3">
        <v>11</v>
      </c>
      <c r="F237" s="3">
        <f t="shared" si="59"/>
        <v>11</v>
      </c>
      <c r="G237" s="13">
        <f t="shared" si="60"/>
        <v>9.516044999999999E-3</v>
      </c>
      <c r="H237" s="3"/>
      <c r="I237" s="18">
        <f t="shared" si="61"/>
        <v>13.005533828002825</v>
      </c>
      <c r="J237" s="18">
        <f t="shared" si="62"/>
        <v>11.392674343959751</v>
      </c>
      <c r="K237" s="15">
        <f t="shared" si="63"/>
        <v>6.1834064036104718E-2</v>
      </c>
      <c r="L237" s="3"/>
      <c r="M237" s="18">
        <f t="shared" si="64"/>
        <v>23.466165326017997</v>
      </c>
      <c r="N237" s="3"/>
    </row>
    <row r="238" spans="1:14" x14ac:dyDescent="0.25">
      <c r="A238" s="3">
        <v>4</v>
      </c>
      <c r="B238" s="3" t="s">
        <v>32</v>
      </c>
      <c r="C238" s="3" t="s">
        <v>14</v>
      </c>
      <c r="D238" s="3">
        <v>28</v>
      </c>
      <c r="E238" s="3">
        <v>31</v>
      </c>
      <c r="F238" s="3">
        <f t="shared" si="59"/>
        <v>29.5</v>
      </c>
      <c r="G238" s="13">
        <f t="shared" si="60"/>
        <v>6.8440811249999997E-2</v>
      </c>
      <c r="H238" s="3"/>
      <c r="I238" s="18">
        <f t="shared" si="61"/>
        <v>23.939513692103141</v>
      </c>
      <c r="J238" s="18">
        <f t="shared" si="62"/>
        <v>27.710254241662071</v>
      </c>
      <c r="K238" s="15">
        <f t="shared" si="63"/>
        <v>0.76041354218941248</v>
      </c>
      <c r="L238" s="3"/>
      <c r="M238" s="18">
        <f t="shared" si="64"/>
        <v>292.38496425320187</v>
      </c>
      <c r="N238" s="3"/>
    </row>
    <row r="239" spans="1:14" x14ac:dyDescent="0.25">
      <c r="A239" s="3">
        <v>5</v>
      </c>
      <c r="B239" s="3" t="s">
        <v>32</v>
      </c>
      <c r="C239" s="3" t="s">
        <v>14</v>
      </c>
      <c r="D239" s="3">
        <v>17</v>
      </c>
      <c r="E239" s="3">
        <v>16.5</v>
      </c>
      <c r="F239" s="3">
        <f t="shared" si="59"/>
        <v>16.75</v>
      </c>
      <c r="G239" s="13">
        <f t="shared" si="60"/>
        <v>2.2064837812499998E-2</v>
      </c>
      <c r="H239" s="3"/>
      <c r="I239" s="18">
        <f t="shared" si="61"/>
        <v>16.403932974952923</v>
      </c>
      <c r="J239" s="18">
        <f t="shared" si="62"/>
        <v>16.640570794312119</v>
      </c>
      <c r="K239" s="15">
        <f t="shared" si="63"/>
        <v>0.17584525857331482</v>
      </c>
      <c r="L239" s="3"/>
      <c r="M239" s="18">
        <f t="shared" si="64"/>
        <v>67.980966262217876</v>
      </c>
      <c r="N239" s="3"/>
    </row>
    <row r="240" spans="1:14" x14ac:dyDescent="0.25">
      <c r="A240" s="3">
        <v>6</v>
      </c>
      <c r="B240" s="3" t="s">
        <v>32</v>
      </c>
      <c r="C240" s="3" t="s">
        <v>14</v>
      </c>
      <c r="D240" s="3">
        <v>30</v>
      </c>
      <c r="E240" s="3">
        <v>30</v>
      </c>
      <c r="F240" s="3">
        <f t="shared" si="59"/>
        <v>30</v>
      </c>
      <c r="G240" s="13">
        <f t="shared" si="60"/>
        <v>7.0780499999999996E-2</v>
      </c>
      <c r="H240" s="3">
        <v>24.2</v>
      </c>
      <c r="I240" s="18">
        <f t="shared" si="61"/>
        <v>24.235026661403147</v>
      </c>
      <c r="J240" s="18">
        <f t="shared" si="62"/>
        <v>28.133069854340501</v>
      </c>
      <c r="K240" s="15">
        <f t="shared" si="63"/>
        <v>0.79524979561883391</v>
      </c>
      <c r="L240" s="3"/>
      <c r="M240" s="18">
        <f t="shared" si="64"/>
        <v>305.69833197742196</v>
      </c>
      <c r="N240" s="3"/>
    </row>
    <row r="241" spans="1:14" x14ac:dyDescent="0.25">
      <c r="A241" s="3">
        <v>7</v>
      </c>
      <c r="B241" s="3" t="s">
        <v>32</v>
      </c>
      <c r="C241" s="3" t="s">
        <v>14</v>
      </c>
      <c r="D241" s="3">
        <v>17.5</v>
      </c>
      <c r="E241" s="3">
        <v>18</v>
      </c>
      <c r="F241" s="3">
        <f t="shared" si="59"/>
        <v>17.75</v>
      </c>
      <c r="G241" s="13">
        <f t="shared" si="60"/>
        <v>2.4778090312499997E-2</v>
      </c>
      <c r="H241" s="3">
        <v>15.5</v>
      </c>
      <c r="I241" s="18">
        <f t="shared" si="61"/>
        <v>16.994958913552942</v>
      </c>
      <c r="J241" s="18">
        <f t="shared" si="62"/>
        <v>17.533095327224206</v>
      </c>
      <c r="K241" s="15">
        <f t="shared" si="63"/>
        <v>0.20353287394602265</v>
      </c>
      <c r="L241" s="3"/>
      <c r="M241" s="18">
        <f t="shared" si="64"/>
        <v>78.700502246083843</v>
      </c>
      <c r="N241" s="3"/>
    </row>
    <row r="242" spans="1:14" x14ac:dyDescent="0.25">
      <c r="A242" s="3">
        <v>8</v>
      </c>
      <c r="B242" s="3" t="s">
        <v>32</v>
      </c>
      <c r="C242" s="3" t="s">
        <v>14</v>
      </c>
      <c r="D242" s="3">
        <v>22</v>
      </c>
      <c r="E242" s="3">
        <v>22</v>
      </c>
      <c r="F242" s="3">
        <f t="shared" si="59"/>
        <v>22</v>
      </c>
      <c r="G242" s="13">
        <f t="shared" si="60"/>
        <v>3.8064179999999996E-2</v>
      </c>
      <c r="H242" s="3"/>
      <c r="I242" s="18">
        <f t="shared" si="61"/>
        <v>19.506819152603011</v>
      </c>
      <c r="J242" s="18">
        <f t="shared" si="62"/>
        <v>21.27422310781289</v>
      </c>
      <c r="K242" s="15">
        <f t="shared" si="63"/>
        <v>0.35224318218213374</v>
      </c>
      <c r="L242" s="3"/>
      <c r="M242" s="18">
        <f t="shared" si="64"/>
        <v>136.01815920684871</v>
      </c>
      <c r="N242" s="3"/>
    </row>
    <row r="243" spans="1:14" x14ac:dyDescent="0.25">
      <c r="A243" s="3">
        <v>9</v>
      </c>
      <c r="B243" s="3" t="s">
        <v>32</v>
      </c>
      <c r="C243" s="3" t="s">
        <v>14</v>
      </c>
      <c r="D243" s="3">
        <v>22</v>
      </c>
      <c r="E243" s="3">
        <v>23</v>
      </c>
      <c r="F243" s="3">
        <f t="shared" si="59"/>
        <v>22.5</v>
      </c>
      <c r="G243" s="13">
        <f t="shared" si="60"/>
        <v>3.981403125E-2</v>
      </c>
      <c r="H243" s="3"/>
      <c r="I243" s="18">
        <f t="shared" si="61"/>
        <v>19.802332121903021</v>
      </c>
      <c r="J243" s="18">
        <f t="shared" si="62"/>
        <v>21.709375116030941</v>
      </c>
      <c r="K243" s="15">
        <f t="shared" si="63"/>
        <v>0.37332368157964957</v>
      </c>
      <c r="L243" s="3"/>
      <c r="M243" s="18">
        <f t="shared" si="64"/>
        <v>144.11975871098406</v>
      </c>
      <c r="N243" s="3"/>
    </row>
    <row r="244" spans="1:14" x14ac:dyDescent="0.25">
      <c r="A244" s="3">
        <v>10</v>
      </c>
      <c r="B244" s="3" t="s">
        <v>32</v>
      </c>
      <c r="C244" s="3" t="s">
        <v>14</v>
      </c>
      <c r="D244" s="3">
        <v>18</v>
      </c>
      <c r="E244" s="3">
        <v>17.5</v>
      </c>
      <c r="F244" s="3">
        <f t="shared" si="59"/>
        <v>17.75</v>
      </c>
      <c r="G244" s="13">
        <f t="shared" si="60"/>
        <v>2.4778090312499997E-2</v>
      </c>
      <c r="H244" s="3"/>
      <c r="I244" s="18">
        <f t="shared" si="61"/>
        <v>16.994958913552942</v>
      </c>
      <c r="J244" s="18">
        <f t="shared" si="62"/>
        <v>17.533095327224206</v>
      </c>
      <c r="K244" s="15">
        <f t="shared" si="63"/>
        <v>0.20353287394602265</v>
      </c>
      <c r="L244" s="3"/>
      <c r="M244" s="18">
        <f t="shared" si="64"/>
        <v>78.700502246083843</v>
      </c>
      <c r="N244" s="3"/>
    </row>
    <row r="245" spans="1:14" x14ac:dyDescent="0.25">
      <c r="A245" s="3">
        <v>11</v>
      </c>
      <c r="B245" s="3" t="s">
        <v>32</v>
      </c>
      <c r="C245" s="3" t="s">
        <v>14</v>
      </c>
      <c r="D245" s="3">
        <v>17</v>
      </c>
      <c r="E245" s="3">
        <v>17</v>
      </c>
      <c r="F245" s="3">
        <f t="shared" si="59"/>
        <v>17</v>
      </c>
      <c r="G245" s="13">
        <f t="shared" si="60"/>
        <v>2.2728405E-2</v>
      </c>
      <c r="H245" s="3"/>
      <c r="I245" s="18">
        <f t="shared" si="61"/>
        <v>16.55168945960293</v>
      </c>
      <c r="J245" s="18">
        <f t="shared" si="62"/>
        <v>16.864184784599143</v>
      </c>
      <c r="K245" s="15">
        <f t="shared" si="63"/>
        <v>0.18252565815787108</v>
      </c>
      <c r="L245" s="3"/>
      <c r="M245" s="18">
        <f t="shared" si="64"/>
        <v>70.569349333031511</v>
      </c>
      <c r="N245" s="3"/>
    </row>
    <row r="246" spans="1:14" x14ac:dyDescent="0.25">
      <c r="A246" s="3">
        <v>12</v>
      </c>
      <c r="B246" s="3" t="s">
        <v>32</v>
      </c>
      <c r="C246" s="3" t="s">
        <v>14</v>
      </c>
      <c r="D246" s="3">
        <v>30</v>
      </c>
      <c r="E246" s="3">
        <v>30</v>
      </c>
      <c r="F246" s="3">
        <f t="shared" si="59"/>
        <v>30</v>
      </c>
      <c r="G246" s="13">
        <f t="shared" si="60"/>
        <v>7.0780499999999996E-2</v>
      </c>
      <c r="H246" s="3"/>
      <c r="I246" s="18">
        <f t="shared" si="61"/>
        <v>24.235026661403147</v>
      </c>
      <c r="J246" s="18">
        <f t="shared" si="62"/>
        <v>28.133069854340501</v>
      </c>
      <c r="K246" s="15">
        <f t="shared" si="63"/>
        <v>0.79524979561883391</v>
      </c>
      <c r="L246" s="3"/>
      <c r="M246" s="18">
        <f t="shared" si="64"/>
        <v>305.69833197742196</v>
      </c>
      <c r="N246" s="3"/>
    </row>
    <row r="247" spans="1:14" x14ac:dyDescent="0.25">
      <c r="A247" s="3">
        <v>13</v>
      </c>
      <c r="B247" s="3" t="s">
        <v>32</v>
      </c>
      <c r="C247" s="3" t="s">
        <v>14</v>
      </c>
      <c r="D247" s="3">
        <v>25.5</v>
      </c>
      <c r="E247" s="3">
        <v>25</v>
      </c>
      <c r="F247" s="3">
        <f t="shared" si="59"/>
        <v>25.25</v>
      </c>
      <c r="G247" s="13">
        <f t="shared" si="60"/>
        <v>5.0141102812499998E-2</v>
      </c>
      <c r="H247" s="3"/>
      <c r="I247" s="18">
        <f t="shared" si="61"/>
        <v>21.427653453053068</v>
      </c>
      <c r="J247" s="18">
        <f t="shared" si="62"/>
        <v>24.086205071773808</v>
      </c>
      <c r="K247" s="15">
        <f t="shared" si="63"/>
        <v>0.50413927891035049</v>
      </c>
      <c r="L247" s="3"/>
      <c r="M247" s="18">
        <f t="shared" si="64"/>
        <v>194.31356880458696</v>
      </c>
      <c r="N247" s="3"/>
    </row>
    <row r="248" spans="1:14" x14ac:dyDescent="0.25">
      <c r="A248" s="3">
        <v>14</v>
      </c>
      <c r="B248" s="3" t="s">
        <v>32</v>
      </c>
      <c r="C248" s="3" t="s">
        <v>14</v>
      </c>
      <c r="D248" s="3">
        <v>32</v>
      </c>
      <c r="E248" s="3">
        <v>30.5</v>
      </c>
      <c r="F248" s="3">
        <f t="shared" si="59"/>
        <v>31.25</v>
      </c>
      <c r="G248" s="13">
        <f t="shared" si="60"/>
        <v>7.6801757812499996E-2</v>
      </c>
      <c r="H248" s="3"/>
      <c r="I248" s="18">
        <f t="shared" si="61"/>
        <v>24.973809084653169</v>
      </c>
      <c r="J248" s="18">
        <f t="shared" si="62"/>
        <v>29.187086391437006</v>
      </c>
      <c r="K248" s="15">
        <f t="shared" si="63"/>
        <v>0.88692725814991924</v>
      </c>
      <c r="L248" s="3"/>
      <c r="M248" s="18">
        <f t="shared" si="64"/>
        <v>340.71960508619958</v>
      </c>
      <c r="N248" s="3"/>
    </row>
    <row r="249" spans="1:14" x14ac:dyDescent="0.25">
      <c r="A249" s="3">
        <v>15</v>
      </c>
      <c r="B249" s="3" t="s">
        <v>32</v>
      </c>
      <c r="C249" s="3" t="s">
        <v>14</v>
      </c>
      <c r="D249" s="3">
        <v>25</v>
      </c>
      <c r="E249" s="3">
        <v>25.5</v>
      </c>
      <c r="F249" s="3">
        <f t="shared" si="59"/>
        <v>25.25</v>
      </c>
      <c r="G249" s="13">
        <f t="shared" si="60"/>
        <v>5.0141102812499998E-2</v>
      </c>
      <c r="H249" s="3"/>
      <c r="I249" s="18">
        <f t="shared" si="61"/>
        <v>21.427653453053068</v>
      </c>
      <c r="J249" s="18">
        <f t="shared" si="62"/>
        <v>24.086205071773808</v>
      </c>
      <c r="K249" s="15">
        <f t="shared" si="63"/>
        <v>0.50413927891035049</v>
      </c>
      <c r="L249" s="3"/>
      <c r="M249" s="18">
        <f t="shared" si="64"/>
        <v>194.31356880458696</v>
      </c>
      <c r="N249" s="3"/>
    </row>
    <row r="250" spans="1:14" x14ac:dyDescent="0.25">
      <c r="A250" s="3">
        <v>16</v>
      </c>
      <c r="B250" s="3" t="s">
        <v>32</v>
      </c>
      <c r="C250" s="3" t="s">
        <v>14</v>
      </c>
      <c r="D250" s="3">
        <v>24</v>
      </c>
      <c r="E250" s="3">
        <v>24.5</v>
      </c>
      <c r="F250" s="3">
        <f t="shared" si="59"/>
        <v>24.25</v>
      </c>
      <c r="G250" s="13">
        <f t="shared" si="60"/>
        <v>4.6248175312500001E-2</v>
      </c>
      <c r="H250" s="3"/>
      <c r="I250" s="18">
        <f t="shared" si="61"/>
        <v>20.836627514453053</v>
      </c>
      <c r="J250" s="18">
        <f t="shared" si="62"/>
        <v>23.225023090490531</v>
      </c>
      <c r="K250" s="15">
        <f t="shared" si="63"/>
        <v>0.45357666530825747</v>
      </c>
      <c r="L250" s="3"/>
      <c r="M250" s="18">
        <f t="shared" si="64"/>
        <v>174.92717322655542</v>
      </c>
      <c r="N250" s="3"/>
    </row>
    <row r="251" spans="1:14" x14ac:dyDescent="0.25">
      <c r="A251" s="3">
        <v>17</v>
      </c>
      <c r="B251" s="3" t="s">
        <v>32</v>
      </c>
      <c r="C251" s="3" t="s">
        <v>14</v>
      </c>
      <c r="D251" s="3">
        <v>21.5</v>
      </c>
      <c r="E251" s="3">
        <v>22.5</v>
      </c>
      <c r="F251" s="3">
        <f t="shared" si="59"/>
        <v>22</v>
      </c>
      <c r="G251" s="13">
        <f t="shared" si="60"/>
        <v>3.8064179999999996E-2</v>
      </c>
      <c r="H251" s="3"/>
      <c r="I251" s="18">
        <f t="shared" si="61"/>
        <v>19.506819152603011</v>
      </c>
      <c r="J251" s="18">
        <f t="shared" si="62"/>
        <v>21.27422310781289</v>
      </c>
      <c r="K251" s="15">
        <f t="shared" si="63"/>
        <v>0.35224318218213374</v>
      </c>
      <c r="L251" s="3"/>
      <c r="M251" s="18">
        <f t="shared" si="64"/>
        <v>136.01815920684871</v>
      </c>
      <c r="N251" s="3"/>
    </row>
    <row r="252" spans="1:14" x14ac:dyDescent="0.25">
      <c r="A252" s="3">
        <v>18</v>
      </c>
      <c r="B252" s="3" t="s">
        <v>32</v>
      </c>
      <c r="C252" s="3" t="s">
        <v>14</v>
      </c>
      <c r="D252" s="3">
        <v>21</v>
      </c>
      <c r="E252" s="3">
        <v>20</v>
      </c>
      <c r="F252" s="3">
        <f t="shared" si="59"/>
        <v>20.5</v>
      </c>
      <c r="G252" s="13">
        <f t="shared" si="60"/>
        <v>3.3050561249999999E-2</v>
      </c>
      <c r="H252" s="3">
        <v>19.3</v>
      </c>
      <c r="I252" s="18">
        <f t="shared" si="61"/>
        <v>18.620280244702986</v>
      </c>
      <c r="J252" s="18">
        <f t="shared" si="62"/>
        <v>19.96278377933983</v>
      </c>
      <c r="K252" s="15">
        <f t="shared" si="63"/>
        <v>0.293700323897715</v>
      </c>
      <c r="L252" s="3"/>
      <c r="M252" s="18">
        <f t="shared" si="64"/>
        <v>113.49357732916924</v>
      </c>
      <c r="N252" s="3"/>
    </row>
    <row r="253" spans="1:14" x14ac:dyDescent="0.25">
      <c r="A253" s="3">
        <v>19</v>
      </c>
      <c r="B253" s="3" t="s">
        <v>32</v>
      </c>
      <c r="C253" s="3" t="s">
        <v>14</v>
      </c>
      <c r="D253" s="3">
        <v>31</v>
      </c>
      <c r="E253" s="3">
        <v>30.5</v>
      </c>
      <c r="F253" s="3">
        <f t="shared" si="59"/>
        <v>30.75</v>
      </c>
      <c r="G253" s="13">
        <f t="shared" si="60"/>
        <v>7.4363762812499998E-2</v>
      </c>
      <c r="H253" s="3"/>
      <c r="I253" s="18">
        <f t="shared" si="61"/>
        <v>24.678296115353159</v>
      </c>
      <c r="J253" s="18">
        <f t="shared" si="62"/>
        <v>28.765990141465736</v>
      </c>
      <c r="K253" s="15">
        <f t="shared" si="63"/>
        <v>0.84946030020641994</v>
      </c>
      <c r="L253" s="3"/>
      <c r="M253" s="18">
        <f t="shared" si="64"/>
        <v>326.40951830527752</v>
      </c>
      <c r="N253" s="3"/>
    </row>
    <row r="254" spans="1:14" x14ac:dyDescent="0.25">
      <c r="A254" s="3">
        <v>20</v>
      </c>
      <c r="B254" s="3" t="s">
        <v>32</v>
      </c>
      <c r="C254" s="3" t="s">
        <v>14</v>
      </c>
      <c r="D254" s="3">
        <v>23</v>
      </c>
      <c r="E254" s="3">
        <v>24</v>
      </c>
      <c r="F254" s="3">
        <f t="shared" si="59"/>
        <v>23.5</v>
      </c>
      <c r="G254" s="13">
        <f t="shared" si="60"/>
        <v>4.3431701249999996E-2</v>
      </c>
      <c r="H254" s="3"/>
      <c r="I254" s="18">
        <f t="shared" si="61"/>
        <v>20.39335806050304</v>
      </c>
      <c r="J254" s="18">
        <f t="shared" si="62"/>
        <v>22.576832866377494</v>
      </c>
      <c r="K254" s="15">
        <f t="shared" si="63"/>
        <v>0.41792673052543389</v>
      </c>
      <c r="L254" s="3"/>
      <c r="M254" s="18">
        <f t="shared" si="64"/>
        <v>161.24819957353813</v>
      </c>
      <c r="N254" s="3"/>
    </row>
    <row r="255" spans="1:14" x14ac:dyDescent="0.25">
      <c r="A255" s="3">
        <v>21</v>
      </c>
      <c r="B255" s="3" t="s">
        <v>32</v>
      </c>
      <c r="C255" s="3" t="s">
        <v>14</v>
      </c>
      <c r="D255" s="3">
        <v>22.5</v>
      </c>
      <c r="E255" s="3">
        <v>22</v>
      </c>
      <c r="F255" s="3">
        <f t="shared" si="59"/>
        <v>22.25</v>
      </c>
      <c r="G255" s="13">
        <f t="shared" si="60"/>
        <v>3.8934190312499999E-2</v>
      </c>
      <c r="H255" s="3"/>
      <c r="I255" s="18">
        <f t="shared" si="61"/>
        <v>19.654575637253018</v>
      </c>
      <c r="J255" s="18">
        <f t="shared" si="62"/>
        <v>21.491920125954906</v>
      </c>
      <c r="K255" s="15">
        <f t="shared" si="63"/>
        <v>0.3626832896905251</v>
      </c>
      <c r="L255" s="3"/>
      <c r="M255" s="18">
        <f t="shared" si="64"/>
        <v>140.03101717222614</v>
      </c>
      <c r="N255" s="3"/>
    </row>
    <row r="256" spans="1:14" x14ac:dyDescent="0.25">
      <c r="A256" s="3">
        <v>22</v>
      </c>
      <c r="B256" s="3" t="s">
        <v>32</v>
      </c>
      <c r="C256" s="3" t="s">
        <v>14</v>
      </c>
      <c r="D256" s="3">
        <v>31</v>
      </c>
      <c r="E256" s="3">
        <v>30</v>
      </c>
      <c r="F256" s="3">
        <f t="shared" si="59"/>
        <v>30.5</v>
      </c>
      <c r="G256" s="13">
        <f t="shared" si="60"/>
        <v>7.3159511250000003E-2</v>
      </c>
      <c r="H256" s="3"/>
      <c r="I256" s="18">
        <f t="shared" si="61"/>
        <v>24.530539630703156</v>
      </c>
      <c r="J256" s="18">
        <f t="shared" si="62"/>
        <v>28.555188362654125</v>
      </c>
      <c r="K256" s="15">
        <f t="shared" si="63"/>
        <v>0.83112673957930061</v>
      </c>
      <c r="L256" s="3"/>
      <c r="M256" s="18">
        <f t="shared" si="64"/>
        <v>319.40599563220781</v>
      </c>
      <c r="N256" s="3"/>
    </row>
    <row r="257" spans="1:14" x14ac:dyDescent="0.25">
      <c r="A257" s="3">
        <v>23</v>
      </c>
      <c r="B257" s="3" t="s">
        <v>32</v>
      </c>
      <c r="C257" s="3" t="s">
        <v>14</v>
      </c>
      <c r="D257" s="3">
        <v>12</v>
      </c>
      <c r="E257" s="3">
        <v>13</v>
      </c>
      <c r="F257" s="3">
        <f t="shared" si="59"/>
        <v>12.5</v>
      </c>
      <c r="G257" s="13">
        <f t="shared" si="60"/>
        <v>1.228828125E-2</v>
      </c>
      <c r="H257" s="3"/>
      <c r="I257" s="18">
        <f t="shared" si="61"/>
        <v>13.892072735902852</v>
      </c>
      <c r="J257" s="18">
        <f t="shared" si="62"/>
        <v>12.783412283723544</v>
      </c>
      <c r="K257" s="15">
        <f t="shared" si="63"/>
        <v>8.4842857501560759E-2</v>
      </c>
      <c r="L257" s="3"/>
      <c r="M257" s="18">
        <f t="shared" si="64"/>
        <v>32.527631381449481</v>
      </c>
      <c r="N257" s="3"/>
    </row>
    <row r="258" spans="1:14" x14ac:dyDescent="0.25">
      <c r="A258" s="3">
        <v>24</v>
      </c>
      <c r="B258" s="3" t="s">
        <v>32</v>
      </c>
      <c r="C258" s="3" t="s">
        <v>14</v>
      </c>
      <c r="D258" s="3">
        <v>18</v>
      </c>
      <c r="E258" s="3">
        <v>19</v>
      </c>
      <c r="F258" s="3">
        <f t="shared" si="59"/>
        <v>18.5</v>
      </c>
      <c r="G258" s="13">
        <f t="shared" si="60"/>
        <v>2.6916251249999999E-2</v>
      </c>
      <c r="H258" s="3"/>
      <c r="I258" s="18">
        <f t="shared" si="61"/>
        <v>17.438228367502955</v>
      </c>
      <c r="J258" s="18">
        <f t="shared" si="62"/>
        <v>18.199212724530888</v>
      </c>
      <c r="K258" s="15">
        <f t="shared" si="63"/>
        <v>0.22602968474694979</v>
      </c>
      <c r="L258" s="3"/>
      <c r="M258" s="18">
        <f t="shared" si="64"/>
        <v>87.396031632455873</v>
      </c>
      <c r="N258" s="3"/>
    </row>
    <row r="259" spans="1:14" x14ac:dyDescent="0.25">
      <c r="A259" s="3">
        <v>25</v>
      </c>
      <c r="B259" s="3" t="s">
        <v>32</v>
      </c>
      <c r="C259" s="3" t="s">
        <v>14</v>
      </c>
      <c r="D259" s="3">
        <v>17</v>
      </c>
      <c r="E259" s="3">
        <v>17</v>
      </c>
      <c r="F259" s="3">
        <f t="shared" si="59"/>
        <v>17</v>
      </c>
      <c r="G259" s="13">
        <f t="shared" si="60"/>
        <v>2.2728405E-2</v>
      </c>
      <c r="H259" s="3"/>
      <c r="I259" s="18">
        <f t="shared" si="61"/>
        <v>16.55168945960293</v>
      </c>
      <c r="J259" s="18">
        <f t="shared" si="62"/>
        <v>16.864184784599143</v>
      </c>
      <c r="K259" s="15">
        <f t="shared" si="63"/>
        <v>0.18252565815787108</v>
      </c>
      <c r="L259" s="3"/>
      <c r="M259" s="18">
        <f t="shared" si="64"/>
        <v>70.569349333031511</v>
      </c>
      <c r="N259" s="3"/>
    </row>
    <row r="260" spans="1:14" x14ac:dyDescent="0.25">
      <c r="A260" s="3">
        <v>26</v>
      </c>
      <c r="B260" s="3" t="s">
        <v>32</v>
      </c>
      <c r="C260" s="3" t="s">
        <v>14</v>
      </c>
      <c r="D260" s="3">
        <v>32</v>
      </c>
      <c r="E260" s="3">
        <v>32</v>
      </c>
      <c r="F260" s="3">
        <f t="shared" si="59"/>
        <v>32</v>
      </c>
      <c r="G260" s="13">
        <f t="shared" si="60"/>
        <v>8.0532480000000004E-2</v>
      </c>
      <c r="H260" s="3"/>
      <c r="I260" s="18">
        <f t="shared" si="61"/>
        <v>25.417078538603182</v>
      </c>
      <c r="J260" s="18">
        <f t="shared" si="62"/>
        <v>29.817484661797479</v>
      </c>
      <c r="K260" s="15">
        <f t="shared" si="63"/>
        <v>0.945156264974785</v>
      </c>
      <c r="L260" s="3"/>
      <c r="M260" s="18">
        <f t="shared" si="64"/>
        <v>362.95331807482677</v>
      </c>
      <c r="N260" s="3"/>
    </row>
    <row r="261" spans="1:14" x14ac:dyDescent="0.25">
      <c r="A261" s="3">
        <v>27</v>
      </c>
      <c r="B261" s="3" t="s">
        <v>32</v>
      </c>
      <c r="C261" s="3" t="s">
        <v>14</v>
      </c>
      <c r="D261" s="3">
        <v>18</v>
      </c>
      <c r="E261" s="3">
        <v>19</v>
      </c>
      <c r="F261" s="3">
        <f t="shared" si="59"/>
        <v>18.5</v>
      </c>
      <c r="G261" s="13">
        <f t="shared" si="60"/>
        <v>2.6916251249999999E-2</v>
      </c>
      <c r="H261" s="3"/>
      <c r="I261" s="18">
        <f t="shared" si="61"/>
        <v>17.438228367502955</v>
      </c>
      <c r="J261" s="18">
        <f t="shared" si="62"/>
        <v>18.199212724530888</v>
      </c>
      <c r="K261" s="15">
        <f t="shared" si="63"/>
        <v>0.22602968474694979</v>
      </c>
      <c r="L261" s="3"/>
      <c r="M261" s="18">
        <f t="shared" si="64"/>
        <v>87.396031632455873</v>
      </c>
      <c r="N261" s="3"/>
    </row>
    <row r="262" spans="1:14" x14ac:dyDescent="0.25">
      <c r="A262" s="3">
        <v>28</v>
      </c>
      <c r="B262" s="3" t="s">
        <v>32</v>
      </c>
      <c r="C262" s="3" t="s">
        <v>14</v>
      </c>
      <c r="D262" s="3">
        <v>20</v>
      </c>
      <c r="E262" s="3">
        <v>20</v>
      </c>
      <c r="F262" s="3">
        <f t="shared" si="59"/>
        <v>20</v>
      </c>
      <c r="G262" s="13">
        <f t="shared" si="60"/>
        <v>3.1458E-2</v>
      </c>
      <c r="H262" s="3"/>
      <c r="I262" s="18">
        <f t="shared" si="61"/>
        <v>18.32476727540298</v>
      </c>
      <c r="J262" s="18">
        <f t="shared" si="62"/>
        <v>19.523554996346338</v>
      </c>
      <c r="K262" s="15">
        <f t="shared" si="63"/>
        <v>0.27570073432968012</v>
      </c>
      <c r="L262" s="3"/>
      <c r="M262" s="18">
        <f t="shared" si="64"/>
        <v>106.55927028322934</v>
      </c>
      <c r="N262" s="3"/>
    </row>
    <row r="263" spans="1:14" x14ac:dyDescent="0.25">
      <c r="A263" s="3">
        <v>29</v>
      </c>
      <c r="B263" s="3" t="s">
        <v>32</v>
      </c>
      <c r="C263" s="3" t="s">
        <v>14</v>
      </c>
      <c r="D263" s="3">
        <v>26</v>
      </c>
      <c r="E263" s="3">
        <v>26</v>
      </c>
      <c r="F263" s="3">
        <f t="shared" si="59"/>
        <v>26</v>
      </c>
      <c r="G263" s="13">
        <f t="shared" si="60"/>
        <v>5.3164019999999992E-2</v>
      </c>
      <c r="H263" s="3"/>
      <c r="I263" s="18">
        <f t="shared" si="61"/>
        <v>21.870922907003081</v>
      </c>
      <c r="J263" s="18">
        <f t="shared" si="62"/>
        <v>24.729871549482155</v>
      </c>
      <c r="K263" s="15">
        <f t="shared" si="63"/>
        <v>0.54440088029908495</v>
      </c>
      <c r="L263" s="3"/>
      <c r="M263" s="18">
        <f t="shared" si="64"/>
        <v>209.73980672262121</v>
      </c>
      <c r="N263" s="3"/>
    </row>
    <row r="264" spans="1:14" x14ac:dyDescent="0.25">
      <c r="A264" s="3">
        <v>30</v>
      </c>
      <c r="B264" s="3" t="s">
        <v>32</v>
      </c>
      <c r="C264" s="3" t="s">
        <v>14</v>
      </c>
      <c r="D264" s="3">
        <v>30</v>
      </c>
      <c r="E264" s="3">
        <v>32</v>
      </c>
      <c r="F264" s="3">
        <f t="shared" si="59"/>
        <v>31</v>
      </c>
      <c r="G264" s="13">
        <f t="shared" si="60"/>
        <v>7.5577845000000005E-2</v>
      </c>
      <c r="H264" s="3"/>
      <c r="I264" s="18">
        <f t="shared" si="61"/>
        <v>24.826052600003166</v>
      </c>
      <c r="J264" s="18">
        <f t="shared" si="62"/>
        <v>28.976622316856201</v>
      </c>
      <c r="K264" s="15">
        <f t="shared" si="63"/>
        <v>0.86805982910359369</v>
      </c>
      <c r="L264" s="3"/>
      <c r="M264" s="18">
        <f t="shared" si="64"/>
        <v>333.51381080704618</v>
      </c>
      <c r="N264" s="3"/>
    </row>
    <row r="265" spans="1:14" x14ac:dyDescent="0.25">
      <c r="A265" s="3">
        <v>31</v>
      </c>
      <c r="B265" s="3" t="s">
        <v>32</v>
      </c>
      <c r="C265" s="3" t="s">
        <v>14</v>
      </c>
      <c r="D265" s="3">
        <v>34</v>
      </c>
      <c r="E265" s="3">
        <v>34</v>
      </c>
      <c r="F265" s="3">
        <f t="shared" si="59"/>
        <v>34</v>
      </c>
      <c r="G265" s="13">
        <f t="shared" si="60"/>
        <v>9.0913620000000001E-2</v>
      </c>
      <c r="H265" s="3"/>
      <c r="I265" s="18">
        <f t="shared" si="61"/>
        <v>26.599130415803216</v>
      </c>
      <c r="J265" s="18">
        <f t="shared" si="62"/>
        <v>31.491502241452377</v>
      </c>
      <c r="K265" s="15">
        <f t="shared" si="63"/>
        <v>1.1127029049254686</v>
      </c>
      <c r="L265" s="3"/>
      <c r="M265" s="18">
        <f t="shared" si="64"/>
        <v>426.89179678843107</v>
      </c>
      <c r="N265" s="3"/>
    </row>
    <row r="266" spans="1:14" x14ac:dyDescent="0.25">
      <c r="A266" s="3">
        <v>32</v>
      </c>
      <c r="B266" s="3" t="s">
        <v>32</v>
      </c>
      <c r="C266" s="3" t="s">
        <v>14</v>
      </c>
      <c r="D266" s="3">
        <v>25</v>
      </c>
      <c r="E266" s="3">
        <v>24</v>
      </c>
      <c r="F266" s="3">
        <f t="shared" si="59"/>
        <v>24.5</v>
      </c>
      <c r="G266" s="13">
        <f t="shared" si="60"/>
        <v>4.7206661249999997E-2</v>
      </c>
      <c r="H266" s="3"/>
      <c r="I266" s="18">
        <f t="shared" si="61"/>
        <v>20.984383999103056</v>
      </c>
      <c r="J266" s="18">
        <f t="shared" si="62"/>
        <v>23.440642753528245</v>
      </c>
      <c r="K266" s="15">
        <f t="shared" si="63"/>
        <v>0.4658888798907645</v>
      </c>
      <c r="L266" s="3"/>
      <c r="M266" s="18">
        <f t="shared" si="64"/>
        <v>179.64933350504785</v>
      </c>
      <c r="N266" s="3"/>
    </row>
    <row r="267" spans="1:14" x14ac:dyDescent="0.25">
      <c r="A267" s="3">
        <v>33</v>
      </c>
      <c r="B267" s="3" t="s">
        <v>32</v>
      </c>
      <c r="C267" s="3" t="s">
        <v>14</v>
      </c>
      <c r="D267" s="3">
        <v>24</v>
      </c>
      <c r="E267" s="3">
        <v>25</v>
      </c>
      <c r="F267" s="3">
        <f t="shared" si="59"/>
        <v>24.5</v>
      </c>
      <c r="G267" s="13">
        <f t="shared" si="60"/>
        <v>4.7206661249999997E-2</v>
      </c>
      <c r="H267" s="3"/>
      <c r="I267" s="18">
        <f t="shared" si="61"/>
        <v>20.984383999103056</v>
      </c>
      <c r="J267" s="18">
        <f t="shared" si="62"/>
        <v>23.440642753528245</v>
      </c>
      <c r="K267" s="15">
        <f t="shared" si="63"/>
        <v>0.4658888798907645</v>
      </c>
      <c r="L267" s="3"/>
      <c r="M267" s="18">
        <f t="shared" si="64"/>
        <v>179.64933350504785</v>
      </c>
      <c r="N267" s="3"/>
    </row>
    <row r="268" spans="1:14" x14ac:dyDescent="0.25">
      <c r="A268" s="3">
        <v>34</v>
      </c>
      <c r="B268" s="3" t="s">
        <v>32</v>
      </c>
      <c r="C268" s="3" t="s">
        <v>14</v>
      </c>
      <c r="D268" s="3">
        <v>34</v>
      </c>
      <c r="E268" s="3">
        <v>34</v>
      </c>
      <c r="F268" s="3">
        <f t="shared" si="59"/>
        <v>34</v>
      </c>
      <c r="G268" s="13">
        <f t="shared" si="60"/>
        <v>9.0913620000000001E-2</v>
      </c>
      <c r="H268" s="3"/>
      <c r="I268" s="18">
        <f t="shared" si="61"/>
        <v>26.599130415803216</v>
      </c>
      <c r="J268" s="18">
        <f t="shared" si="62"/>
        <v>31.491502241452377</v>
      </c>
      <c r="K268" s="15">
        <f t="shared" si="63"/>
        <v>1.1127029049254686</v>
      </c>
      <c r="L268" s="3"/>
      <c r="M268" s="18">
        <f t="shared" si="64"/>
        <v>426.89179678843107</v>
      </c>
      <c r="N268" s="3"/>
    </row>
    <row r="269" spans="1:14" x14ac:dyDescent="0.25">
      <c r="A269" s="3">
        <v>35</v>
      </c>
      <c r="B269" s="3" t="s">
        <v>32</v>
      </c>
      <c r="C269" s="3" t="s">
        <v>14</v>
      </c>
      <c r="D269" s="3">
        <v>29</v>
      </c>
      <c r="E269" s="3">
        <v>29</v>
      </c>
      <c r="F269" s="3">
        <f t="shared" si="59"/>
        <v>29</v>
      </c>
      <c r="G269" s="13">
        <f t="shared" si="60"/>
        <v>6.6140445000000006E-2</v>
      </c>
      <c r="H269" s="3"/>
      <c r="I269" s="18">
        <f t="shared" si="61"/>
        <v>23.644000722803131</v>
      </c>
      <c r="J269" s="18">
        <f t="shared" si="62"/>
        <v>27.286728527437408</v>
      </c>
      <c r="K269" s="15">
        <f t="shared" si="63"/>
        <v>0.72660252425825456</v>
      </c>
      <c r="L269" s="3"/>
      <c r="M269" s="18">
        <f t="shared" si="64"/>
        <v>279.46003687006089</v>
      </c>
      <c r="N269" s="3"/>
    </row>
    <row r="270" spans="1:14" x14ac:dyDescent="0.25">
      <c r="A270" s="3">
        <v>36</v>
      </c>
      <c r="B270" s="3" t="s">
        <v>33</v>
      </c>
      <c r="C270" s="3" t="s">
        <v>14</v>
      </c>
      <c r="D270" s="3">
        <v>30</v>
      </c>
      <c r="E270" s="3">
        <v>29.5</v>
      </c>
      <c r="F270" s="3">
        <f t="shared" si="59"/>
        <v>29.75</v>
      </c>
      <c r="G270" s="13">
        <f t="shared" si="60"/>
        <v>6.9605740312499997E-2</v>
      </c>
      <c r="H270" s="3">
        <v>24.9</v>
      </c>
      <c r="I270" s="18">
        <f t="shared" si="61"/>
        <v>24.087270176753144</v>
      </c>
      <c r="J270" s="18">
        <f t="shared" si="62"/>
        <v>27.921749987623752</v>
      </c>
      <c r="K270" s="15">
        <f t="shared" si="63"/>
        <v>0.77770254852729148</v>
      </c>
      <c r="L270" s="3"/>
      <c r="M270" s="18">
        <f t="shared" si="64"/>
        <v>298.99272709833417</v>
      </c>
      <c r="N270" s="3"/>
    </row>
    <row r="271" spans="1:14" x14ac:dyDescent="0.25">
      <c r="A271" s="32">
        <f>A270*10000/531</f>
        <v>677.96610169491521</v>
      </c>
      <c r="B271" s="6"/>
      <c r="C271" s="6"/>
      <c r="D271" s="6"/>
      <c r="E271" s="6"/>
      <c r="F271" s="6"/>
      <c r="G271" s="20">
        <f>SUM(G235:G270)</f>
        <v>1.7369485546875003</v>
      </c>
      <c r="H271" s="7">
        <f>G271*10000/531</f>
        <v>32.710895568502828</v>
      </c>
      <c r="I271" s="17">
        <f t="shared" ref="I271:J271" si="65">AVERAGE(I235:I270)</f>
        <v>20.717601457373881</v>
      </c>
      <c r="J271" s="17">
        <f t="shared" si="65"/>
        <v>22.985811171591827</v>
      </c>
      <c r="K271" s="9">
        <f>SUM(K235:K270)</f>
        <v>18.121184998693064</v>
      </c>
      <c r="L271" s="7">
        <f>K271*10000/531</f>
        <v>341.26525421267542</v>
      </c>
      <c r="M271" s="17">
        <f>SUM(M235:M270)</f>
        <v>6974.8284396587032</v>
      </c>
      <c r="N271" s="7">
        <f>(M271*10000/531)/1000</f>
        <v>131.35270131183998</v>
      </c>
    </row>
    <row r="272" spans="1:14" x14ac:dyDescent="0.25">
      <c r="A272" s="2">
        <v>1</v>
      </c>
      <c r="B272" s="2" t="s">
        <v>31</v>
      </c>
      <c r="C272" s="2" t="s">
        <v>16</v>
      </c>
      <c r="D272" s="2">
        <v>44</v>
      </c>
      <c r="E272" s="2">
        <v>42</v>
      </c>
      <c r="F272" s="2">
        <f t="shared" ref="F272:F305" si="66">(D272+E272)/2</f>
        <v>43</v>
      </c>
      <c r="G272" s="12">
        <f t="shared" ref="G272:G305" si="67">(3.1458*(F272/2)^2)/10000</f>
        <v>0.145414605</v>
      </c>
      <c r="H272" s="2">
        <v>28.5</v>
      </c>
      <c r="I272" s="19">
        <f t="shared" ref="I272:I278" si="68">16.7822461729784+(0.348491398454387*F272)</f>
        <v>31.76737630651704</v>
      </c>
      <c r="J272" s="19">
        <f t="shared" ref="J272:J305" si="69">1.3132*F272^0.901</f>
        <v>38.912214971552594</v>
      </c>
      <c r="K272" s="14">
        <f t="shared" ref="K272:K278" si="70">(2.3118+(((3.1278*10^-2)*(F272^2)*I272))+((3.7159*10^-1)*F272))/1000</f>
        <v>1.8554935428170787</v>
      </c>
      <c r="L272" s="2"/>
      <c r="M272" s="19">
        <f>((-9.1098)+(((7.3484*10^-3)*(F272^2)*I272))+(2.3666*F272))</f>
        <v>524.28342850594731</v>
      </c>
      <c r="N272" s="2"/>
    </row>
    <row r="273" spans="1:14" x14ac:dyDescent="0.25">
      <c r="A273" s="2">
        <v>2</v>
      </c>
      <c r="B273" s="2" t="s">
        <v>31</v>
      </c>
      <c r="C273" s="2" t="s">
        <v>16</v>
      </c>
      <c r="D273" s="2">
        <v>27</v>
      </c>
      <c r="E273" s="2">
        <v>26.5</v>
      </c>
      <c r="F273" s="2">
        <f t="shared" si="66"/>
        <v>26.75</v>
      </c>
      <c r="G273" s="12">
        <f t="shared" si="67"/>
        <v>5.6275412812499995E-2</v>
      </c>
      <c r="H273" s="2"/>
      <c r="I273" s="19">
        <f t="shared" si="68"/>
        <v>26.104391081633253</v>
      </c>
      <c r="J273" s="19">
        <f t="shared" si="69"/>
        <v>25.371702219585604</v>
      </c>
      <c r="K273" s="14">
        <f t="shared" si="70"/>
        <v>0.59650370803333863</v>
      </c>
      <c r="L273" s="2"/>
      <c r="M273" s="19">
        <f t="shared" ref="M273:M278" si="71">((-9.1098)+(((7.3484*10^-3)*(F273^2)*I273))+(2.3666*F273))</f>
        <v>191.45988965628192</v>
      </c>
      <c r="N273" s="2"/>
    </row>
    <row r="274" spans="1:14" x14ac:dyDescent="0.25">
      <c r="A274" s="2">
        <v>3</v>
      </c>
      <c r="B274" s="2" t="s">
        <v>31</v>
      </c>
      <c r="C274" s="2" t="s">
        <v>16</v>
      </c>
      <c r="D274" s="2">
        <v>28.5</v>
      </c>
      <c r="E274" s="2">
        <v>29.5</v>
      </c>
      <c r="F274" s="2">
        <f t="shared" si="66"/>
        <v>29</v>
      </c>
      <c r="G274" s="12">
        <f t="shared" si="67"/>
        <v>6.6140445000000006E-2</v>
      </c>
      <c r="H274" s="2"/>
      <c r="I274" s="19">
        <f t="shared" si="68"/>
        <v>26.888496728155623</v>
      </c>
      <c r="J274" s="19">
        <f t="shared" si="69"/>
        <v>27.286728527437408</v>
      </c>
      <c r="K274" s="14">
        <f t="shared" si="70"/>
        <v>0.72038438495779467</v>
      </c>
      <c r="L274" s="2"/>
      <c r="M274" s="19">
        <f t="shared" si="71"/>
        <v>225.69262808938731</v>
      </c>
      <c r="N274" s="2"/>
    </row>
    <row r="275" spans="1:14" x14ac:dyDescent="0.25">
      <c r="A275" s="2">
        <v>4</v>
      </c>
      <c r="B275" s="2" t="s">
        <v>31</v>
      </c>
      <c r="C275" s="2" t="s">
        <v>16</v>
      </c>
      <c r="D275" s="2">
        <v>27.5</v>
      </c>
      <c r="E275" s="2">
        <v>27</v>
      </c>
      <c r="F275" s="2">
        <f t="shared" si="66"/>
        <v>27.25</v>
      </c>
      <c r="G275" s="12">
        <f t="shared" si="67"/>
        <v>5.8398827812499998E-2</v>
      </c>
      <c r="H275" s="2"/>
      <c r="I275" s="19">
        <f t="shared" si="68"/>
        <v>26.278636780860445</v>
      </c>
      <c r="J275" s="19">
        <f t="shared" si="69"/>
        <v>25.798597478841685</v>
      </c>
      <c r="K275" s="14">
        <f t="shared" si="70"/>
        <v>0.62278182586465358</v>
      </c>
      <c r="L275" s="2"/>
      <c r="M275" s="19">
        <f t="shared" si="71"/>
        <v>198.77327550236015</v>
      </c>
      <c r="N275" s="2"/>
    </row>
    <row r="276" spans="1:14" x14ac:dyDescent="0.25">
      <c r="A276" s="2">
        <v>5</v>
      </c>
      <c r="B276" s="2" t="s">
        <v>31</v>
      </c>
      <c r="C276" s="2" t="s">
        <v>16</v>
      </c>
      <c r="D276" s="2">
        <v>35</v>
      </c>
      <c r="E276" s="2">
        <v>34.5</v>
      </c>
      <c r="F276" s="2">
        <f t="shared" si="66"/>
        <v>34.75</v>
      </c>
      <c r="G276" s="12">
        <f t="shared" si="67"/>
        <v>9.4968752812500001E-2</v>
      </c>
      <c r="H276" s="2"/>
      <c r="I276" s="19">
        <f t="shared" si="68"/>
        <v>28.892322269268348</v>
      </c>
      <c r="J276" s="19">
        <f t="shared" si="69"/>
        <v>32.1167178874841</v>
      </c>
      <c r="K276" s="14">
        <f t="shared" si="70"/>
        <v>1.1064916059238428</v>
      </c>
      <c r="L276" s="2"/>
      <c r="M276" s="19">
        <f t="shared" si="71"/>
        <v>329.50997123472621</v>
      </c>
      <c r="N276" s="2"/>
    </row>
    <row r="277" spans="1:14" x14ac:dyDescent="0.25">
      <c r="A277" s="2">
        <v>6</v>
      </c>
      <c r="B277" s="2" t="s">
        <v>31</v>
      </c>
      <c r="C277" s="2" t="s">
        <v>16</v>
      </c>
      <c r="D277" s="2">
        <v>10</v>
      </c>
      <c r="E277" s="2">
        <v>10</v>
      </c>
      <c r="F277" s="2">
        <f t="shared" si="66"/>
        <v>10</v>
      </c>
      <c r="G277" s="12">
        <f t="shared" si="67"/>
        <v>7.8645E-3</v>
      </c>
      <c r="H277" s="2"/>
      <c r="I277" s="19">
        <f t="shared" si="68"/>
        <v>20.26716015752227</v>
      </c>
      <c r="J277" s="19">
        <f t="shared" si="69"/>
        <v>10.45516458968023</v>
      </c>
      <c r="K277" s="14">
        <f t="shared" si="70"/>
        <v>6.9419323540698158E-2</v>
      </c>
      <c r="L277" s="2"/>
      <c r="M277" s="19">
        <f t="shared" si="71"/>
        <v>29.449319970153663</v>
      </c>
      <c r="N277" s="2"/>
    </row>
    <row r="278" spans="1:14" x14ac:dyDescent="0.25">
      <c r="A278" s="2">
        <v>7</v>
      </c>
      <c r="B278" s="2" t="s">
        <v>31</v>
      </c>
      <c r="C278" s="2" t="s">
        <v>16</v>
      </c>
      <c r="D278" s="2">
        <v>28</v>
      </c>
      <c r="E278" s="2">
        <v>28</v>
      </c>
      <c r="F278" s="2">
        <f t="shared" si="66"/>
        <v>28</v>
      </c>
      <c r="G278" s="12">
        <f t="shared" si="67"/>
        <v>6.1657679999999992E-2</v>
      </c>
      <c r="H278" s="2"/>
      <c r="I278" s="19">
        <f t="shared" si="68"/>
        <v>26.540005329701238</v>
      </c>
      <c r="J278" s="19">
        <f t="shared" si="69"/>
        <v>26.437492425833472</v>
      </c>
      <c r="K278" s="14">
        <f t="shared" si="70"/>
        <v>0.66352905677467788</v>
      </c>
      <c r="L278" s="2"/>
      <c r="M278" s="19">
        <f t="shared" si="71"/>
        <v>210.05583492918484</v>
      </c>
      <c r="N278" s="2"/>
    </row>
    <row r="279" spans="1:14" x14ac:dyDescent="0.25">
      <c r="A279" s="2">
        <v>8</v>
      </c>
      <c r="B279" s="2" t="s">
        <v>31</v>
      </c>
      <c r="C279" s="2" t="s">
        <v>14</v>
      </c>
      <c r="D279" s="2">
        <v>46</v>
      </c>
      <c r="E279" s="2">
        <v>45</v>
      </c>
      <c r="F279" s="2">
        <f t="shared" si="66"/>
        <v>45.5</v>
      </c>
      <c r="G279" s="12">
        <f t="shared" si="67"/>
        <v>0.16281481125</v>
      </c>
      <c r="H279" s="2">
        <v>29.9</v>
      </c>
      <c r="I279" s="19">
        <f t="shared" ref="I279:I288" si="72" xml:space="preserve"> 6.50424850340264+(0.591025938600017*F279)</f>
        <v>33.395928709703412</v>
      </c>
      <c r="J279" s="19">
        <f t="shared" si="69"/>
        <v>40.944836613820563</v>
      </c>
      <c r="K279" s="14">
        <f t="shared" ref="K279:K305" si="73">(-9.1298+(((3.4866*10^-2)*(F279^2)*I279))+(1.4633*F279))/1000</f>
        <v>2.4680131179251128</v>
      </c>
      <c r="L279" s="2"/>
      <c r="M279" s="19">
        <f t="shared" ref="M279:M305" si="74">((-5.9426+(((1.321*10^-2)*(F279^2)*I279))+(7.8369*10^-1)*F279))</f>
        <v>943.02723684279067</v>
      </c>
      <c r="N279" s="2"/>
    </row>
    <row r="280" spans="1:14" x14ac:dyDescent="0.25">
      <c r="A280" s="2">
        <v>9</v>
      </c>
      <c r="B280" s="2" t="s">
        <v>31</v>
      </c>
      <c r="C280" s="2" t="s">
        <v>14</v>
      </c>
      <c r="D280" s="2">
        <v>15</v>
      </c>
      <c r="E280" s="2">
        <v>16</v>
      </c>
      <c r="F280" s="2">
        <f t="shared" si="66"/>
        <v>15.5</v>
      </c>
      <c r="G280" s="12">
        <f t="shared" si="67"/>
        <v>1.8894461250000001E-2</v>
      </c>
      <c r="H280" s="2"/>
      <c r="I280" s="19">
        <f t="shared" si="72"/>
        <v>15.665150551702904</v>
      </c>
      <c r="J280" s="19">
        <f t="shared" si="69"/>
        <v>15.51742782666518</v>
      </c>
      <c r="K280" s="14">
        <f t="shared" si="73"/>
        <v>0.14477136867734555</v>
      </c>
      <c r="L280" s="2"/>
      <c r="M280" s="19">
        <f t="shared" si="74"/>
        <v>55.921122468815895</v>
      </c>
      <c r="N280" s="2"/>
    </row>
    <row r="281" spans="1:14" x14ac:dyDescent="0.25">
      <c r="A281" s="2">
        <v>10</v>
      </c>
      <c r="B281" s="2" t="s">
        <v>31</v>
      </c>
      <c r="C281" s="2" t="s">
        <v>14</v>
      </c>
      <c r="D281" s="2">
        <v>26</v>
      </c>
      <c r="E281" s="2">
        <v>26.5</v>
      </c>
      <c r="F281" s="2">
        <f t="shared" si="66"/>
        <v>26.25</v>
      </c>
      <c r="G281" s="12">
        <f t="shared" si="67"/>
        <v>5.4191320312499999E-2</v>
      </c>
      <c r="H281" s="2"/>
      <c r="I281" s="19">
        <f t="shared" si="72"/>
        <v>22.018679391653084</v>
      </c>
      <c r="J281" s="19">
        <f t="shared" si="69"/>
        <v>24.944016224899588</v>
      </c>
      <c r="K281" s="14">
        <f t="shared" si="73"/>
        <v>0.55827736339092959</v>
      </c>
      <c r="L281" s="2"/>
      <c r="M281" s="19">
        <f t="shared" si="74"/>
        <v>215.05463570438772</v>
      </c>
      <c r="N281" s="2"/>
    </row>
    <row r="282" spans="1:14" x14ac:dyDescent="0.25">
      <c r="A282" s="2">
        <v>11</v>
      </c>
      <c r="B282" s="2" t="s">
        <v>31</v>
      </c>
      <c r="C282" s="2" t="s">
        <v>14</v>
      </c>
      <c r="D282" s="2">
        <v>39</v>
      </c>
      <c r="E282" s="2">
        <v>38.5</v>
      </c>
      <c r="F282" s="2">
        <f t="shared" si="66"/>
        <v>38.75</v>
      </c>
      <c r="G282" s="12">
        <f t="shared" si="67"/>
        <v>0.11809038281250001</v>
      </c>
      <c r="H282" s="2"/>
      <c r="I282" s="19">
        <f t="shared" si="72"/>
        <v>29.406503624153295</v>
      </c>
      <c r="J282" s="19">
        <f t="shared" si="69"/>
        <v>35.429390564710985</v>
      </c>
      <c r="K282" s="14">
        <f t="shared" si="73"/>
        <v>1.5871058192198428</v>
      </c>
      <c r="L282" s="2"/>
      <c r="M282" s="19">
        <f t="shared" si="74"/>
        <v>607.72222542646489</v>
      </c>
      <c r="N282" s="2"/>
    </row>
    <row r="283" spans="1:14" x14ac:dyDescent="0.25">
      <c r="A283" s="2">
        <v>12</v>
      </c>
      <c r="B283" s="2" t="s">
        <v>31</v>
      </c>
      <c r="C283" s="2" t="s">
        <v>14</v>
      </c>
      <c r="D283" s="2">
        <v>27.5</v>
      </c>
      <c r="E283" s="2">
        <v>28</v>
      </c>
      <c r="F283" s="2">
        <f t="shared" si="66"/>
        <v>27.75</v>
      </c>
      <c r="G283" s="12">
        <f t="shared" si="67"/>
        <v>6.0561565312500003E-2</v>
      </c>
      <c r="H283" s="2"/>
      <c r="I283" s="19">
        <f t="shared" si="72"/>
        <v>22.905218299553109</v>
      </c>
      <c r="J283" s="19">
        <f t="shared" si="69"/>
        <v>26.224717935286183</v>
      </c>
      <c r="K283" s="14">
        <f t="shared" si="73"/>
        <v>0.64645896108263545</v>
      </c>
      <c r="L283" s="2"/>
      <c r="M283" s="19">
        <f t="shared" si="74"/>
        <v>248.80871759842296</v>
      </c>
      <c r="N283" s="2"/>
    </row>
    <row r="284" spans="1:14" x14ac:dyDescent="0.25">
      <c r="A284" s="2">
        <v>13</v>
      </c>
      <c r="B284" s="2" t="s">
        <v>31</v>
      </c>
      <c r="C284" s="2" t="s">
        <v>14</v>
      </c>
      <c r="D284" s="2">
        <v>10</v>
      </c>
      <c r="E284" s="2">
        <v>10</v>
      </c>
      <c r="F284" s="2">
        <f t="shared" si="66"/>
        <v>10</v>
      </c>
      <c r="G284" s="12">
        <f t="shared" si="67"/>
        <v>7.8645E-3</v>
      </c>
      <c r="H284" s="2"/>
      <c r="I284" s="19">
        <f t="shared" si="72"/>
        <v>12.41450788940281</v>
      </c>
      <c r="J284" s="19">
        <f t="shared" si="69"/>
        <v>10.45516458968023</v>
      </c>
      <c r="K284" s="14">
        <f t="shared" si="73"/>
        <v>4.8787623207191835E-2</v>
      </c>
      <c r="L284" s="2"/>
      <c r="M284" s="19">
        <f t="shared" si="74"/>
        <v>18.293864921901111</v>
      </c>
      <c r="N284" s="2"/>
    </row>
    <row r="285" spans="1:14" x14ac:dyDescent="0.25">
      <c r="A285" s="2">
        <v>14</v>
      </c>
      <c r="B285" s="2" t="s">
        <v>31</v>
      </c>
      <c r="C285" s="2" t="s">
        <v>14</v>
      </c>
      <c r="D285" s="2">
        <v>15</v>
      </c>
      <c r="E285" s="2">
        <v>15.5</v>
      </c>
      <c r="F285" s="2">
        <f t="shared" si="66"/>
        <v>15.25</v>
      </c>
      <c r="G285" s="12">
        <f t="shared" si="67"/>
        <v>1.8289877812500001E-2</v>
      </c>
      <c r="H285" s="2"/>
      <c r="I285" s="19">
        <f t="shared" si="72"/>
        <v>15.517394067052898</v>
      </c>
      <c r="J285" s="19">
        <f t="shared" si="69"/>
        <v>15.291743449220251</v>
      </c>
      <c r="K285" s="14">
        <f t="shared" si="73"/>
        <v>0.13900868914983031</v>
      </c>
      <c r="L285" s="2"/>
      <c r="M285" s="19">
        <f t="shared" si="74"/>
        <v>53.680444381467851</v>
      </c>
      <c r="N285" s="2"/>
    </row>
    <row r="286" spans="1:14" x14ac:dyDescent="0.25">
      <c r="A286" s="2">
        <v>15</v>
      </c>
      <c r="B286" s="2" t="s">
        <v>31</v>
      </c>
      <c r="C286" s="2" t="s">
        <v>14</v>
      </c>
      <c r="D286" s="2">
        <v>41</v>
      </c>
      <c r="E286" s="2">
        <v>41</v>
      </c>
      <c r="F286" s="2">
        <f t="shared" si="66"/>
        <v>41</v>
      </c>
      <c r="G286" s="12">
        <f t="shared" si="67"/>
        <v>0.132202245</v>
      </c>
      <c r="H286" s="2"/>
      <c r="I286" s="19">
        <f t="shared" si="72"/>
        <v>30.736311986003333</v>
      </c>
      <c r="J286" s="19">
        <f t="shared" si="69"/>
        <v>37.27770171890063</v>
      </c>
      <c r="K286" s="14">
        <f t="shared" si="73"/>
        <v>1.852312938476411</v>
      </c>
      <c r="L286" s="2"/>
      <c r="M286" s="19">
        <f t="shared" si="74"/>
        <v>708.71954132430994</v>
      </c>
      <c r="N286" s="2"/>
    </row>
    <row r="287" spans="1:14" x14ac:dyDescent="0.25">
      <c r="A287" s="2">
        <v>16</v>
      </c>
      <c r="B287" s="2" t="s">
        <v>31</v>
      </c>
      <c r="C287" s="2" t="s">
        <v>14</v>
      </c>
      <c r="D287" s="2">
        <v>11</v>
      </c>
      <c r="E287" s="2">
        <v>10.5</v>
      </c>
      <c r="F287" s="2">
        <f t="shared" si="66"/>
        <v>10.75</v>
      </c>
      <c r="G287" s="12">
        <f t="shared" si="67"/>
        <v>9.0884128125000001E-3</v>
      </c>
      <c r="H287" s="2"/>
      <c r="I287" s="19">
        <f t="shared" si="72"/>
        <v>12.857777343352822</v>
      </c>
      <c r="J287" s="19">
        <f t="shared" si="69"/>
        <v>11.15911878051663</v>
      </c>
      <c r="K287" s="14">
        <f t="shared" si="73"/>
        <v>5.8407258794614052E-2</v>
      </c>
      <c r="L287" s="2"/>
      <c r="M287" s="19">
        <f t="shared" si="74"/>
        <v>22.110501272926392</v>
      </c>
      <c r="N287" s="2"/>
    </row>
    <row r="288" spans="1:14" x14ac:dyDescent="0.25">
      <c r="A288" s="2">
        <v>17</v>
      </c>
      <c r="B288" s="2" t="s">
        <v>31</v>
      </c>
      <c r="C288" s="2" t="s">
        <v>14</v>
      </c>
      <c r="D288" s="2">
        <v>12</v>
      </c>
      <c r="E288" s="2">
        <v>12</v>
      </c>
      <c r="F288" s="2">
        <f t="shared" si="66"/>
        <v>12</v>
      </c>
      <c r="G288" s="12">
        <f t="shared" si="67"/>
        <v>1.1324880000000001E-2</v>
      </c>
      <c r="H288" s="2"/>
      <c r="I288" s="19">
        <f t="shared" si="72"/>
        <v>13.596559766602844</v>
      </c>
      <c r="J288" s="19">
        <f t="shared" si="69"/>
        <v>12.321772236242809</v>
      </c>
      <c r="K288" s="14">
        <f t="shared" si="73"/>
        <v>7.6694102006421974E-2</v>
      </c>
      <c r="L288" s="2"/>
      <c r="M288" s="19">
        <f t="shared" si="74"/>
        <v>29.325599850422595</v>
      </c>
      <c r="N288" s="2"/>
    </row>
    <row r="289" spans="1:14" x14ac:dyDescent="0.25">
      <c r="A289" s="2">
        <v>18</v>
      </c>
      <c r="B289" s="2" t="s">
        <v>31</v>
      </c>
      <c r="C289" s="2" t="s">
        <v>15</v>
      </c>
      <c r="D289" s="2">
        <v>35</v>
      </c>
      <c r="E289" s="2">
        <v>35</v>
      </c>
      <c r="F289" s="2">
        <f t="shared" si="66"/>
        <v>35</v>
      </c>
      <c r="G289" s="12">
        <f t="shared" si="67"/>
        <v>9.6340124999999999E-2</v>
      </c>
      <c r="H289" s="2">
        <v>28.6</v>
      </c>
      <c r="I289" s="19">
        <f t="shared" ref="I289:I305" si="75">14.5533711872903+(0.308151775729765*F289)</f>
        <v>25.338683337832073</v>
      </c>
      <c r="J289" s="19">
        <f t="shared" si="69"/>
        <v>32.324824973184292</v>
      </c>
      <c r="K289" s="14">
        <f t="shared" si="73"/>
        <v>1.1243224032396451</v>
      </c>
      <c r="L289" s="2"/>
      <c r="M289" s="19">
        <f t="shared" si="74"/>
        <v>431.52345844363305</v>
      </c>
      <c r="N289" s="2"/>
    </row>
    <row r="290" spans="1:14" x14ac:dyDescent="0.25">
      <c r="A290" s="2">
        <v>19</v>
      </c>
      <c r="B290" s="2" t="s">
        <v>31</v>
      </c>
      <c r="C290" s="2" t="s">
        <v>15</v>
      </c>
      <c r="D290" s="2">
        <v>29</v>
      </c>
      <c r="E290" s="2">
        <v>29</v>
      </c>
      <c r="F290" s="2">
        <f t="shared" si="66"/>
        <v>29</v>
      </c>
      <c r="G290" s="12">
        <f t="shared" si="67"/>
        <v>6.6140445000000006E-2</v>
      </c>
      <c r="H290" s="2"/>
      <c r="I290" s="19">
        <f t="shared" si="75"/>
        <v>23.489772683453488</v>
      </c>
      <c r="J290" s="19">
        <f t="shared" si="69"/>
        <v>27.286728527437408</v>
      </c>
      <c r="K290" s="14">
        <f t="shared" si="73"/>
        <v>0.72208020249466431</v>
      </c>
      <c r="L290" s="2"/>
      <c r="M290" s="19">
        <f t="shared" si="74"/>
        <v>277.74662350182166</v>
      </c>
      <c r="N290" s="2"/>
    </row>
    <row r="291" spans="1:14" x14ac:dyDescent="0.25">
      <c r="A291" s="2">
        <v>20</v>
      </c>
      <c r="B291" s="2" t="s">
        <v>31</v>
      </c>
      <c r="C291" s="2" t="s">
        <v>15</v>
      </c>
      <c r="D291" s="2">
        <v>33</v>
      </c>
      <c r="E291" s="2">
        <v>34.5</v>
      </c>
      <c r="F291" s="2">
        <f t="shared" si="66"/>
        <v>33.75</v>
      </c>
      <c r="G291" s="12">
        <f t="shared" si="67"/>
        <v>8.9581570312499997E-2</v>
      </c>
      <c r="H291" s="2"/>
      <c r="I291" s="19">
        <f t="shared" si="75"/>
        <v>24.953493618169869</v>
      </c>
      <c r="J291" s="19">
        <f t="shared" si="69"/>
        <v>31.282794898146207</v>
      </c>
      <c r="K291" s="14">
        <f t="shared" si="73"/>
        <v>1.0312734229531557</v>
      </c>
      <c r="L291" s="2"/>
      <c r="M291" s="19">
        <f t="shared" si="74"/>
        <v>395.98254587093982</v>
      </c>
      <c r="N291" s="2"/>
    </row>
    <row r="292" spans="1:14" x14ac:dyDescent="0.25">
      <c r="A292" s="2">
        <v>21</v>
      </c>
      <c r="B292" s="2" t="s">
        <v>31</v>
      </c>
      <c r="C292" s="2" t="s">
        <v>15</v>
      </c>
      <c r="D292" s="2">
        <v>33</v>
      </c>
      <c r="E292" s="2">
        <v>32.5</v>
      </c>
      <c r="F292" s="2">
        <f t="shared" si="66"/>
        <v>32.75</v>
      </c>
      <c r="G292" s="12">
        <f t="shared" si="67"/>
        <v>8.4351677812499998E-2</v>
      </c>
      <c r="H292" s="2"/>
      <c r="I292" s="19">
        <f t="shared" si="75"/>
        <v>24.645341842440104</v>
      </c>
      <c r="J292" s="19">
        <f t="shared" si="69"/>
        <v>30.446421766593129</v>
      </c>
      <c r="K292" s="14">
        <f t="shared" si="73"/>
        <v>0.96042959438825148</v>
      </c>
      <c r="L292" s="2"/>
      <c r="M292" s="19">
        <f t="shared" si="74"/>
        <v>368.91202106504335</v>
      </c>
      <c r="N292" s="2"/>
    </row>
    <row r="293" spans="1:14" x14ac:dyDescent="0.25">
      <c r="A293" s="2">
        <v>22</v>
      </c>
      <c r="B293" s="2" t="s">
        <v>31</v>
      </c>
      <c r="C293" s="2" t="s">
        <v>15</v>
      </c>
      <c r="D293" s="2">
        <v>25</v>
      </c>
      <c r="E293" s="2">
        <v>25.5</v>
      </c>
      <c r="F293" s="2">
        <f t="shared" si="66"/>
        <v>25.25</v>
      </c>
      <c r="G293" s="12">
        <f t="shared" si="67"/>
        <v>5.0141102812499998E-2</v>
      </c>
      <c r="H293" s="2"/>
      <c r="I293" s="19">
        <f t="shared" si="75"/>
        <v>22.334203524466865</v>
      </c>
      <c r="J293" s="19">
        <f t="shared" si="69"/>
        <v>24.086205071773808</v>
      </c>
      <c r="K293" s="14">
        <f t="shared" si="73"/>
        <v>0.52429121082484464</v>
      </c>
      <c r="L293" s="2"/>
      <c r="M293" s="19">
        <f t="shared" si="74"/>
        <v>201.94871538264204</v>
      </c>
      <c r="N293" s="2"/>
    </row>
    <row r="294" spans="1:14" x14ac:dyDescent="0.25">
      <c r="A294" s="2">
        <v>23</v>
      </c>
      <c r="B294" s="2" t="s">
        <v>31</v>
      </c>
      <c r="C294" s="2" t="s">
        <v>15</v>
      </c>
      <c r="D294" s="2">
        <v>28</v>
      </c>
      <c r="E294" s="2">
        <v>27.5</v>
      </c>
      <c r="F294" s="2">
        <f t="shared" si="66"/>
        <v>27.75</v>
      </c>
      <c r="G294" s="12">
        <f t="shared" si="67"/>
        <v>6.0561565312500003E-2</v>
      </c>
      <c r="H294" s="2"/>
      <c r="I294" s="19">
        <f t="shared" si="75"/>
        <v>23.10458296379128</v>
      </c>
      <c r="J294" s="19">
        <f t="shared" si="69"/>
        <v>26.224717935286183</v>
      </c>
      <c r="K294" s="14">
        <f t="shared" si="73"/>
        <v>0.65181170277832201</v>
      </c>
      <c r="L294" s="2"/>
      <c r="M294" s="19">
        <f t="shared" si="74"/>
        <v>250.83675975410526</v>
      </c>
      <c r="N294" s="2"/>
    </row>
    <row r="295" spans="1:14" x14ac:dyDescent="0.25">
      <c r="A295" s="2">
        <v>24</v>
      </c>
      <c r="B295" s="2" t="s">
        <v>31</v>
      </c>
      <c r="C295" s="2" t="s">
        <v>15</v>
      </c>
      <c r="D295" s="2">
        <v>27</v>
      </c>
      <c r="E295" s="2">
        <v>28</v>
      </c>
      <c r="F295" s="2">
        <f t="shared" si="66"/>
        <v>27.5</v>
      </c>
      <c r="G295" s="12">
        <f t="shared" si="67"/>
        <v>5.9475281249999998E-2</v>
      </c>
      <c r="H295" s="2"/>
      <c r="I295" s="19">
        <f t="shared" si="75"/>
        <v>23.027545019858838</v>
      </c>
      <c r="J295" s="19">
        <f t="shared" si="69"/>
        <v>26.011753585546206</v>
      </c>
      <c r="K295" s="14">
        <f t="shared" si="73"/>
        <v>0.63828772840093873</v>
      </c>
      <c r="L295" s="2"/>
      <c r="M295" s="19">
        <f t="shared" si="74"/>
        <v>245.65548896995355</v>
      </c>
      <c r="N295" s="2"/>
    </row>
    <row r="296" spans="1:14" x14ac:dyDescent="0.25">
      <c r="A296" s="2">
        <v>25</v>
      </c>
      <c r="B296" s="2" t="s">
        <v>31</v>
      </c>
      <c r="C296" s="2" t="s">
        <v>15</v>
      </c>
      <c r="D296" s="2">
        <v>23.5</v>
      </c>
      <c r="E296" s="2">
        <v>23</v>
      </c>
      <c r="F296" s="2">
        <f t="shared" si="66"/>
        <v>23.25</v>
      </c>
      <c r="G296" s="12">
        <f t="shared" si="67"/>
        <v>4.2512537812500001E-2</v>
      </c>
      <c r="H296" s="2"/>
      <c r="I296" s="19">
        <f t="shared" si="75"/>
        <v>21.717899973007338</v>
      </c>
      <c r="J296" s="19">
        <f t="shared" si="69"/>
        <v>22.360317118934326</v>
      </c>
      <c r="K296" s="14">
        <f t="shared" si="73"/>
        <v>0.43421466141680004</v>
      </c>
      <c r="L296" s="2"/>
      <c r="M296" s="19">
        <f t="shared" si="74"/>
        <v>167.36203773793744</v>
      </c>
      <c r="N296" s="2"/>
    </row>
    <row r="297" spans="1:14" x14ac:dyDescent="0.25">
      <c r="A297" s="2">
        <v>26</v>
      </c>
      <c r="B297" s="2" t="s">
        <v>31</v>
      </c>
      <c r="C297" s="2" t="s">
        <v>15</v>
      </c>
      <c r="D297" s="2">
        <v>22</v>
      </c>
      <c r="E297" s="2">
        <v>21</v>
      </c>
      <c r="F297" s="2">
        <f t="shared" si="66"/>
        <v>21.5</v>
      </c>
      <c r="G297" s="12">
        <f t="shared" si="67"/>
        <v>3.6353651250000001E-2</v>
      </c>
      <c r="H297" s="2">
        <v>25</v>
      </c>
      <c r="I297" s="19">
        <f t="shared" si="75"/>
        <v>21.178634365480249</v>
      </c>
      <c r="J297" s="19">
        <f t="shared" si="69"/>
        <v>20.838090816592413</v>
      </c>
      <c r="K297" s="14">
        <f t="shared" si="73"/>
        <v>0.36366314435996422</v>
      </c>
      <c r="L297" s="2"/>
      <c r="M297" s="19">
        <f t="shared" si="74"/>
        <v>140.23030654520528</v>
      </c>
      <c r="N297" s="2"/>
    </row>
    <row r="298" spans="1:14" x14ac:dyDescent="0.25">
      <c r="A298" s="2">
        <v>27</v>
      </c>
      <c r="B298" s="2" t="s">
        <v>31</v>
      </c>
      <c r="C298" s="2" t="s">
        <v>15</v>
      </c>
      <c r="D298" s="2">
        <v>32</v>
      </c>
      <c r="E298" s="2">
        <v>32</v>
      </c>
      <c r="F298" s="2">
        <f t="shared" si="66"/>
        <v>32</v>
      </c>
      <c r="G298" s="12">
        <f t="shared" si="67"/>
        <v>8.0532480000000004E-2</v>
      </c>
      <c r="H298" s="2">
        <v>24.7</v>
      </c>
      <c r="I298" s="19">
        <f t="shared" si="75"/>
        <v>24.41422801064278</v>
      </c>
      <c r="J298" s="19">
        <f t="shared" si="69"/>
        <v>29.817484661797479</v>
      </c>
      <c r="K298" s="14">
        <f t="shared" si="73"/>
        <v>0.90935170919072894</v>
      </c>
      <c r="L298" s="2"/>
      <c r="M298" s="19">
        <f t="shared" si="74"/>
        <v>349.38771886908529</v>
      </c>
      <c r="N298" s="2"/>
    </row>
    <row r="299" spans="1:14" x14ac:dyDescent="0.25">
      <c r="A299" s="2">
        <v>28</v>
      </c>
      <c r="B299" s="2" t="s">
        <v>31</v>
      </c>
      <c r="C299" s="2" t="s">
        <v>15</v>
      </c>
      <c r="D299" s="2">
        <v>34</v>
      </c>
      <c r="E299" s="2">
        <v>34.5</v>
      </c>
      <c r="F299" s="2">
        <f t="shared" si="66"/>
        <v>34.25</v>
      </c>
      <c r="G299" s="12">
        <f t="shared" si="67"/>
        <v>9.2255500312500002E-2</v>
      </c>
      <c r="H299" s="2"/>
      <c r="I299" s="19">
        <f t="shared" si="75"/>
        <v>25.10756950603475</v>
      </c>
      <c r="J299" s="19">
        <f t="shared" si="69"/>
        <v>31.700057711937195</v>
      </c>
      <c r="K299" s="14">
        <f t="shared" si="73"/>
        <v>1.0678877456125591</v>
      </c>
      <c r="L299" s="2"/>
      <c r="M299" s="19">
        <f t="shared" si="74"/>
        <v>409.96958693101885</v>
      </c>
      <c r="N299" s="2"/>
    </row>
    <row r="300" spans="1:14" x14ac:dyDescent="0.25">
      <c r="A300" s="2">
        <v>29</v>
      </c>
      <c r="B300" s="2" t="s">
        <v>31</v>
      </c>
      <c r="C300" s="2" t="s">
        <v>15</v>
      </c>
      <c r="D300" s="2">
        <v>26</v>
      </c>
      <c r="E300" s="2">
        <v>27</v>
      </c>
      <c r="F300" s="2">
        <f t="shared" si="66"/>
        <v>26.5</v>
      </c>
      <c r="G300" s="12">
        <f t="shared" si="67"/>
        <v>5.5228451249999998E-2</v>
      </c>
      <c r="H300" s="2"/>
      <c r="I300" s="19">
        <f t="shared" si="75"/>
        <v>22.719393244129073</v>
      </c>
      <c r="J300" s="19">
        <f t="shared" si="69"/>
        <v>25.157959084434971</v>
      </c>
      <c r="K300" s="14">
        <f t="shared" si="73"/>
        <v>0.58592400771577513</v>
      </c>
      <c r="L300" s="2"/>
      <c r="M300" s="19">
        <f t="shared" si="74"/>
        <v>225.58669149416016</v>
      </c>
      <c r="N300" s="2"/>
    </row>
    <row r="301" spans="1:14" x14ac:dyDescent="0.25">
      <c r="A301" s="2">
        <v>30</v>
      </c>
      <c r="B301" s="2" t="s">
        <v>31</v>
      </c>
      <c r="C301" s="2" t="s">
        <v>15</v>
      </c>
      <c r="D301" s="2">
        <v>25</v>
      </c>
      <c r="E301" s="2">
        <v>25</v>
      </c>
      <c r="F301" s="2">
        <f t="shared" si="66"/>
        <v>25</v>
      </c>
      <c r="G301" s="12">
        <f t="shared" si="67"/>
        <v>4.9153124999999999E-2</v>
      </c>
      <c r="H301" s="2"/>
      <c r="I301" s="19">
        <f t="shared" si="75"/>
        <v>22.257165580534426</v>
      </c>
      <c r="J301" s="19">
        <f t="shared" si="69"/>
        <v>23.871231353793462</v>
      </c>
      <c r="K301" s="14">
        <f t="shared" si="73"/>
        <v>0.51246415945682089</v>
      </c>
      <c r="L301" s="2"/>
      <c r="M301" s="19">
        <f t="shared" si="74"/>
        <v>197.41037332428735</v>
      </c>
      <c r="N301" s="2"/>
    </row>
    <row r="302" spans="1:14" x14ac:dyDescent="0.25">
      <c r="A302" s="2">
        <v>31</v>
      </c>
      <c r="B302" s="2" t="s">
        <v>31</v>
      </c>
      <c r="C302" s="2" t="s">
        <v>15</v>
      </c>
      <c r="D302" s="2">
        <v>23.5</v>
      </c>
      <c r="E302" s="2">
        <v>24</v>
      </c>
      <c r="F302" s="2">
        <f t="shared" si="66"/>
        <v>23.75</v>
      </c>
      <c r="G302" s="12">
        <f t="shared" si="67"/>
        <v>4.4360695312500004E-2</v>
      </c>
      <c r="H302" s="2"/>
      <c r="I302" s="19">
        <f t="shared" si="75"/>
        <v>21.871975860872219</v>
      </c>
      <c r="J302" s="19">
        <f t="shared" si="69"/>
        <v>22.793120696807389</v>
      </c>
      <c r="K302" s="14">
        <f t="shared" si="73"/>
        <v>0.45577104381535416</v>
      </c>
      <c r="L302" s="2"/>
      <c r="M302" s="19">
        <f t="shared" si="74"/>
        <v>175.64393938294694</v>
      </c>
      <c r="N302" s="2"/>
    </row>
    <row r="303" spans="1:14" x14ac:dyDescent="0.25">
      <c r="A303" s="2">
        <v>32</v>
      </c>
      <c r="B303" s="2" t="s">
        <v>31</v>
      </c>
      <c r="C303" s="2" t="s">
        <v>15</v>
      </c>
      <c r="D303" s="2">
        <v>33.5</v>
      </c>
      <c r="E303" s="2">
        <v>34.5</v>
      </c>
      <c r="F303" s="2">
        <f t="shared" si="66"/>
        <v>34</v>
      </c>
      <c r="G303" s="12">
        <f t="shared" si="67"/>
        <v>9.0913620000000001E-2</v>
      </c>
      <c r="H303" s="2"/>
      <c r="I303" s="19">
        <f t="shared" si="75"/>
        <v>25.030531562102311</v>
      </c>
      <c r="J303" s="19">
        <f t="shared" si="69"/>
        <v>31.491502241452377</v>
      </c>
      <c r="K303" s="14">
        <f t="shared" si="73"/>
        <v>1.0494803775415635</v>
      </c>
      <c r="L303" s="2"/>
      <c r="M303" s="19">
        <f t="shared" si="74"/>
        <v>402.93810015728945</v>
      </c>
      <c r="N303" s="2"/>
    </row>
    <row r="304" spans="1:14" x14ac:dyDescent="0.25">
      <c r="A304" s="2">
        <v>33</v>
      </c>
      <c r="B304" s="2" t="s">
        <v>31</v>
      </c>
      <c r="C304" s="2" t="s">
        <v>15</v>
      </c>
      <c r="D304" s="2">
        <v>30.5</v>
      </c>
      <c r="E304" s="2">
        <v>31.5</v>
      </c>
      <c r="F304" s="2">
        <f t="shared" si="66"/>
        <v>31</v>
      </c>
      <c r="G304" s="12">
        <f t="shared" si="67"/>
        <v>7.5577845000000005E-2</v>
      </c>
      <c r="H304" s="2"/>
      <c r="I304" s="19">
        <f t="shared" si="75"/>
        <v>24.106076234913015</v>
      </c>
      <c r="J304" s="19">
        <f t="shared" si="69"/>
        <v>28.976622316856201</v>
      </c>
      <c r="K304" s="14">
        <f t="shared" si="73"/>
        <v>0.8439361383002244</v>
      </c>
      <c r="L304" s="2"/>
      <c r="M304" s="19">
        <f t="shared" si="74"/>
        <v>324.37384764773611</v>
      </c>
      <c r="N304" s="2"/>
    </row>
    <row r="305" spans="1:14" x14ac:dyDescent="0.25">
      <c r="A305" s="2">
        <v>34</v>
      </c>
      <c r="B305" s="2" t="s">
        <v>31</v>
      </c>
      <c r="C305" s="2" t="s">
        <v>15</v>
      </c>
      <c r="D305" s="2">
        <v>26</v>
      </c>
      <c r="E305" s="2">
        <v>26</v>
      </c>
      <c r="F305" s="2">
        <f t="shared" si="66"/>
        <v>26</v>
      </c>
      <c r="G305" s="12">
        <f t="shared" si="67"/>
        <v>5.3164019999999992E-2</v>
      </c>
      <c r="H305" s="2"/>
      <c r="I305" s="19">
        <f t="shared" si="75"/>
        <v>22.565317356264188</v>
      </c>
      <c r="J305" s="19">
        <f t="shared" si="69"/>
        <v>24.729871549482155</v>
      </c>
      <c r="K305" s="14">
        <f t="shared" si="73"/>
        <v>0.56076735194181082</v>
      </c>
      <c r="L305" s="2"/>
      <c r="M305" s="19">
        <f t="shared" si="74"/>
        <v>215.94072137874491</v>
      </c>
      <c r="N305" s="2"/>
    </row>
    <row r="306" spans="1:14" x14ac:dyDescent="0.25">
      <c r="A306" s="32">
        <f>A305*10000/531</f>
        <v>640.30131826742002</v>
      </c>
      <c r="B306" s="6"/>
      <c r="C306" s="6"/>
      <c r="D306" s="6"/>
      <c r="E306" s="6"/>
      <c r="F306" s="6"/>
      <c r="G306" s="20">
        <f>SUM(G272:G305)</f>
        <v>2.2106863734375004</v>
      </c>
      <c r="H306" s="7">
        <f>G306*10000/531</f>
        <v>41.632511740819218</v>
      </c>
      <c r="I306" s="17">
        <f t="shared" ref="I306:J306" si="76">AVERAGE(I272:I305)</f>
        <v>23.326906910789162</v>
      </c>
      <c r="J306" s="17">
        <f t="shared" si="76"/>
        <v>25.745418010306281</v>
      </c>
      <c r="K306" s="9">
        <f>SUM(K272:K305)</f>
        <v>25.650397294273848</v>
      </c>
      <c r="L306" s="7">
        <f>K306*10000/531</f>
        <v>483.05832945901784</v>
      </c>
      <c r="M306" s="17">
        <f>SUM(M272:M305)</f>
        <v>9393.3371741365045</v>
      </c>
      <c r="N306" s="7">
        <f>(M306*10000/531)/1000</f>
        <v>176.89900516264603</v>
      </c>
    </row>
    <row r="307" spans="1:14" x14ac:dyDescent="0.25">
      <c r="A307" s="3">
        <v>1</v>
      </c>
      <c r="B307" s="3" t="s">
        <v>34</v>
      </c>
      <c r="C307" s="3" t="s">
        <v>16</v>
      </c>
      <c r="D307" s="3">
        <v>17</v>
      </c>
      <c r="E307" s="3">
        <v>18</v>
      </c>
      <c r="F307" s="3">
        <f t="shared" ref="F307:F345" si="77">(D307+E307)/2</f>
        <v>17.5</v>
      </c>
      <c r="G307" s="13">
        <f t="shared" ref="G307:G345" si="78">(3.1458*(F307/2)^2)/10000</f>
        <v>2.408503125E-2</v>
      </c>
      <c r="H307" s="3"/>
      <c r="I307" s="18">
        <f>16.7822461729784+(0.348491398454387*F307)</f>
        <v>22.880845645930172</v>
      </c>
      <c r="J307" s="18">
        <f t="shared" ref="J307:J345" si="79">1.3132*F307^0.901</f>
        <v>17.310441950274644</v>
      </c>
      <c r="K307" s="15">
        <f>(2.3118+(((3.1278*10^-2)*(F307^2)*I307))+((3.7159*10^-1)*F307))/1000</f>
        <v>0.22798767134722997</v>
      </c>
      <c r="L307" s="3"/>
      <c r="M307" s="18">
        <f>((-9.1098)+(((7.3484*10^-3)*(F307^2)*I307))+(2.3666*F307))</f>
        <v>83.797841881769443</v>
      </c>
      <c r="N307" s="3"/>
    </row>
    <row r="308" spans="1:14" x14ac:dyDescent="0.25">
      <c r="A308" s="3">
        <v>2</v>
      </c>
      <c r="B308" s="3" t="s">
        <v>34</v>
      </c>
      <c r="C308" s="3" t="s">
        <v>14</v>
      </c>
      <c r="D308" s="3">
        <v>35</v>
      </c>
      <c r="E308" s="3">
        <v>35</v>
      </c>
      <c r="F308" s="3">
        <f t="shared" si="77"/>
        <v>35</v>
      </c>
      <c r="G308" s="13">
        <f t="shared" si="78"/>
        <v>9.6340124999999999E-2</v>
      </c>
      <c r="H308" s="3"/>
      <c r="I308" s="18">
        <f t="shared" ref="I308:I340" si="80" xml:space="preserve"> 6.50424850340264+(0.591025938600017*F308)</f>
        <v>27.190156354403232</v>
      </c>
      <c r="J308" s="18">
        <f t="shared" si="79"/>
        <v>32.324824973184292</v>
      </c>
      <c r="K308" s="15">
        <f t="shared" ref="K308:K345" si="81">(-9.1298+(((3.4866*10^-2)*(F308^2)*I308))+(1.4633*F308))/1000</f>
        <v>1.2034003895294634</v>
      </c>
      <c r="L308" s="3"/>
      <c r="M308" s="18">
        <f t="shared" ref="M308:M345" si="82">((-5.9426+(((1.321*10^-2)*(F308^2)*I308))+(7.8369*10^-1)*F308))</f>
        <v>461.48445766604164</v>
      </c>
      <c r="N308" s="3"/>
    </row>
    <row r="309" spans="1:14" x14ac:dyDescent="0.25">
      <c r="A309" s="3">
        <v>3</v>
      </c>
      <c r="B309" s="3" t="s">
        <v>34</v>
      </c>
      <c r="C309" s="3" t="s">
        <v>14</v>
      </c>
      <c r="D309" s="3">
        <v>26</v>
      </c>
      <c r="E309" s="3">
        <v>26</v>
      </c>
      <c r="F309" s="3">
        <f t="shared" si="77"/>
        <v>26</v>
      </c>
      <c r="G309" s="13">
        <f t="shared" si="78"/>
        <v>5.3164019999999992E-2</v>
      </c>
      <c r="H309" s="3"/>
      <c r="I309" s="18">
        <f t="shared" si="80"/>
        <v>21.870922907003081</v>
      </c>
      <c r="J309" s="18">
        <f t="shared" si="79"/>
        <v>24.729871549482155</v>
      </c>
      <c r="K309" s="15">
        <f t="shared" si="81"/>
        <v>0.54440088029908495</v>
      </c>
      <c r="L309" s="3"/>
      <c r="M309" s="18">
        <f t="shared" si="82"/>
        <v>209.73980672262121</v>
      </c>
      <c r="N309" s="3"/>
    </row>
    <row r="310" spans="1:14" x14ac:dyDescent="0.25">
      <c r="A310" s="3">
        <v>4</v>
      </c>
      <c r="B310" s="3" t="s">
        <v>34</v>
      </c>
      <c r="C310" s="3" t="s">
        <v>14</v>
      </c>
      <c r="D310" s="3">
        <v>32</v>
      </c>
      <c r="E310" s="3">
        <v>32</v>
      </c>
      <c r="F310" s="3">
        <f t="shared" si="77"/>
        <v>32</v>
      </c>
      <c r="G310" s="13">
        <f t="shared" si="78"/>
        <v>8.0532480000000004E-2</v>
      </c>
      <c r="H310" s="3"/>
      <c r="I310" s="18">
        <f t="shared" si="80"/>
        <v>25.417078538603182</v>
      </c>
      <c r="J310" s="18">
        <f t="shared" si="79"/>
        <v>29.817484661797479</v>
      </c>
      <c r="K310" s="15">
        <f t="shared" si="81"/>
        <v>0.945156264974785</v>
      </c>
      <c r="L310" s="3"/>
      <c r="M310" s="18">
        <f t="shared" si="82"/>
        <v>362.95331807482677</v>
      </c>
      <c r="N310" s="3"/>
    </row>
    <row r="311" spans="1:14" x14ac:dyDescent="0.25">
      <c r="A311" s="3">
        <v>5</v>
      </c>
      <c r="B311" s="3" t="s">
        <v>34</v>
      </c>
      <c r="C311" s="3" t="s">
        <v>14</v>
      </c>
      <c r="D311" s="3">
        <v>27</v>
      </c>
      <c r="E311" s="3">
        <v>28</v>
      </c>
      <c r="F311" s="3">
        <f t="shared" si="77"/>
        <v>27.5</v>
      </c>
      <c r="G311" s="13">
        <f t="shared" si="78"/>
        <v>5.9475281249999998E-2</v>
      </c>
      <c r="H311" s="3"/>
      <c r="I311" s="18">
        <f t="shared" si="80"/>
        <v>22.757461814903106</v>
      </c>
      <c r="J311" s="18">
        <f t="shared" si="79"/>
        <v>26.011753585546206</v>
      </c>
      <c r="K311" s="15">
        <f t="shared" si="81"/>
        <v>0.6311663331265488</v>
      </c>
      <c r="L311" s="3"/>
      <c r="M311" s="18">
        <f t="shared" si="82"/>
        <v>242.95734087224548</v>
      </c>
      <c r="N311" s="3"/>
    </row>
    <row r="312" spans="1:14" x14ac:dyDescent="0.25">
      <c r="A312" s="3">
        <v>6</v>
      </c>
      <c r="B312" s="3" t="s">
        <v>34</v>
      </c>
      <c r="C312" s="3" t="s">
        <v>14</v>
      </c>
      <c r="D312" s="3">
        <v>31</v>
      </c>
      <c r="E312" s="3">
        <v>31</v>
      </c>
      <c r="F312" s="3">
        <f t="shared" si="77"/>
        <v>31</v>
      </c>
      <c r="G312" s="13">
        <f t="shared" si="78"/>
        <v>7.5577845000000005E-2</v>
      </c>
      <c r="H312" s="3"/>
      <c r="I312" s="18">
        <f t="shared" si="80"/>
        <v>24.826052600003166</v>
      </c>
      <c r="J312" s="18">
        <f t="shared" si="79"/>
        <v>28.976622316856201</v>
      </c>
      <c r="K312" s="15">
        <f t="shared" si="81"/>
        <v>0.86805982910359369</v>
      </c>
      <c r="L312" s="3"/>
      <c r="M312" s="18">
        <f t="shared" si="82"/>
        <v>333.51381080704618</v>
      </c>
      <c r="N312" s="3"/>
    </row>
    <row r="313" spans="1:14" x14ac:dyDescent="0.25">
      <c r="A313" s="3">
        <v>7</v>
      </c>
      <c r="B313" s="3" t="s">
        <v>34</v>
      </c>
      <c r="C313" s="3" t="s">
        <v>14</v>
      </c>
      <c r="D313" s="3">
        <v>28</v>
      </c>
      <c r="E313" s="3">
        <v>26</v>
      </c>
      <c r="F313" s="3">
        <f t="shared" si="77"/>
        <v>27</v>
      </c>
      <c r="G313" s="13">
        <f t="shared" si="78"/>
        <v>5.7332204999999997E-2</v>
      </c>
      <c r="H313" s="3"/>
      <c r="I313" s="18">
        <f t="shared" si="80"/>
        <v>22.461948845603096</v>
      </c>
      <c r="J313" s="18">
        <f t="shared" si="79"/>
        <v>25.585247680837522</v>
      </c>
      <c r="K313" s="15">
        <f t="shared" si="81"/>
        <v>0.60130170686063134</v>
      </c>
      <c r="L313" s="3"/>
      <c r="M313" s="18">
        <f t="shared" si="82"/>
        <v>231.52761895855389</v>
      </c>
      <c r="N313" s="3"/>
    </row>
    <row r="314" spans="1:14" x14ac:dyDescent="0.25">
      <c r="A314" s="3">
        <v>8</v>
      </c>
      <c r="B314" s="3" t="s">
        <v>34</v>
      </c>
      <c r="C314" s="3" t="s">
        <v>14</v>
      </c>
      <c r="D314" s="3">
        <v>25.5</v>
      </c>
      <c r="E314" s="3">
        <v>26</v>
      </c>
      <c r="F314" s="3">
        <f t="shared" si="77"/>
        <v>25.75</v>
      </c>
      <c r="G314" s="13">
        <f t="shared" si="78"/>
        <v>5.2146550312499991E-2</v>
      </c>
      <c r="H314" s="3"/>
      <c r="I314" s="18">
        <f t="shared" si="80"/>
        <v>21.723166422353078</v>
      </c>
      <c r="J314" s="18">
        <f t="shared" si="79"/>
        <v>24.51552292445125</v>
      </c>
      <c r="K314" s="15">
        <f t="shared" si="81"/>
        <v>0.53075365977443856</v>
      </c>
      <c r="L314" s="3"/>
      <c r="M314" s="18">
        <f t="shared" si="82"/>
        <v>204.51184054452284</v>
      </c>
      <c r="N314" s="3"/>
    </row>
    <row r="315" spans="1:14" x14ac:dyDescent="0.25">
      <c r="A315" s="3">
        <v>9</v>
      </c>
      <c r="B315" s="3" t="s">
        <v>34</v>
      </c>
      <c r="C315" s="3" t="s">
        <v>14</v>
      </c>
      <c r="D315" s="3">
        <v>32</v>
      </c>
      <c r="E315" s="3">
        <v>32.5</v>
      </c>
      <c r="F315" s="3">
        <f t="shared" si="77"/>
        <v>32.25</v>
      </c>
      <c r="G315" s="13">
        <f t="shared" si="78"/>
        <v>8.1795715312500003E-2</v>
      </c>
      <c r="H315" s="3"/>
      <c r="I315" s="18">
        <f t="shared" si="80"/>
        <v>25.564835023253185</v>
      </c>
      <c r="J315" s="18">
        <f t="shared" si="79"/>
        <v>30.027290863984312</v>
      </c>
      <c r="K315" s="15">
        <f t="shared" si="81"/>
        <v>0.96511461340869542</v>
      </c>
      <c r="L315" s="3"/>
      <c r="M315" s="18">
        <f t="shared" si="82"/>
        <v>370.5724389503776</v>
      </c>
      <c r="N315" s="3"/>
    </row>
    <row r="316" spans="1:14" x14ac:dyDescent="0.25">
      <c r="A316" s="3">
        <v>10</v>
      </c>
      <c r="B316" s="3" t="s">
        <v>34</v>
      </c>
      <c r="C316" s="3" t="s">
        <v>14</v>
      </c>
      <c r="D316" s="3">
        <v>32</v>
      </c>
      <c r="E316" s="3">
        <v>32</v>
      </c>
      <c r="F316" s="3">
        <f t="shared" si="77"/>
        <v>32</v>
      </c>
      <c r="G316" s="13">
        <f t="shared" si="78"/>
        <v>8.0532480000000004E-2</v>
      </c>
      <c r="H316" s="3"/>
      <c r="I316" s="18">
        <f t="shared" si="80"/>
        <v>25.417078538603182</v>
      </c>
      <c r="J316" s="18">
        <f t="shared" si="79"/>
        <v>29.817484661797479</v>
      </c>
      <c r="K316" s="15">
        <f t="shared" si="81"/>
        <v>0.945156264974785</v>
      </c>
      <c r="L316" s="3"/>
      <c r="M316" s="18">
        <f t="shared" si="82"/>
        <v>362.95331807482677</v>
      </c>
      <c r="N316" s="3"/>
    </row>
    <row r="317" spans="1:14" x14ac:dyDescent="0.25">
      <c r="A317" s="3">
        <v>11</v>
      </c>
      <c r="B317" s="3" t="s">
        <v>34</v>
      </c>
      <c r="C317" s="3" t="s">
        <v>14</v>
      </c>
      <c r="D317" s="3">
        <v>22</v>
      </c>
      <c r="E317" s="3">
        <v>22</v>
      </c>
      <c r="F317" s="3">
        <f t="shared" si="77"/>
        <v>22</v>
      </c>
      <c r="G317" s="13">
        <f t="shared" si="78"/>
        <v>3.8064179999999996E-2</v>
      </c>
      <c r="H317" s="3"/>
      <c r="I317" s="18">
        <f t="shared" si="80"/>
        <v>19.506819152603011</v>
      </c>
      <c r="J317" s="18">
        <f t="shared" si="79"/>
        <v>21.27422310781289</v>
      </c>
      <c r="K317" s="15">
        <f t="shared" si="81"/>
        <v>0.35224318218213374</v>
      </c>
      <c r="L317" s="3"/>
      <c r="M317" s="18">
        <f t="shared" si="82"/>
        <v>136.01815920684871</v>
      </c>
      <c r="N317" s="3"/>
    </row>
    <row r="318" spans="1:14" x14ac:dyDescent="0.25">
      <c r="A318" s="3">
        <v>12</v>
      </c>
      <c r="B318" s="3" t="s">
        <v>34</v>
      </c>
      <c r="C318" s="3" t="s">
        <v>14</v>
      </c>
      <c r="D318" s="3">
        <v>28</v>
      </c>
      <c r="E318" s="3">
        <v>28</v>
      </c>
      <c r="F318" s="3">
        <f t="shared" si="77"/>
        <v>28</v>
      </c>
      <c r="G318" s="13">
        <f t="shared" si="78"/>
        <v>6.1657679999999992E-2</v>
      </c>
      <c r="H318" s="3"/>
      <c r="I318" s="18">
        <f t="shared" si="80"/>
        <v>23.052974784203112</v>
      </c>
      <c r="J318" s="18">
        <f t="shared" si="79"/>
        <v>26.437492425833472</v>
      </c>
      <c r="K318" s="15">
        <f t="shared" si="81"/>
        <v>0.6619943747596041</v>
      </c>
      <c r="L318" s="3"/>
      <c r="M318" s="18">
        <f t="shared" si="82"/>
        <v>254.75208076906929</v>
      </c>
      <c r="N318" s="3"/>
    </row>
    <row r="319" spans="1:14" x14ac:dyDescent="0.25">
      <c r="A319" s="3">
        <v>13</v>
      </c>
      <c r="B319" s="3" t="s">
        <v>34</v>
      </c>
      <c r="C319" s="3" t="s">
        <v>14</v>
      </c>
      <c r="D319" s="3">
        <v>35</v>
      </c>
      <c r="E319" s="3">
        <v>35</v>
      </c>
      <c r="F319" s="3">
        <f t="shared" si="77"/>
        <v>35</v>
      </c>
      <c r="G319" s="13">
        <f t="shared" si="78"/>
        <v>9.6340124999999999E-2</v>
      </c>
      <c r="H319" s="3"/>
      <c r="I319" s="18">
        <f t="shared" si="80"/>
        <v>27.190156354403232</v>
      </c>
      <c r="J319" s="18">
        <f t="shared" si="79"/>
        <v>32.324824973184292</v>
      </c>
      <c r="K319" s="15">
        <f t="shared" si="81"/>
        <v>1.2034003895294634</v>
      </c>
      <c r="L319" s="3"/>
      <c r="M319" s="18">
        <f t="shared" si="82"/>
        <v>461.48445766604164</v>
      </c>
      <c r="N319" s="3"/>
    </row>
    <row r="320" spans="1:14" x14ac:dyDescent="0.25">
      <c r="A320" s="3">
        <v>14</v>
      </c>
      <c r="B320" s="3" t="s">
        <v>34</v>
      </c>
      <c r="C320" s="3" t="s">
        <v>14</v>
      </c>
      <c r="D320" s="3">
        <v>10</v>
      </c>
      <c r="E320" s="3">
        <v>10</v>
      </c>
      <c r="F320" s="3">
        <f t="shared" si="77"/>
        <v>10</v>
      </c>
      <c r="G320" s="13">
        <f t="shared" si="78"/>
        <v>7.8645E-3</v>
      </c>
      <c r="H320" s="3"/>
      <c r="I320" s="18">
        <f t="shared" si="80"/>
        <v>12.41450788940281</v>
      </c>
      <c r="J320" s="18">
        <f t="shared" si="79"/>
        <v>10.45516458968023</v>
      </c>
      <c r="K320" s="15">
        <f t="shared" si="81"/>
        <v>4.8787623207191835E-2</v>
      </c>
      <c r="L320" s="3"/>
      <c r="M320" s="18">
        <f t="shared" si="82"/>
        <v>18.293864921901111</v>
      </c>
      <c r="N320" s="3"/>
    </row>
    <row r="321" spans="1:14" x14ac:dyDescent="0.25">
      <c r="A321" s="3">
        <v>15</v>
      </c>
      <c r="B321" s="3" t="s">
        <v>34</v>
      </c>
      <c r="C321" s="3" t="s">
        <v>14</v>
      </c>
      <c r="D321" s="3">
        <v>10</v>
      </c>
      <c r="E321" s="3">
        <v>11</v>
      </c>
      <c r="F321" s="3">
        <f t="shared" si="77"/>
        <v>10.5</v>
      </c>
      <c r="G321" s="13">
        <f t="shared" si="78"/>
        <v>8.6706112499999998E-3</v>
      </c>
      <c r="H321" s="3"/>
      <c r="I321" s="18">
        <f t="shared" si="80"/>
        <v>12.710020858702819</v>
      </c>
      <c r="J321" s="18">
        <f t="shared" si="79"/>
        <v>10.925024825647952</v>
      </c>
      <c r="K321" s="15">
        <f t="shared" si="81"/>
        <v>5.5091871495363466E-2</v>
      </c>
      <c r="L321" s="3"/>
      <c r="M321" s="18">
        <f t="shared" si="82"/>
        <v>20.797051153666935</v>
      </c>
      <c r="N321" s="3"/>
    </row>
    <row r="322" spans="1:14" x14ac:dyDescent="0.25">
      <c r="A322" s="3">
        <v>16</v>
      </c>
      <c r="B322" s="3" t="s">
        <v>34</v>
      </c>
      <c r="C322" s="3" t="s">
        <v>14</v>
      </c>
      <c r="D322" s="3">
        <v>27</v>
      </c>
      <c r="E322" s="3">
        <v>27</v>
      </c>
      <c r="F322" s="3">
        <f t="shared" si="77"/>
        <v>27</v>
      </c>
      <c r="G322" s="13">
        <f t="shared" si="78"/>
        <v>5.7332204999999997E-2</v>
      </c>
      <c r="H322" s="3"/>
      <c r="I322" s="18">
        <f t="shared" si="80"/>
        <v>22.461948845603096</v>
      </c>
      <c r="J322" s="18">
        <f t="shared" si="79"/>
        <v>25.585247680837522</v>
      </c>
      <c r="K322" s="15">
        <f t="shared" si="81"/>
        <v>0.60130170686063134</v>
      </c>
      <c r="L322" s="3"/>
      <c r="M322" s="18">
        <f t="shared" si="82"/>
        <v>231.52761895855389</v>
      </c>
      <c r="N322" s="3"/>
    </row>
    <row r="323" spans="1:14" x14ac:dyDescent="0.25">
      <c r="A323" s="3">
        <v>17</v>
      </c>
      <c r="B323" s="3" t="s">
        <v>34</v>
      </c>
      <c r="C323" s="3" t="s">
        <v>14</v>
      </c>
      <c r="D323" s="3">
        <v>21</v>
      </c>
      <c r="E323" s="3">
        <v>21</v>
      </c>
      <c r="F323" s="3">
        <f t="shared" si="77"/>
        <v>21</v>
      </c>
      <c r="G323" s="13">
        <f t="shared" si="78"/>
        <v>3.4682444999999999E-2</v>
      </c>
      <c r="H323" s="3"/>
      <c r="I323" s="18">
        <f t="shared" si="80"/>
        <v>18.915793214002996</v>
      </c>
      <c r="J323" s="18">
        <f t="shared" si="79"/>
        <v>20.400953154818815</v>
      </c>
      <c r="K323" s="15">
        <f t="shared" si="81"/>
        <v>0.31244695837394798</v>
      </c>
      <c r="L323" s="3"/>
      <c r="M323" s="18">
        <f t="shared" si="82"/>
        <v>120.71092410542801</v>
      </c>
      <c r="N323" s="3"/>
    </row>
    <row r="324" spans="1:14" x14ac:dyDescent="0.25">
      <c r="A324" s="3">
        <v>18</v>
      </c>
      <c r="B324" s="3" t="s">
        <v>34</v>
      </c>
      <c r="C324" s="3" t="s">
        <v>14</v>
      </c>
      <c r="D324" s="3">
        <v>16</v>
      </c>
      <c r="E324" s="3">
        <v>16.5</v>
      </c>
      <c r="F324" s="3">
        <f t="shared" si="77"/>
        <v>16.25</v>
      </c>
      <c r="G324" s="13">
        <f t="shared" si="78"/>
        <v>2.07671953125E-2</v>
      </c>
      <c r="H324" s="3"/>
      <c r="I324" s="18">
        <f t="shared" si="80"/>
        <v>16.108420005652917</v>
      </c>
      <c r="J324" s="18">
        <f t="shared" si="79"/>
        <v>16.192345287511255</v>
      </c>
      <c r="K324" s="15">
        <f t="shared" si="81"/>
        <v>0.16295587664685779</v>
      </c>
      <c r="L324" s="3"/>
      <c r="M324" s="18">
        <f t="shared" si="82"/>
        <v>62.982810278781379</v>
      </c>
      <c r="N324" s="3"/>
    </row>
    <row r="325" spans="1:14" x14ac:dyDescent="0.25">
      <c r="A325" s="3">
        <v>19</v>
      </c>
      <c r="B325" s="3" t="s">
        <v>34</v>
      </c>
      <c r="C325" s="3" t="s">
        <v>14</v>
      </c>
      <c r="D325" s="3">
        <v>24</v>
      </c>
      <c r="E325" s="3">
        <v>24.5</v>
      </c>
      <c r="F325" s="3">
        <f t="shared" si="77"/>
        <v>24.25</v>
      </c>
      <c r="G325" s="13">
        <f t="shared" si="78"/>
        <v>4.6248175312500001E-2</v>
      </c>
      <c r="H325" s="3">
        <v>20.8</v>
      </c>
      <c r="I325" s="18">
        <f t="shared" si="80"/>
        <v>20.836627514453053</v>
      </c>
      <c r="J325" s="18">
        <f t="shared" si="79"/>
        <v>23.225023090490531</v>
      </c>
      <c r="K325" s="15">
        <f t="shared" si="81"/>
        <v>0.45357666530825747</v>
      </c>
      <c r="L325" s="3"/>
      <c r="M325" s="18">
        <f t="shared" si="82"/>
        <v>174.92717322655542</v>
      </c>
      <c r="N325" s="3"/>
    </row>
    <row r="326" spans="1:14" x14ac:dyDescent="0.25">
      <c r="A326" s="3">
        <v>20</v>
      </c>
      <c r="B326" s="3" t="s">
        <v>34</v>
      </c>
      <c r="C326" s="3" t="s">
        <v>14</v>
      </c>
      <c r="D326" s="3">
        <v>21</v>
      </c>
      <c r="E326" s="3">
        <v>21.5</v>
      </c>
      <c r="F326" s="3">
        <f t="shared" si="77"/>
        <v>21.25</v>
      </c>
      <c r="G326" s="13">
        <f t="shared" si="78"/>
        <v>3.5513132812500001E-2</v>
      </c>
      <c r="H326" s="3"/>
      <c r="I326" s="18">
        <f t="shared" si="80"/>
        <v>19.063549698652999</v>
      </c>
      <c r="J326" s="18">
        <f t="shared" si="79"/>
        <v>20.61964927297446</v>
      </c>
      <c r="K326" s="15">
        <f t="shared" si="81"/>
        <v>0.32210524715038291</v>
      </c>
      <c r="L326" s="3"/>
      <c r="M326" s="18">
        <f t="shared" si="82"/>
        <v>124.42756726414152</v>
      </c>
      <c r="N326" s="3"/>
    </row>
    <row r="327" spans="1:14" x14ac:dyDescent="0.25">
      <c r="A327" s="3">
        <v>21</v>
      </c>
      <c r="B327" s="3" t="s">
        <v>34</v>
      </c>
      <c r="C327" s="3" t="s">
        <v>14</v>
      </c>
      <c r="D327" s="3">
        <v>16.5</v>
      </c>
      <c r="E327" s="3">
        <v>16.5</v>
      </c>
      <c r="F327" s="3">
        <f t="shared" si="77"/>
        <v>16.5</v>
      </c>
      <c r="G327" s="13">
        <f t="shared" si="78"/>
        <v>2.1411101249999998E-2</v>
      </c>
      <c r="H327" s="3"/>
      <c r="I327" s="18">
        <f t="shared" si="80"/>
        <v>16.25617649030292</v>
      </c>
      <c r="J327" s="18">
        <f t="shared" si="79"/>
        <v>16.416626132195354</v>
      </c>
      <c r="K327" s="15">
        <f t="shared" si="81"/>
        <v>0.16932264202934297</v>
      </c>
      <c r="L327" s="3"/>
      <c r="M327" s="18">
        <f t="shared" si="82"/>
        <v>65.452363893696457</v>
      </c>
      <c r="N327" s="3"/>
    </row>
    <row r="328" spans="1:14" x14ac:dyDescent="0.25">
      <c r="A328" s="3">
        <v>22</v>
      </c>
      <c r="B328" s="3" t="s">
        <v>34</v>
      </c>
      <c r="C328" s="3" t="s">
        <v>14</v>
      </c>
      <c r="D328" s="3">
        <v>21</v>
      </c>
      <c r="E328" s="3">
        <v>21.5</v>
      </c>
      <c r="F328" s="3">
        <f t="shared" si="77"/>
        <v>21.25</v>
      </c>
      <c r="G328" s="13">
        <f t="shared" si="78"/>
        <v>3.5513132812500001E-2</v>
      </c>
      <c r="H328" s="3"/>
      <c r="I328" s="18">
        <f t="shared" si="80"/>
        <v>19.063549698652999</v>
      </c>
      <c r="J328" s="18">
        <f t="shared" si="79"/>
        <v>20.61964927297446</v>
      </c>
      <c r="K328" s="15">
        <f t="shared" si="81"/>
        <v>0.32210524715038291</v>
      </c>
      <c r="L328" s="3"/>
      <c r="M328" s="18">
        <f t="shared" si="82"/>
        <v>124.42756726414152</v>
      </c>
      <c r="N328" s="3"/>
    </row>
    <row r="329" spans="1:14" x14ac:dyDescent="0.25">
      <c r="A329" s="3">
        <v>23</v>
      </c>
      <c r="B329" s="3" t="s">
        <v>34</v>
      </c>
      <c r="C329" s="3" t="s">
        <v>14</v>
      </c>
      <c r="D329" s="3">
        <v>24.5</v>
      </c>
      <c r="E329" s="3">
        <v>24</v>
      </c>
      <c r="F329" s="3">
        <f t="shared" si="77"/>
        <v>24.25</v>
      </c>
      <c r="G329" s="13">
        <f t="shared" si="78"/>
        <v>4.6248175312500001E-2</v>
      </c>
      <c r="H329" s="3"/>
      <c r="I329" s="18">
        <f t="shared" si="80"/>
        <v>20.836627514453053</v>
      </c>
      <c r="J329" s="18">
        <f t="shared" si="79"/>
        <v>23.225023090490531</v>
      </c>
      <c r="K329" s="15">
        <f t="shared" si="81"/>
        <v>0.45357666530825747</v>
      </c>
      <c r="L329" s="3"/>
      <c r="M329" s="18">
        <f t="shared" si="82"/>
        <v>174.92717322655542</v>
      </c>
      <c r="N329" s="3"/>
    </row>
    <row r="330" spans="1:14" x14ac:dyDescent="0.25">
      <c r="A330" s="3">
        <v>24</v>
      </c>
      <c r="B330" s="3" t="s">
        <v>34</v>
      </c>
      <c r="C330" s="3" t="s">
        <v>14</v>
      </c>
      <c r="D330" s="3">
        <v>25</v>
      </c>
      <c r="E330" s="3">
        <v>25</v>
      </c>
      <c r="F330" s="3">
        <f t="shared" si="77"/>
        <v>25</v>
      </c>
      <c r="G330" s="13">
        <f t="shared" si="78"/>
        <v>4.9153124999999999E-2</v>
      </c>
      <c r="H330" s="3"/>
      <c r="I330" s="18">
        <f t="shared" si="80"/>
        <v>21.279896968403065</v>
      </c>
      <c r="J330" s="18">
        <f t="shared" si="79"/>
        <v>23.871231353793462</v>
      </c>
      <c r="K330" s="15">
        <f t="shared" si="81"/>
        <v>0.49116825481271331</v>
      </c>
      <c r="L330" s="3"/>
      <c r="M330" s="18">
        <f t="shared" si="82"/>
        <v>189.34179934537781</v>
      </c>
      <c r="N330" s="3"/>
    </row>
    <row r="331" spans="1:14" x14ac:dyDescent="0.25">
      <c r="A331" s="3">
        <v>25</v>
      </c>
      <c r="B331" s="3" t="s">
        <v>34</v>
      </c>
      <c r="C331" s="3" t="s">
        <v>14</v>
      </c>
      <c r="D331" s="3">
        <v>28</v>
      </c>
      <c r="E331" s="3">
        <v>27.5</v>
      </c>
      <c r="F331" s="3">
        <f t="shared" si="77"/>
        <v>27.75</v>
      </c>
      <c r="G331" s="13">
        <f t="shared" si="78"/>
        <v>6.0561565312500003E-2</v>
      </c>
      <c r="H331" s="3"/>
      <c r="I331" s="18">
        <f t="shared" si="80"/>
        <v>22.905218299553109</v>
      </c>
      <c r="J331" s="18">
        <f t="shared" si="79"/>
        <v>26.224717935286183</v>
      </c>
      <c r="K331" s="15">
        <f t="shared" si="81"/>
        <v>0.64645896108263545</v>
      </c>
      <c r="L331" s="3"/>
      <c r="M331" s="18">
        <f t="shared" si="82"/>
        <v>248.80871759842296</v>
      </c>
      <c r="N331" s="3"/>
    </row>
    <row r="332" spans="1:14" x14ac:dyDescent="0.25">
      <c r="A332" s="3">
        <v>26</v>
      </c>
      <c r="B332" s="3" t="s">
        <v>34</v>
      </c>
      <c r="C332" s="3" t="s">
        <v>14</v>
      </c>
      <c r="D332" s="3">
        <v>26</v>
      </c>
      <c r="E332" s="3">
        <v>27</v>
      </c>
      <c r="F332" s="3">
        <f t="shared" si="77"/>
        <v>26.5</v>
      </c>
      <c r="G332" s="13">
        <f t="shared" si="78"/>
        <v>5.5228451249999998E-2</v>
      </c>
      <c r="H332" s="3"/>
      <c r="I332" s="18">
        <f t="shared" si="80"/>
        <v>22.16643587630309</v>
      </c>
      <c r="J332" s="18">
        <f t="shared" si="79"/>
        <v>25.157959084434971</v>
      </c>
      <c r="K332" s="15">
        <f t="shared" si="81"/>
        <v>0.57238504092907072</v>
      </c>
      <c r="L332" s="3"/>
      <c r="M332" s="18">
        <f t="shared" si="82"/>
        <v>220.45705943850811</v>
      </c>
      <c r="N332" s="3"/>
    </row>
    <row r="333" spans="1:14" x14ac:dyDescent="0.25">
      <c r="A333" s="3">
        <v>27</v>
      </c>
      <c r="B333" s="3" t="s">
        <v>34</v>
      </c>
      <c r="C333" s="3" t="s">
        <v>14</v>
      </c>
      <c r="D333" s="3">
        <v>19.5</v>
      </c>
      <c r="E333" s="3">
        <v>20</v>
      </c>
      <c r="F333" s="3">
        <f t="shared" si="77"/>
        <v>19.75</v>
      </c>
      <c r="G333" s="13">
        <f t="shared" si="78"/>
        <v>3.0676465312499998E-2</v>
      </c>
      <c r="H333" s="3"/>
      <c r="I333" s="18">
        <f t="shared" si="80"/>
        <v>18.177010790752973</v>
      </c>
      <c r="J333" s="18">
        <f t="shared" si="79"/>
        <v>19.30353427782239</v>
      </c>
      <c r="K333" s="15">
        <f t="shared" si="81"/>
        <v>0.26697625168849276</v>
      </c>
      <c r="L333" s="3"/>
      <c r="M333" s="18">
        <f t="shared" si="82"/>
        <v>103.19642678741435</v>
      </c>
      <c r="N333" s="3"/>
    </row>
    <row r="334" spans="1:14" x14ac:dyDescent="0.25">
      <c r="A334" s="3">
        <v>28</v>
      </c>
      <c r="B334" s="3" t="s">
        <v>34</v>
      </c>
      <c r="C334" s="3" t="s">
        <v>14</v>
      </c>
      <c r="D334" s="3">
        <v>18</v>
      </c>
      <c r="E334" s="3">
        <v>19</v>
      </c>
      <c r="F334" s="3">
        <f t="shared" si="77"/>
        <v>18.5</v>
      </c>
      <c r="G334" s="13">
        <f t="shared" si="78"/>
        <v>2.6916251249999999E-2</v>
      </c>
      <c r="H334" s="3"/>
      <c r="I334" s="18">
        <f t="shared" si="80"/>
        <v>17.438228367502955</v>
      </c>
      <c r="J334" s="18">
        <f t="shared" si="79"/>
        <v>18.199212724530888</v>
      </c>
      <c r="K334" s="15">
        <f t="shared" si="81"/>
        <v>0.22602968474694979</v>
      </c>
      <c r="L334" s="3"/>
      <c r="M334" s="18">
        <f t="shared" si="82"/>
        <v>87.396031632455873</v>
      </c>
      <c r="N334" s="3"/>
    </row>
    <row r="335" spans="1:14" x14ac:dyDescent="0.25">
      <c r="A335" s="3">
        <v>29</v>
      </c>
      <c r="B335" s="3" t="s">
        <v>34</v>
      </c>
      <c r="C335" s="3" t="s">
        <v>14</v>
      </c>
      <c r="D335" s="3">
        <v>19</v>
      </c>
      <c r="E335" s="3">
        <v>21</v>
      </c>
      <c r="F335" s="3">
        <f t="shared" si="77"/>
        <v>20</v>
      </c>
      <c r="G335" s="13">
        <f t="shared" si="78"/>
        <v>3.1458E-2</v>
      </c>
      <c r="H335" s="3">
        <v>23.2</v>
      </c>
      <c r="I335" s="18">
        <f t="shared" si="80"/>
        <v>18.32476727540298</v>
      </c>
      <c r="J335" s="18">
        <f t="shared" si="79"/>
        <v>19.523554996346338</v>
      </c>
      <c r="K335" s="15">
        <f t="shared" si="81"/>
        <v>0.27570073432968012</v>
      </c>
      <c r="L335" s="3"/>
      <c r="M335" s="18">
        <f t="shared" si="82"/>
        <v>106.55927028322934</v>
      </c>
      <c r="N335" s="3"/>
    </row>
    <row r="336" spans="1:14" x14ac:dyDescent="0.25">
      <c r="A336" s="3">
        <v>30</v>
      </c>
      <c r="B336" s="3" t="s">
        <v>34</v>
      </c>
      <c r="C336" s="3" t="s">
        <v>14</v>
      </c>
      <c r="D336" s="3">
        <v>25</v>
      </c>
      <c r="E336" s="3">
        <v>23</v>
      </c>
      <c r="F336" s="3">
        <f t="shared" si="77"/>
        <v>24</v>
      </c>
      <c r="G336" s="13">
        <f t="shared" si="78"/>
        <v>4.5299520000000003E-2</v>
      </c>
      <c r="H336" s="3">
        <v>20.5</v>
      </c>
      <c r="I336" s="18">
        <f t="shared" si="80"/>
        <v>20.688871029803046</v>
      </c>
      <c r="J336" s="18">
        <f t="shared" si="79"/>
        <v>23.009183245588442</v>
      </c>
      <c r="K336" s="15">
        <f t="shared" si="81"/>
        <v>0.44148019013926509</v>
      </c>
      <c r="L336" s="3"/>
      <c r="M336" s="18">
        <f t="shared" si="82"/>
        <v>170.28675211093019</v>
      </c>
      <c r="N336" s="3"/>
    </row>
    <row r="337" spans="1:14" x14ac:dyDescent="0.25">
      <c r="A337" s="3">
        <v>31</v>
      </c>
      <c r="B337" s="3" t="s">
        <v>34</v>
      </c>
      <c r="C337" s="3" t="s">
        <v>14</v>
      </c>
      <c r="D337" s="3">
        <v>25</v>
      </c>
      <c r="E337" s="3">
        <v>27</v>
      </c>
      <c r="F337" s="3">
        <f t="shared" si="77"/>
        <v>26</v>
      </c>
      <c r="G337" s="13">
        <f t="shared" si="78"/>
        <v>5.3164019999999992E-2</v>
      </c>
      <c r="H337" s="3">
        <v>22.4</v>
      </c>
      <c r="I337" s="18">
        <f t="shared" si="80"/>
        <v>21.870922907003081</v>
      </c>
      <c r="J337" s="18">
        <f t="shared" si="79"/>
        <v>24.729871549482155</v>
      </c>
      <c r="K337" s="15">
        <f t="shared" si="81"/>
        <v>0.54440088029908495</v>
      </c>
      <c r="L337" s="3"/>
      <c r="M337" s="18">
        <f t="shared" si="82"/>
        <v>209.73980672262121</v>
      </c>
      <c r="N337" s="3"/>
    </row>
    <row r="338" spans="1:14" x14ac:dyDescent="0.25">
      <c r="A338" s="3">
        <v>32</v>
      </c>
      <c r="B338" s="3" t="s">
        <v>34</v>
      </c>
      <c r="C338" s="3" t="s">
        <v>14</v>
      </c>
      <c r="D338" s="3">
        <v>32</v>
      </c>
      <c r="E338" s="3">
        <v>32</v>
      </c>
      <c r="F338" s="3">
        <f t="shared" si="77"/>
        <v>32</v>
      </c>
      <c r="G338" s="13">
        <f t="shared" si="78"/>
        <v>8.0532480000000004E-2</v>
      </c>
      <c r="H338" s="3">
        <v>24.5</v>
      </c>
      <c r="I338" s="18">
        <f t="shared" si="80"/>
        <v>25.417078538603182</v>
      </c>
      <c r="J338" s="18">
        <f t="shared" si="79"/>
        <v>29.817484661797479</v>
      </c>
      <c r="K338" s="15">
        <f t="shared" si="81"/>
        <v>0.945156264974785</v>
      </c>
      <c r="L338" s="3"/>
      <c r="M338" s="18">
        <f t="shared" si="82"/>
        <v>362.95331807482677</v>
      </c>
      <c r="N338" s="3"/>
    </row>
    <row r="339" spans="1:14" x14ac:dyDescent="0.25">
      <c r="A339" s="3">
        <v>33</v>
      </c>
      <c r="B339" s="3" t="s">
        <v>34</v>
      </c>
      <c r="C339" s="3" t="s">
        <v>14</v>
      </c>
      <c r="D339" s="3">
        <v>28</v>
      </c>
      <c r="E339" s="3">
        <v>28.5</v>
      </c>
      <c r="F339" s="3">
        <f t="shared" si="77"/>
        <v>28.25</v>
      </c>
      <c r="G339" s="13">
        <f t="shared" si="78"/>
        <v>6.2763625312499988E-2</v>
      </c>
      <c r="H339" s="3"/>
      <c r="I339" s="18">
        <f t="shared" si="80"/>
        <v>23.200731268853119</v>
      </c>
      <c r="J339" s="18">
        <f t="shared" si="79"/>
        <v>26.650078919407971</v>
      </c>
      <c r="K339" s="15">
        <f t="shared" si="81"/>
        <v>0.67777450603655276</v>
      </c>
      <c r="L339" s="3"/>
      <c r="M339" s="18">
        <f t="shared" si="82"/>
        <v>260.78816233287051</v>
      </c>
      <c r="N339" s="3"/>
    </row>
    <row r="340" spans="1:14" x14ac:dyDescent="0.25">
      <c r="A340" s="3">
        <v>34</v>
      </c>
      <c r="B340" s="3" t="s">
        <v>34</v>
      </c>
      <c r="C340" s="3" t="s">
        <v>14</v>
      </c>
      <c r="D340" s="3">
        <v>33</v>
      </c>
      <c r="E340" s="3">
        <v>34</v>
      </c>
      <c r="F340" s="3">
        <f t="shared" si="77"/>
        <v>33.5</v>
      </c>
      <c r="G340" s="13">
        <f t="shared" si="78"/>
        <v>8.8259351249999993E-2</v>
      </c>
      <c r="H340" s="3"/>
      <c r="I340" s="18">
        <f t="shared" si="80"/>
        <v>26.303617446503207</v>
      </c>
      <c r="J340" s="18">
        <f t="shared" si="79"/>
        <v>31.073934445185426</v>
      </c>
      <c r="K340" s="15">
        <f t="shared" si="81"/>
        <v>1.0691083863298065</v>
      </c>
      <c r="L340" s="3"/>
      <c r="M340" s="18">
        <f t="shared" si="82"/>
        <v>410.26010511405792</v>
      </c>
      <c r="N340" s="3"/>
    </row>
    <row r="341" spans="1:14" x14ac:dyDescent="0.25">
      <c r="A341" s="3">
        <v>35</v>
      </c>
      <c r="B341" s="3" t="s">
        <v>34</v>
      </c>
      <c r="C341" s="3" t="s">
        <v>15</v>
      </c>
      <c r="D341" s="3">
        <v>29</v>
      </c>
      <c r="E341" s="3">
        <v>30.5</v>
      </c>
      <c r="F341" s="3">
        <f t="shared" si="77"/>
        <v>29.75</v>
      </c>
      <c r="G341" s="13">
        <f t="shared" si="78"/>
        <v>6.9605740312499997E-2</v>
      </c>
      <c r="H341" s="3"/>
      <c r="I341" s="18">
        <f>14.5533711872903+(0.308151775729765*F341)</f>
        <v>23.720886515250811</v>
      </c>
      <c r="J341" s="18">
        <f t="shared" si="79"/>
        <v>27.921749987623752</v>
      </c>
      <c r="K341" s="15">
        <f t="shared" si="81"/>
        <v>0.76639646565487785</v>
      </c>
      <c r="L341" s="3"/>
      <c r="M341" s="18">
        <f t="shared" si="82"/>
        <v>294.70908817374908</v>
      </c>
      <c r="N341" s="3"/>
    </row>
    <row r="342" spans="1:14" x14ac:dyDescent="0.25">
      <c r="A342" s="3">
        <v>36</v>
      </c>
      <c r="B342" s="3" t="s">
        <v>34</v>
      </c>
      <c r="C342" s="3" t="s">
        <v>15</v>
      </c>
      <c r="D342" s="3">
        <v>30</v>
      </c>
      <c r="E342" s="3">
        <v>28.5</v>
      </c>
      <c r="F342" s="3">
        <f t="shared" si="77"/>
        <v>29.25</v>
      </c>
      <c r="G342" s="13">
        <f t="shared" si="78"/>
        <v>6.7285712812500009E-2</v>
      </c>
      <c r="H342" s="3"/>
      <c r="I342" s="18">
        <f>14.5533711872903+(0.308151775729765*F342)</f>
        <v>23.566810627385927</v>
      </c>
      <c r="J342" s="18">
        <f t="shared" si="79"/>
        <v>27.498580977667242</v>
      </c>
      <c r="K342" s="15">
        <f t="shared" si="81"/>
        <v>0.7366706787668198</v>
      </c>
      <c r="L342" s="3"/>
      <c r="M342" s="18">
        <f t="shared" si="82"/>
        <v>283.33196960375977</v>
      </c>
      <c r="N342" s="3"/>
    </row>
    <row r="343" spans="1:14" x14ac:dyDescent="0.25">
      <c r="A343" s="3">
        <v>37</v>
      </c>
      <c r="B343" s="3" t="s">
        <v>34</v>
      </c>
      <c r="C343" s="3" t="s">
        <v>15</v>
      </c>
      <c r="D343" s="3">
        <v>34</v>
      </c>
      <c r="E343" s="3">
        <v>34</v>
      </c>
      <c r="F343" s="3">
        <f t="shared" si="77"/>
        <v>34</v>
      </c>
      <c r="G343" s="13">
        <f t="shared" si="78"/>
        <v>9.0913620000000001E-2</v>
      </c>
      <c r="H343" s="3"/>
      <c r="I343" s="18">
        <f>14.5533711872903+(0.308151775729765*F343)</f>
        <v>25.030531562102311</v>
      </c>
      <c r="J343" s="18">
        <f t="shared" si="79"/>
        <v>31.491502241452377</v>
      </c>
      <c r="K343" s="15">
        <f t="shared" si="81"/>
        <v>1.0494803775415635</v>
      </c>
      <c r="L343" s="3"/>
      <c r="M343" s="18">
        <f t="shared" si="82"/>
        <v>402.93810015728945</v>
      </c>
      <c r="N343" s="3"/>
    </row>
    <row r="344" spans="1:14" x14ac:dyDescent="0.25">
      <c r="A344" s="3">
        <v>38</v>
      </c>
      <c r="B344" s="3" t="s">
        <v>34</v>
      </c>
      <c r="C344" s="3" t="s">
        <v>15</v>
      </c>
      <c r="D344" s="3">
        <v>33</v>
      </c>
      <c r="E344" s="3">
        <v>33</v>
      </c>
      <c r="F344" s="3">
        <f t="shared" si="77"/>
        <v>33</v>
      </c>
      <c r="G344" s="13">
        <f t="shared" si="78"/>
        <v>8.5644404999999993E-2</v>
      </c>
      <c r="H344" s="3"/>
      <c r="I344" s="18">
        <f>14.5533711872903+(0.308151775729765*F344)</f>
        <v>24.722379786372546</v>
      </c>
      <c r="J344" s="18">
        <f t="shared" si="79"/>
        <v>30.655749165606895</v>
      </c>
      <c r="K344" s="15">
        <f t="shared" si="81"/>
        <v>0.97784496756488326</v>
      </c>
      <c r="L344" s="3"/>
      <c r="M344" s="18">
        <f t="shared" si="82"/>
        <v>375.56766166902162</v>
      </c>
      <c r="N344" s="3"/>
    </row>
    <row r="345" spans="1:14" x14ac:dyDescent="0.25">
      <c r="A345" s="3">
        <v>39</v>
      </c>
      <c r="B345" s="3" t="s">
        <v>34</v>
      </c>
      <c r="C345" s="3" t="s">
        <v>15</v>
      </c>
      <c r="D345" s="3">
        <v>32</v>
      </c>
      <c r="E345" s="3">
        <v>32</v>
      </c>
      <c r="F345" s="3">
        <f t="shared" si="77"/>
        <v>32</v>
      </c>
      <c r="G345" s="13">
        <f t="shared" si="78"/>
        <v>8.0532480000000004E-2</v>
      </c>
      <c r="H345" s="3"/>
      <c r="I345" s="18">
        <f>14.5533711872903+(0.308151775729765*F345)</f>
        <v>24.41422801064278</v>
      </c>
      <c r="J345" s="18">
        <f t="shared" si="79"/>
        <v>29.817484661797479</v>
      </c>
      <c r="K345" s="15">
        <f t="shared" si="81"/>
        <v>0.90935170919072894</v>
      </c>
      <c r="L345" s="3"/>
      <c r="M345" s="18">
        <f t="shared" si="82"/>
        <v>349.38771886908529</v>
      </c>
      <c r="N345" s="3"/>
    </row>
    <row r="346" spans="1:14" x14ac:dyDescent="0.25">
      <c r="A346" s="32">
        <f>A345*10000/531</f>
        <v>734.46327683615823</v>
      </c>
      <c r="B346" s="6"/>
      <c r="C346" s="6"/>
      <c r="D346" s="6"/>
      <c r="E346" s="6"/>
      <c r="F346" s="6"/>
      <c r="G346" s="20">
        <f>SUM(G307:G345)</f>
        <v>2.1492892050000001</v>
      </c>
      <c r="H346" s="7">
        <f>G346*10000/531</f>
        <v>40.476256214689272</v>
      </c>
      <c r="I346" s="17">
        <f t="shared" ref="I346:J346" si="83">AVERAGE(I307:I345)</f>
        <v>21.73729061492784</v>
      </c>
      <c r="J346" s="17">
        <f t="shared" si="83"/>
        <v>24.404195443602223</v>
      </c>
      <c r="K346" s="9">
        <f>SUM(K307:K345)</f>
        <v>23.177789417488984</v>
      </c>
      <c r="L346" s="7">
        <f>K346*10000/531</f>
        <v>436.4932093689074</v>
      </c>
      <c r="M346" s="17">
        <f>SUM(M307:M345)</f>
        <v>8910.4625924018328</v>
      </c>
      <c r="N346" s="7">
        <f>(M346*10000/531)/1000</f>
        <v>167.80532189080662</v>
      </c>
    </row>
    <row r="347" spans="1:14" x14ac:dyDescent="0.25">
      <c r="A347" s="2">
        <v>1</v>
      </c>
      <c r="B347" s="2" t="s">
        <v>13</v>
      </c>
      <c r="C347" s="2" t="s">
        <v>16</v>
      </c>
      <c r="D347" s="2">
        <v>10</v>
      </c>
      <c r="E347" s="2">
        <v>10</v>
      </c>
      <c r="F347" s="2">
        <f t="shared" ref="F347:F368" si="84">(D347+E347)/2</f>
        <v>10</v>
      </c>
      <c r="G347" s="12">
        <f t="shared" ref="G347:G381" si="85">(3.1458*(F347/2)^2)/10000</f>
        <v>7.8645E-3</v>
      </c>
      <c r="H347" s="2"/>
      <c r="I347" s="19">
        <f>16.7822461729784+(0.348491398454387*F347)</f>
        <v>20.26716015752227</v>
      </c>
      <c r="J347" s="19">
        <f t="shared" ref="J347:J381" si="86">1.3132*F347^0.901</f>
        <v>10.45516458968023</v>
      </c>
      <c r="K347" s="14">
        <f>(2.3118+(((3.1278*10^-2)*(F347^2)*I347))+((3.7159*10^-1)*F347))/1000</f>
        <v>6.9419323540698158E-2</v>
      </c>
      <c r="L347" s="2"/>
      <c r="M347" s="4">
        <f>((-9.1098)+(((7.3484*10^-3)*(F347^2)*I347))+(2.3666*F347))</f>
        <v>29.449319970153663</v>
      </c>
      <c r="N347" s="2"/>
    </row>
    <row r="348" spans="1:14" x14ac:dyDescent="0.25">
      <c r="A348" s="2">
        <v>2</v>
      </c>
      <c r="B348" s="2" t="s">
        <v>13</v>
      </c>
      <c r="C348" s="2" t="s">
        <v>14</v>
      </c>
      <c r="D348" s="2">
        <v>15.5</v>
      </c>
      <c r="E348" s="2">
        <v>15</v>
      </c>
      <c r="F348" s="2">
        <f t="shared" si="84"/>
        <v>15.25</v>
      </c>
      <c r="G348" s="12">
        <f t="shared" si="85"/>
        <v>1.8289877812500001E-2</v>
      </c>
      <c r="H348" s="2"/>
      <c r="I348" s="19">
        <f t="shared" ref="I348:I375" si="87" xml:space="preserve"> 6.50424850340264+(0.591025938600017*F348)</f>
        <v>15.517394067052898</v>
      </c>
      <c r="J348" s="19">
        <f t="shared" si="86"/>
        <v>15.291743449220251</v>
      </c>
      <c r="K348" s="14">
        <f t="shared" ref="K348:K381" si="88">(-9.1298+(((3.4866*10^-2)*(F348^2)*I348))+(1.4633*F348))/1000</f>
        <v>0.13900868914983031</v>
      </c>
      <c r="L348" s="2"/>
      <c r="M348" s="4">
        <f t="shared" ref="M348:M381" si="89">((-5.9426+(((1.321*10^-2)*(F348^2)*I348))+(7.8369*10^-1)*F348))</f>
        <v>53.680444381467851</v>
      </c>
      <c r="N348" s="2"/>
    </row>
    <row r="349" spans="1:14" x14ac:dyDescent="0.25">
      <c r="A349" s="2">
        <v>3</v>
      </c>
      <c r="B349" s="2" t="s">
        <v>13</v>
      </c>
      <c r="C349" s="2" t="s">
        <v>14</v>
      </c>
      <c r="D349" s="2">
        <v>19</v>
      </c>
      <c r="E349" s="2">
        <v>18.5</v>
      </c>
      <c r="F349" s="2">
        <f t="shared" si="84"/>
        <v>18.75</v>
      </c>
      <c r="G349" s="12">
        <f t="shared" si="85"/>
        <v>2.7648632812500001E-2</v>
      </c>
      <c r="H349" s="2"/>
      <c r="I349" s="19">
        <f t="shared" si="87"/>
        <v>17.585984852152958</v>
      </c>
      <c r="J349" s="19">
        <f t="shared" si="86"/>
        <v>18.420652940621295</v>
      </c>
      <c r="K349" s="14">
        <f t="shared" si="88"/>
        <v>0.23386865823033146</v>
      </c>
      <c r="L349" s="2"/>
      <c r="M349" s="4">
        <f t="shared" si="89"/>
        <v>90.42337418251816</v>
      </c>
      <c r="N349" s="2"/>
    </row>
    <row r="350" spans="1:14" x14ac:dyDescent="0.25">
      <c r="A350" s="2">
        <v>4</v>
      </c>
      <c r="B350" s="2" t="s">
        <v>13</v>
      </c>
      <c r="C350" s="2" t="s">
        <v>14</v>
      </c>
      <c r="D350" s="2">
        <v>16.3</v>
      </c>
      <c r="E350" s="2">
        <v>17</v>
      </c>
      <c r="F350" s="2">
        <f t="shared" si="84"/>
        <v>16.649999999999999</v>
      </c>
      <c r="G350" s="12">
        <f t="shared" si="85"/>
        <v>2.1802163512499997E-2</v>
      </c>
      <c r="H350" s="2"/>
      <c r="I350" s="19">
        <f t="shared" si="87"/>
        <v>16.344830381092923</v>
      </c>
      <c r="J350" s="19">
        <f t="shared" si="86"/>
        <v>16.551032914793431</v>
      </c>
      <c r="K350" s="14">
        <f t="shared" si="88"/>
        <v>0.17321738617608542</v>
      </c>
      <c r="L350" s="2"/>
      <c r="M350" s="4">
        <f t="shared" si="89"/>
        <v>66.962392619660648</v>
      </c>
      <c r="N350" s="2"/>
    </row>
    <row r="351" spans="1:14" x14ac:dyDescent="0.25">
      <c r="A351" s="2">
        <v>5</v>
      </c>
      <c r="B351" s="2" t="s">
        <v>13</v>
      </c>
      <c r="C351" s="2" t="s">
        <v>14</v>
      </c>
      <c r="D351" s="2">
        <v>17</v>
      </c>
      <c r="E351" s="2">
        <v>17</v>
      </c>
      <c r="F351" s="2">
        <f t="shared" si="84"/>
        <v>17</v>
      </c>
      <c r="G351" s="12">
        <f t="shared" si="85"/>
        <v>2.2728405E-2</v>
      </c>
      <c r="H351" s="2"/>
      <c r="I351" s="19">
        <f t="shared" si="87"/>
        <v>16.55168945960293</v>
      </c>
      <c r="J351" s="19">
        <f t="shared" si="86"/>
        <v>16.864184784599143</v>
      </c>
      <c r="K351" s="14">
        <f t="shared" si="88"/>
        <v>0.18252565815787108</v>
      </c>
      <c r="L351" s="2"/>
      <c r="M351" s="4">
        <f t="shared" si="89"/>
        <v>70.569349333031511</v>
      </c>
      <c r="N351" s="2"/>
    </row>
    <row r="352" spans="1:14" x14ac:dyDescent="0.25">
      <c r="A352" s="2">
        <v>6</v>
      </c>
      <c r="B352" s="2" t="s">
        <v>13</v>
      </c>
      <c r="C352" s="2" t="s">
        <v>14</v>
      </c>
      <c r="D352" s="2">
        <v>21</v>
      </c>
      <c r="E352" s="2">
        <v>21.5</v>
      </c>
      <c r="F352" s="2">
        <f t="shared" si="84"/>
        <v>21.25</v>
      </c>
      <c r="G352" s="12">
        <f t="shared" si="85"/>
        <v>3.5513132812500001E-2</v>
      </c>
      <c r="H352" s="2"/>
      <c r="I352" s="19">
        <f t="shared" si="87"/>
        <v>19.063549698652999</v>
      </c>
      <c r="J352" s="19">
        <f t="shared" si="86"/>
        <v>20.61964927297446</v>
      </c>
      <c r="K352" s="14">
        <f t="shared" si="88"/>
        <v>0.32210524715038291</v>
      </c>
      <c r="L352" s="2"/>
      <c r="M352" s="4">
        <f t="shared" si="89"/>
        <v>124.42756726414152</v>
      </c>
      <c r="N352" s="2"/>
    </row>
    <row r="353" spans="1:14" x14ac:dyDescent="0.25">
      <c r="A353" s="2">
        <v>7</v>
      </c>
      <c r="B353" s="2" t="s">
        <v>13</v>
      </c>
      <c r="C353" s="2" t="s">
        <v>14</v>
      </c>
      <c r="D353" s="2">
        <v>15</v>
      </c>
      <c r="E353" s="2">
        <v>15.5</v>
      </c>
      <c r="F353" s="2">
        <f t="shared" si="84"/>
        <v>15.25</v>
      </c>
      <c r="G353" s="12">
        <f t="shared" si="85"/>
        <v>1.8289877812500001E-2</v>
      </c>
      <c r="H353" s="2"/>
      <c r="I353" s="19">
        <f t="shared" si="87"/>
        <v>15.517394067052898</v>
      </c>
      <c r="J353" s="19">
        <f t="shared" si="86"/>
        <v>15.291743449220251</v>
      </c>
      <c r="K353" s="14">
        <f t="shared" si="88"/>
        <v>0.13900868914983031</v>
      </c>
      <c r="L353" s="2"/>
      <c r="M353" s="4">
        <f t="shared" si="89"/>
        <v>53.680444381467851</v>
      </c>
      <c r="N353" s="2"/>
    </row>
    <row r="354" spans="1:14" x14ac:dyDescent="0.25">
      <c r="A354" s="2">
        <v>8</v>
      </c>
      <c r="B354" s="2" t="s">
        <v>13</v>
      </c>
      <c r="C354" s="2" t="s">
        <v>14</v>
      </c>
      <c r="D354" s="2">
        <v>18</v>
      </c>
      <c r="E354" s="2">
        <v>18</v>
      </c>
      <c r="F354" s="2">
        <f t="shared" si="84"/>
        <v>18</v>
      </c>
      <c r="G354" s="12">
        <f t="shared" si="85"/>
        <v>2.548098E-2</v>
      </c>
      <c r="H354" s="2"/>
      <c r="I354" s="19">
        <f t="shared" si="87"/>
        <v>17.142715398202945</v>
      </c>
      <c r="J354" s="19">
        <f t="shared" si="86"/>
        <v>17.75543844941992</v>
      </c>
      <c r="K354" s="14">
        <f t="shared" si="88"/>
        <v>0.21086372448389307</v>
      </c>
      <c r="L354" s="2"/>
      <c r="M354" s="4">
        <f t="shared" si="89"/>
        <v>81.535327612924533</v>
      </c>
      <c r="N354" s="2"/>
    </row>
    <row r="355" spans="1:14" x14ac:dyDescent="0.25">
      <c r="A355" s="2">
        <v>9</v>
      </c>
      <c r="B355" s="2" t="s">
        <v>13</v>
      </c>
      <c r="C355" s="2" t="s">
        <v>14</v>
      </c>
      <c r="D355" s="2">
        <v>21</v>
      </c>
      <c r="E355" s="2">
        <v>22.5</v>
      </c>
      <c r="F355" s="2">
        <f t="shared" si="84"/>
        <v>21.75</v>
      </c>
      <c r="G355" s="12">
        <f t="shared" si="85"/>
        <v>3.7204000312499999E-2</v>
      </c>
      <c r="H355" s="2"/>
      <c r="I355" s="19">
        <f t="shared" si="87"/>
        <v>19.359062667953008</v>
      </c>
      <c r="J355" s="19">
        <f t="shared" si="86"/>
        <v>21.056281037174006</v>
      </c>
      <c r="K355" s="14">
        <f t="shared" si="88"/>
        <v>0.34200142717537818</v>
      </c>
      <c r="L355" s="2"/>
      <c r="M355" s="4">
        <f t="shared" si="89"/>
        <v>132.08045286616604</v>
      </c>
      <c r="N355" s="2"/>
    </row>
    <row r="356" spans="1:14" x14ac:dyDescent="0.25">
      <c r="A356" s="2">
        <v>10</v>
      </c>
      <c r="B356" s="2" t="s">
        <v>13</v>
      </c>
      <c r="C356" s="2" t="s">
        <v>14</v>
      </c>
      <c r="D356" s="2">
        <v>10</v>
      </c>
      <c r="E356" s="2">
        <v>11</v>
      </c>
      <c r="F356" s="2">
        <f t="shared" si="84"/>
        <v>10.5</v>
      </c>
      <c r="G356" s="12">
        <f t="shared" si="85"/>
        <v>8.6706112499999998E-3</v>
      </c>
      <c r="H356" s="2"/>
      <c r="I356" s="19">
        <f t="shared" si="87"/>
        <v>12.710020858702819</v>
      </c>
      <c r="J356" s="19">
        <f t="shared" si="86"/>
        <v>10.925024825647952</v>
      </c>
      <c r="K356" s="14">
        <f t="shared" si="88"/>
        <v>5.5091871495363466E-2</v>
      </c>
      <c r="L356" s="2"/>
      <c r="M356" s="4">
        <f t="shared" si="89"/>
        <v>20.797051153666935</v>
      </c>
      <c r="N356" s="2"/>
    </row>
    <row r="357" spans="1:14" x14ac:dyDescent="0.25">
      <c r="A357" s="2">
        <v>11</v>
      </c>
      <c r="B357" s="2" t="s">
        <v>13</v>
      </c>
      <c r="C357" s="2" t="s">
        <v>14</v>
      </c>
      <c r="D357" s="2">
        <v>14.5</v>
      </c>
      <c r="E357" s="2">
        <v>14.5</v>
      </c>
      <c r="F357" s="2">
        <f t="shared" si="84"/>
        <v>14.5</v>
      </c>
      <c r="G357" s="12">
        <f t="shared" si="85"/>
        <v>1.6535111250000002E-2</v>
      </c>
      <c r="H357" s="2"/>
      <c r="I357" s="19">
        <f t="shared" si="87"/>
        <v>15.074124613102885</v>
      </c>
      <c r="J357" s="19">
        <f t="shared" si="86"/>
        <v>14.612463658471523</v>
      </c>
      <c r="K357" s="14">
        <f t="shared" si="88"/>
        <v>0.1225900736468836</v>
      </c>
      <c r="L357" s="2"/>
      <c r="M357" s="4">
        <f t="shared" si="89"/>
        <v>47.287816385743483</v>
      </c>
      <c r="N357" s="2"/>
    </row>
    <row r="358" spans="1:14" x14ac:dyDescent="0.25">
      <c r="A358" s="2">
        <v>12</v>
      </c>
      <c r="B358" s="2" t="s">
        <v>13</v>
      </c>
      <c r="C358" s="2" t="s">
        <v>14</v>
      </c>
      <c r="D358" s="2">
        <v>25</v>
      </c>
      <c r="E358" s="2">
        <v>24.5</v>
      </c>
      <c r="F358" s="2">
        <f t="shared" si="84"/>
        <v>24.75</v>
      </c>
      <c r="G358" s="12">
        <f t="shared" si="85"/>
        <v>4.8174977812499999E-2</v>
      </c>
      <c r="H358" s="2"/>
      <c r="I358" s="19">
        <f t="shared" si="87"/>
        <v>21.132140483753059</v>
      </c>
      <c r="J358" s="19">
        <f t="shared" si="86"/>
        <v>23.656044702723186</v>
      </c>
      <c r="K358" s="14">
        <f t="shared" si="88"/>
        <v>0.47841876576588388</v>
      </c>
      <c r="L358" s="2"/>
      <c r="M358" s="4">
        <f t="shared" si="89"/>
        <v>184.45396489509335</v>
      </c>
      <c r="N358" s="2"/>
    </row>
    <row r="359" spans="1:14" x14ac:dyDescent="0.25">
      <c r="A359" s="2">
        <v>13</v>
      </c>
      <c r="B359" s="2" t="s">
        <v>13</v>
      </c>
      <c r="C359" s="2" t="s">
        <v>14</v>
      </c>
      <c r="D359" s="2">
        <v>17</v>
      </c>
      <c r="E359" s="2">
        <v>15.5</v>
      </c>
      <c r="F359" s="2">
        <f t="shared" si="84"/>
        <v>16.25</v>
      </c>
      <c r="G359" s="12">
        <f t="shared" si="85"/>
        <v>2.07671953125E-2</v>
      </c>
      <c r="H359" s="2"/>
      <c r="I359" s="19">
        <f t="shared" si="87"/>
        <v>16.108420005652917</v>
      </c>
      <c r="J359" s="19">
        <f t="shared" si="86"/>
        <v>16.192345287511255</v>
      </c>
      <c r="K359" s="14">
        <f t="shared" si="88"/>
        <v>0.16295587664685779</v>
      </c>
      <c r="L359" s="2"/>
      <c r="M359" s="4">
        <f t="shared" si="89"/>
        <v>62.982810278781379</v>
      </c>
      <c r="N359" s="2"/>
    </row>
    <row r="360" spans="1:14" x14ac:dyDescent="0.25">
      <c r="A360" s="2">
        <v>14</v>
      </c>
      <c r="B360" s="2" t="s">
        <v>13</v>
      </c>
      <c r="C360" s="2" t="s">
        <v>14</v>
      </c>
      <c r="D360" s="2">
        <v>16</v>
      </c>
      <c r="E360" s="2">
        <v>16</v>
      </c>
      <c r="F360" s="2">
        <f t="shared" si="84"/>
        <v>16</v>
      </c>
      <c r="G360" s="12">
        <f t="shared" si="85"/>
        <v>2.0133120000000001E-2</v>
      </c>
      <c r="H360" s="2"/>
      <c r="I360" s="19">
        <f t="shared" si="87"/>
        <v>15.96066352100291</v>
      </c>
      <c r="J360" s="19">
        <f t="shared" si="86"/>
        <v>15.967722571411766</v>
      </c>
      <c r="K360" s="14">
        <f t="shared" si="88"/>
        <v>0.15674303054676161</v>
      </c>
      <c r="L360" s="2"/>
      <c r="M360" s="4">
        <f t="shared" si="89"/>
        <v>60.571573468786802</v>
      </c>
      <c r="N360" s="2"/>
    </row>
    <row r="361" spans="1:14" x14ac:dyDescent="0.25">
      <c r="A361" s="2">
        <v>15</v>
      </c>
      <c r="B361" s="2" t="s">
        <v>13</v>
      </c>
      <c r="C361" s="2" t="s">
        <v>14</v>
      </c>
      <c r="D361" s="2">
        <v>15</v>
      </c>
      <c r="E361" s="2">
        <v>14.5</v>
      </c>
      <c r="F361" s="2">
        <f t="shared" si="84"/>
        <v>14.75</v>
      </c>
      <c r="G361" s="12">
        <f t="shared" si="85"/>
        <v>1.7110202812499999E-2</v>
      </c>
      <c r="H361" s="2"/>
      <c r="I361" s="19">
        <f t="shared" si="87"/>
        <v>15.221881097752892</v>
      </c>
      <c r="J361" s="19">
        <f t="shared" si="86"/>
        <v>14.839268205645915</v>
      </c>
      <c r="K361" s="14">
        <f t="shared" si="88"/>
        <v>0.12791997351369702</v>
      </c>
      <c r="L361" s="2"/>
      <c r="M361" s="4">
        <f t="shared" si="89"/>
        <v>49.364523288617491</v>
      </c>
      <c r="N361" s="2"/>
    </row>
    <row r="362" spans="1:14" x14ac:dyDescent="0.25">
      <c r="A362" s="2">
        <v>16</v>
      </c>
      <c r="B362" s="2" t="s">
        <v>13</v>
      </c>
      <c r="C362" s="2" t="s">
        <v>14</v>
      </c>
      <c r="D362" s="2">
        <v>21</v>
      </c>
      <c r="E362" s="2">
        <v>22</v>
      </c>
      <c r="F362" s="2">
        <f t="shared" si="84"/>
        <v>21.5</v>
      </c>
      <c r="G362" s="12">
        <f t="shared" si="85"/>
        <v>3.6353651250000001E-2</v>
      </c>
      <c r="H362" s="2"/>
      <c r="I362" s="19">
        <f t="shared" si="87"/>
        <v>19.211306183303005</v>
      </c>
      <c r="J362" s="19">
        <f t="shared" si="86"/>
        <v>20.838090816592413</v>
      </c>
      <c r="K362" s="14">
        <f t="shared" si="88"/>
        <v>0.33195609279116045</v>
      </c>
      <c r="L362" s="2"/>
      <c r="M362" s="4">
        <f t="shared" si="89"/>
        <v>128.21716620149226</v>
      </c>
      <c r="N362" s="2"/>
    </row>
    <row r="363" spans="1:14" x14ac:dyDescent="0.25">
      <c r="A363" s="2">
        <v>17</v>
      </c>
      <c r="B363" s="2" t="s">
        <v>13</v>
      </c>
      <c r="C363" s="2" t="s">
        <v>14</v>
      </c>
      <c r="D363" s="2">
        <v>23</v>
      </c>
      <c r="E363" s="2">
        <v>23</v>
      </c>
      <c r="F363" s="2">
        <f t="shared" si="84"/>
        <v>23</v>
      </c>
      <c r="G363" s="12">
        <f t="shared" si="85"/>
        <v>4.1603204999999997E-2</v>
      </c>
      <c r="H363" s="2"/>
      <c r="I363" s="19">
        <f t="shared" si="87"/>
        <v>20.09784509120303</v>
      </c>
      <c r="J363" s="19">
        <f t="shared" si="86"/>
        <v>22.143570759598532</v>
      </c>
      <c r="K363" s="14">
        <f t="shared" si="88"/>
        <v>0.3952130460164891</v>
      </c>
      <c r="L363" s="2"/>
      <c r="M363" s="4">
        <f t="shared" si="89"/>
        <v>152.52782030338497</v>
      </c>
      <c r="N363" s="2"/>
    </row>
    <row r="364" spans="1:14" x14ac:dyDescent="0.25">
      <c r="A364" s="2">
        <v>18</v>
      </c>
      <c r="B364" s="2" t="s">
        <v>13</v>
      </c>
      <c r="C364" s="2" t="s">
        <v>14</v>
      </c>
      <c r="D364" s="2">
        <v>10.5</v>
      </c>
      <c r="E364" s="2">
        <v>10</v>
      </c>
      <c r="F364" s="2">
        <f t="shared" si="84"/>
        <v>10.25</v>
      </c>
      <c r="G364" s="12">
        <f t="shared" si="85"/>
        <v>8.2626403124999998E-3</v>
      </c>
      <c r="H364" s="2"/>
      <c r="I364" s="19">
        <f t="shared" si="87"/>
        <v>12.562264374052813</v>
      </c>
      <c r="J364" s="19">
        <f t="shared" si="86"/>
        <v>10.690378372189679</v>
      </c>
      <c r="K364" s="14">
        <f t="shared" si="88"/>
        <v>5.1885970259255274E-2</v>
      </c>
      <c r="L364" s="2"/>
      <c r="M364" s="4">
        <f t="shared" si="89"/>
        <v>19.525083019553783</v>
      </c>
      <c r="N364" s="2"/>
    </row>
    <row r="365" spans="1:14" x14ac:dyDescent="0.25">
      <c r="A365" s="2">
        <v>19</v>
      </c>
      <c r="B365" s="2" t="s">
        <v>13</v>
      </c>
      <c r="C365" s="2" t="s">
        <v>14</v>
      </c>
      <c r="D365" s="2">
        <v>18</v>
      </c>
      <c r="E365" s="2">
        <v>18.5</v>
      </c>
      <c r="F365" s="2">
        <f t="shared" si="84"/>
        <v>18.25</v>
      </c>
      <c r="G365" s="12">
        <f t="shared" si="85"/>
        <v>2.6193700312499998E-2</v>
      </c>
      <c r="H365" s="2"/>
      <c r="I365" s="19">
        <f t="shared" si="87"/>
        <v>17.290471882852948</v>
      </c>
      <c r="J365" s="19">
        <f t="shared" si="86"/>
        <v>17.977476049607848</v>
      </c>
      <c r="K365" s="14">
        <f t="shared" si="88"/>
        <v>0.2183620174578362</v>
      </c>
      <c r="L365" s="2"/>
      <c r="M365" s="4">
        <f t="shared" si="89"/>
        <v>84.433593425486592</v>
      </c>
      <c r="N365" s="2"/>
    </row>
    <row r="366" spans="1:14" x14ac:dyDescent="0.25">
      <c r="A366" s="2">
        <v>20</v>
      </c>
      <c r="B366" s="2" t="s">
        <v>13</v>
      </c>
      <c r="C366" s="2" t="s">
        <v>14</v>
      </c>
      <c r="D366" s="2">
        <v>17.5</v>
      </c>
      <c r="E366" s="2">
        <v>17</v>
      </c>
      <c r="F366" s="2">
        <f t="shared" si="84"/>
        <v>17.25</v>
      </c>
      <c r="G366" s="12">
        <f t="shared" si="85"/>
        <v>2.3401802812500001E-2</v>
      </c>
      <c r="H366" s="2"/>
      <c r="I366" s="19">
        <f t="shared" si="87"/>
        <v>16.699445944252933</v>
      </c>
      <c r="J366" s="19">
        <f t="shared" si="86"/>
        <v>17.087473443795925</v>
      </c>
      <c r="K366" s="14">
        <f t="shared" si="88"/>
        <v>0.18936577266210933</v>
      </c>
      <c r="L366" s="2"/>
      <c r="M366" s="4">
        <f t="shared" si="89"/>
        <v>73.218245054823143</v>
      </c>
      <c r="N366" s="2"/>
    </row>
    <row r="367" spans="1:14" x14ac:dyDescent="0.25">
      <c r="A367" s="2">
        <v>21</v>
      </c>
      <c r="B367" s="2" t="s">
        <v>13</v>
      </c>
      <c r="C367" s="2" t="s">
        <v>14</v>
      </c>
      <c r="D367" s="2">
        <v>18</v>
      </c>
      <c r="E367" s="2">
        <v>18</v>
      </c>
      <c r="F367" s="2">
        <f t="shared" si="84"/>
        <v>18</v>
      </c>
      <c r="G367" s="12">
        <f t="shared" si="85"/>
        <v>2.548098E-2</v>
      </c>
      <c r="H367" s="2"/>
      <c r="I367" s="19">
        <f t="shared" si="87"/>
        <v>17.142715398202945</v>
      </c>
      <c r="J367" s="19">
        <f t="shared" si="86"/>
        <v>17.75543844941992</v>
      </c>
      <c r="K367" s="14">
        <f t="shared" si="88"/>
        <v>0.21086372448389307</v>
      </c>
      <c r="L367" s="2"/>
      <c r="M367" s="4">
        <f t="shared" si="89"/>
        <v>81.535327612924533</v>
      </c>
      <c r="N367" s="2"/>
    </row>
    <row r="368" spans="1:14" x14ac:dyDescent="0.25">
      <c r="A368" s="2">
        <v>22</v>
      </c>
      <c r="B368" s="2" t="s">
        <v>13</v>
      </c>
      <c r="C368" s="2" t="s">
        <v>14</v>
      </c>
      <c r="D368" s="2">
        <v>19.5</v>
      </c>
      <c r="E368" s="2">
        <v>20</v>
      </c>
      <c r="F368" s="2">
        <f t="shared" si="84"/>
        <v>19.75</v>
      </c>
      <c r="G368" s="12">
        <f t="shared" si="85"/>
        <v>3.0676465312499998E-2</v>
      </c>
      <c r="H368" s="2"/>
      <c r="I368" s="19">
        <f t="shared" si="87"/>
        <v>18.177010790752973</v>
      </c>
      <c r="J368" s="19">
        <f t="shared" si="86"/>
        <v>19.30353427782239</v>
      </c>
      <c r="K368" s="14">
        <f t="shared" si="88"/>
        <v>0.26697625168849276</v>
      </c>
      <c r="L368" s="2"/>
      <c r="M368" s="4">
        <f t="shared" si="89"/>
        <v>103.19642678741435</v>
      </c>
      <c r="N368" s="2"/>
    </row>
    <row r="369" spans="1:14" x14ac:dyDescent="0.25">
      <c r="A369" s="2">
        <v>23</v>
      </c>
      <c r="B369" s="2" t="s">
        <v>13</v>
      </c>
      <c r="C369" s="2" t="s">
        <v>14</v>
      </c>
      <c r="D369" s="2">
        <v>23</v>
      </c>
      <c r="E369" s="2">
        <v>23</v>
      </c>
      <c r="F369" s="2">
        <v>23</v>
      </c>
      <c r="G369" s="12">
        <f t="shared" si="85"/>
        <v>4.1603204999999997E-2</v>
      </c>
      <c r="H369" s="2">
        <v>13.7</v>
      </c>
      <c r="I369" s="19">
        <f t="shared" si="87"/>
        <v>20.09784509120303</v>
      </c>
      <c r="J369" s="19">
        <f t="shared" si="86"/>
        <v>22.143570759598532</v>
      </c>
      <c r="K369" s="14">
        <f t="shared" si="88"/>
        <v>0.3952130460164891</v>
      </c>
      <c r="L369" s="2"/>
      <c r="M369" s="4">
        <f t="shared" si="89"/>
        <v>152.52782030338497</v>
      </c>
      <c r="N369" s="2"/>
    </row>
    <row r="370" spans="1:14" x14ac:dyDescent="0.25">
      <c r="A370" s="2">
        <v>24</v>
      </c>
      <c r="B370" s="2" t="s">
        <v>13</v>
      </c>
      <c r="C370" s="2" t="s">
        <v>14</v>
      </c>
      <c r="D370" s="2">
        <v>17.5</v>
      </c>
      <c r="E370" s="2">
        <v>18</v>
      </c>
      <c r="F370" s="2">
        <f t="shared" ref="F370:F381" si="90">(D370+E370)/2</f>
        <v>17.75</v>
      </c>
      <c r="G370" s="12">
        <f t="shared" si="85"/>
        <v>2.4778090312499997E-2</v>
      </c>
      <c r="H370" s="2">
        <v>12.8</v>
      </c>
      <c r="I370" s="19">
        <f t="shared" si="87"/>
        <v>16.994958913552942</v>
      </c>
      <c r="J370" s="19">
        <f t="shared" si="86"/>
        <v>17.533095327224206</v>
      </c>
      <c r="K370" s="14">
        <f t="shared" si="88"/>
        <v>0.20353287394602265</v>
      </c>
      <c r="L370" s="2"/>
      <c r="M370" s="4">
        <f t="shared" si="89"/>
        <v>78.700502246083843</v>
      </c>
      <c r="N370" s="2"/>
    </row>
    <row r="371" spans="1:14" x14ac:dyDescent="0.25">
      <c r="A371" s="2">
        <v>25</v>
      </c>
      <c r="B371" s="2" t="s">
        <v>13</v>
      </c>
      <c r="C371" s="2" t="s">
        <v>14</v>
      </c>
      <c r="D371" s="2">
        <v>13</v>
      </c>
      <c r="E371" s="2">
        <v>13.5</v>
      </c>
      <c r="F371" s="2">
        <f t="shared" si="90"/>
        <v>13.25</v>
      </c>
      <c r="G371" s="12">
        <f t="shared" si="85"/>
        <v>1.3807112812499999E-2</v>
      </c>
      <c r="H371" s="2">
        <v>14</v>
      </c>
      <c r="I371" s="19">
        <f t="shared" si="87"/>
        <v>14.335342189852865</v>
      </c>
      <c r="J371" s="19">
        <f t="shared" si="86"/>
        <v>13.472474814009663</v>
      </c>
      <c r="K371" s="14">
        <f t="shared" si="88"/>
        <v>9.8007878661441908E-2</v>
      </c>
      <c r="L371" s="2"/>
      <c r="M371" s="4">
        <f t="shared" si="89"/>
        <v>37.687540359451837</v>
      </c>
      <c r="N371" s="2"/>
    </row>
    <row r="372" spans="1:14" x14ac:dyDescent="0.25">
      <c r="A372" s="2">
        <v>26</v>
      </c>
      <c r="B372" s="2" t="s">
        <v>13</v>
      </c>
      <c r="C372" s="2" t="s">
        <v>14</v>
      </c>
      <c r="D372" s="2">
        <v>18.5</v>
      </c>
      <c r="E372" s="2">
        <v>17</v>
      </c>
      <c r="F372" s="2">
        <f t="shared" si="90"/>
        <v>17.75</v>
      </c>
      <c r="G372" s="12">
        <f t="shared" si="85"/>
        <v>2.4778090312499997E-2</v>
      </c>
      <c r="H372" s="2">
        <v>8.8000000000000007</v>
      </c>
      <c r="I372" s="19">
        <f t="shared" si="87"/>
        <v>16.994958913552942</v>
      </c>
      <c r="J372" s="19">
        <f t="shared" si="86"/>
        <v>17.533095327224206</v>
      </c>
      <c r="K372" s="14">
        <f t="shared" si="88"/>
        <v>0.20353287394602265</v>
      </c>
      <c r="L372" s="2"/>
      <c r="M372" s="4">
        <f t="shared" si="89"/>
        <v>78.700502246083843</v>
      </c>
      <c r="N372" s="2"/>
    </row>
    <row r="373" spans="1:14" x14ac:dyDescent="0.25">
      <c r="A373" s="2">
        <v>27</v>
      </c>
      <c r="B373" s="2" t="s">
        <v>13</v>
      </c>
      <c r="C373" s="2" t="s">
        <v>14</v>
      </c>
      <c r="D373" s="2">
        <v>24</v>
      </c>
      <c r="E373" s="2">
        <v>21</v>
      </c>
      <c r="F373" s="2">
        <f t="shared" si="90"/>
        <v>22.5</v>
      </c>
      <c r="G373" s="12">
        <f t="shared" si="85"/>
        <v>3.981403125E-2</v>
      </c>
      <c r="H373" s="2"/>
      <c r="I373" s="19">
        <f t="shared" si="87"/>
        <v>19.802332121903021</v>
      </c>
      <c r="J373" s="19">
        <f t="shared" si="86"/>
        <v>21.709375116030941</v>
      </c>
      <c r="K373" s="14">
        <f t="shared" si="88"/>
        <v>0.37332368157964957</v>
      </c>
      <c r="L373" s="2"/>
      <c r="M373" s="4">
        <f t="shared" si="89"/>
        <v>144.11975871098406</v>
      </c>
      <c r="N373" s="2"/>
    </row>
    <row r="374" spans="1:14" x14ac:dyDescent="0.25">
      <c r="A374" s="2">
        <v>28</v>
      </c>
      <c r="B374" s="2" t="s">
        <v>13</v>
      </c>
      <c r="C374" s="2" t="s">
        <v>14</v>
      </c>
      <c r="D374" s="2">
        <v>23</v>
      </c>
      <c r="E374" s="2">
        <v>24</v>
      </c>
      <c r="F374" s="2">
        <f t="shared" si="90"/>
        <v>23.5</v>
      </c>
      <c r="G374" s="12">
        <f t="shared" si="85"/>
        <v>4.3431701249999996E-2</v>
      </c>
      <c r="H374" s="2"/>
      <c r="I374" s="19">
        <f t="shared" si="87"/>
        <v>20.39335806050304</v>
      </c>
      <c r="J374" s="19">
        <f t="shared" si="86"/>
        <v>22.576832866377494</v>
      </c>
      <c r="K374" s="14">
        <f t="shared" si="88"/>
        <v>0.41792673052543389</v>
      </c>
      <c r="L374" s="2"/>
      <c r="M374" s="4">
        <f t="shared" si="89"/>
        <v>161.24819957353813</v>
      </c>
      <c r="N374" s="2"/>
    </row>
    <row r="375" spans="1:14" x14ac:dyDescent="0.25">
      <c r="A375" s="2">
        <v>29</v>
      </c>
      <c r="B375" s="2" t="s">
        <v>13</v>
      </c>
      <c r="C375" s="2" t="s">
        <v>14</v>
      </c>
      <c r="D375" s="2">
        <v>17</v>
      </c>
      <c r="E375" s="2">
        <v>17</v>
      </c>
      <c r="F375" s="2">
        <f t="shared" si="90"/>
        <v>17</v>
      </c>
      <c r="G375" s="12">
        <f t="shared" si="85"/>
        <v>2.2728405E-2</v>
      </c>
      <c r="H375" s="2"/>
      <c r="I375" s="19">
        <f t="shared" si="87"/>
        <v>16.55168945960293</v>
      </c>
      <c r="J375" s="19">
        <f t="shared" si="86"/>
        <v>16.864184784599143</v>
      </c>
      <c r="K375" s="14">
        <f t="shared" si="88"/>
        <v>0.18252565815787108</v>
      </c>
      <c r="L375" s="2"/>
      <c r="M375" s="4">
        <f t="shared" si="89"/>
        <v>70.569349333031511</v>
      </c>
      <c r="N375" s="2"/>
    </row>
    <row r="376" spans="1:14" x14ac:dyDescent="0.25">
      <c r="A376" s="2">
        <v>30</v>
      </c>
      <c r="B376" s="2" t="s">
        <v>13</v>
      </c>
      <c r="C376" s="2" t="s">
        <v>15</v>
      </c>
      <c r="D376" s="2">
        <v>32</v>
      </c>
      <c r="E376" s="2">
        <v>30</v>
      </c>
      <c r="F376" s="2">
        <f t="shared" si="90"/>
        <v>31</v>
      </c>
      <c r="G376" s="12">
        <f t="shared" si="85"/>
        <v>7.5577845000000005E-2</v>
      </c>
      <c r="H376" s="2"/>
      <c r="I376" s="19">
        <f t="shared" ref="I376:I381" si="91">14.5533711872903+(0.308151775729765*F376)</f>
        <v>24.106076234913015</v>
      </c>
      <c r="J376" s="19">
        <f t="shared" si="86"/>
        <v>28.976622316856201</v>
      </c>
      <c r="K376" s="14">
        <f t="shared" si="88"/>
        <v>0.8439361383002244</v>
      </c>
      <c r="L376" s="2"/>
      <c r="M376" s="4">
        <f t="shared" si="89"/>
        <v>324.37384764773611</v>
      </c>
      <c r="N376" s="2"/>
    </row>
    <row r="377" spans="1:14" x14ac:dyDescent="0.25">
      <c r="A377" s="2">
        <v>31</v>
      </c>
      <c r="B377" s="2" t="s">
        <v>13</v>
      </c>
      <c r="C377" s="2" t="s">
        <v>15</v>
      </c>
      <c r="D377" s="2">
        <v>23</v>
      </c>
      <c r="E377" s="2">
        <v>23</v>
      </c>
      <c r="F377" s="2">
        <f t="shared" si="90"/>
        <v>23</v>
      </c>
      <c r="G377" s="12">
        <f t="shared" si="85"/>
        <v>4.1603204999999997E-2</v>
      </c>
      <c r="H377" s="2"/>
      <c r="I377" s="19">
        <f t="shared" si="91"/>
        <v>21.640862029074896</v>
      </c>
      <c r="J377" s="19">
        <f t="shared" si="86"/>
        <v>22.143570759598532</v>
      </c>
      <c r="K377" s="14">
        <f t="shared" si="88"/>
        <v>0.42367262632252867</v>
      </c>
      <c r="L377" s="2"/>
      <c r="M377" s="4">
        <f t="shared" si="89"/>
        <v>163.31056153675797</v>
      </c>
      <c r="N377" s="2"/>
    </row>
    <row r="378" spans="1:14" x14ac:dyDescent="0.25">
      <c r="A378" s="2">
        <v>32</v>
      </c>
      <c r="B378" s="2" t="s">
        <v>13</v>
      </c>
      <c r="C378" s="2" t="s">
        <v>15</v>
      </c>
      <c r="D378" s="2">
        <v>25</v>
      </c>
      <c r="E378" s="2">
        <v>24.5</v>
      </c>
      <c r="F378" s="2">
        <f t="shared" si="90"/>
        <v>24.75</v>
      </c>
      <c r="G378" s="12">
        <f t="shared" si="85"/>
        <v>4.8174977812499999E-2</v>
      </c>
      <c r="H378" s="2"/>
      <c r="I378" s="19">
        <f t="shared" si="91"/>
        <v>22.180127636601984</v>
      </c>
      <c r="J378" s="19">
        <f t="shared" si="86"/>
        <v>23.656044702723186</v>
      </c>
      <c r="K378" s="14">
        <f t="shared" si="88"/>
        <v>0.50080126050451712</v>
      </c>
      <c r="L378" s="2"/>
      <c r="M378" s="4">
        <f t="shared" si="89"/>
        <v>192.93422519158116</v>
      </c>
      <c r="N378" s="2"/>
    </row>
    <row r="379" spans="1:14" x14ac:dyDescent="0.25">
      <c r="A379" s="2">
        <v>33</v>
      </c>
      <c r="B379" s="2" t="s">
        <v>13</v>
      </c>
      <c r="C379" s="2" t="s">
        <v>15</v>
      </c>
      <c r="D379" s="2">
        <v>21</v>
      </c>
      <c r="E379" s="2">
        <v>21.5</v>
      </c>
      <c r="F379" s="2">
        <f t="shared" si="90"/>
        <v>21.25</v>
      </c>
      <c r="G379" s="12">
        <f t="shared" si="85"/>
        <v>3.5513132812500001E-2</v>
      </c>
      <c r="H379" s="2"/>
      <c r="I379" s="19">
        <f t="shared" si="91"/>
        <v>21.101596421547807</v>
      </c>
      <c r="J379" s="19">
        <f t="shared" si="86"/>
        <v>20.61964927297446</v>
      </c>
      <c r="K379" s="14">
        <f t="shared" si="88"/>
        <v>0.35419261778271127</v>
      </c>
      <c r="L379" s="2"/>
      <c r="M379" s="4">
        <f t="shared" si="89"/>
        <v>136.58480256652945</v>
      </c>
      <c r="N379" s="2"/>
    </row>
    <row r="380" spans="1:14" x14ac:dyDescent="0.25">
      <c r="A380" s="2">
        <v>34</v>
      </c>
      <c r="B380" s="2" t="s">
        <v>13</v>
      </c>
      <c r="C380" s="2" t="s">
        <v>15</v>
      </c>
      <c r="D380" s="2">
        <v>17</v>
      </c>
      <c r="E380" s="2">
        <v>18</v>
      </c>
      <c r="F380" s="2">
        <f t="shared" si="90"/>
        <v>17.5</v>
      </c>
      <c r="G380" s="12">
        <f t="shared" si="85"/>
        <v>2.408503125E-2</v>
      </c>
      <c r="H380" s="2">
        <v>15.7</v>
      </c>
      <c r="I380" s="19">
        <f t="shared" si="91"/>
        <v>19.946027262561188</v>
      </c>
      <c r="J380" s="19">
        <f t="shared" si="86"/>
        <v>17.310441950274644</v>
      </c>
      <c r="K380" s="14">
        <f t="shared" si="88"/>
        <v>0.22945589462679042</v>
      </c>
      <c r="L380" s="2"/>
      <c r="M380" s="4">
        <f t="shared" si="89"/>
        <v>88.464874917395193</v>
      </c>
      <c r="N380" s="2"/>
    </row>
    <row r="381" spans="1:14" x14ac:dyDescent="0.25">
      <c r="A381" s="2">
        <v>35</v>
      </c>
      <c r="B381" s="2" t="s">
        <v>13</v>
      </c>
      <c r="C381" s="2" t="s">
        <v>15</v>
      </c>
      <c r="D381" s="2">
        <v>32</v>
      </c>
      <c r="E381" s="2">
        <v>33.5</v>
      </c>
      <c r="F381" s="2">
        <f t="shared" si="90"/>
        <v>32.75</v>
      </c>
      <c r="G381" s="12">
        <f t="shared" si="85"/>
        <v>8.4351677812499998E-2</v>
      </c>
      <c r="H381" s="2"/>
      <c r="I381" s="19">
        <f t="shared" si="91"/>
        <v>24.645341842440104</v>
      </c>
      <c r="J381" s="19">
        <f t="shared" si="86"/>
        <v>30.446421766593129</v>
      </c>
      <c r="K381" s="14">
        <f t="shared" si="88"/>
        <v>0.96042959438825148</v>
      </c>
      <c r="L381" s="2"/>
      <c r="M381" s="4">
        <f t="shared" si="89"/>
        <v>368.91202106504335</v>
      </c>
      <c r="N381" s="2"/>
    </row>
    <row r="382" spans="1:14" x14ac:dyDescent="0.25">
      <c r="A382" s="32">
        <f>A381*10000/531</f>
        <v>659.13370998116761</v>
      </c>
      <c r="B382" s="6"/>
      <c r="C382" s="6"/>
      <c r="D382" s="6"/>
      <c r="E382" s="6"/>
      <c r="F382" s="6"/>
      <c r="G382" s="20">
        <f>SUM(G347:G381)</f>
        <v>1.0584317391375</v>
      </c>
      <c r="H382" s="7">
        <f>G382*10000/531</f>
        <v>19.932801113700563</v>
      </c>
      <c r="I382" s="17">
        <f t="shared" ref="I382:J382" si="92">AVERAGE(I347:I381)</f>
        <v>18.100817347748105</v>
      </c>
      <c r="J382" s="17">
        <f t="shared" si="92"/>
        <v>18.550860059206446</v>
      </c>
      <c r="K382" s="9">
        <f>SUM(K347:K381)</f>
        <v>9.7669121449469394</v>
      </c>
      <c r="L382" s="7">
        <f>K382*10000/531</f>
        <v>183.9343153474</v>
      </c>
      <c r="M382" s="7">
        <f>SUM(M347:M381)</f>
        <v>3769.054080184902</v>
      </c>
      <c r="N382" s="7">
        <f>(M382*10000/531)/1000</f>
        <v>70.980302828340911</v>
      </c>
    </row>
    <row r="383" spans="1:14" x14ac:dyDescent="0.25">
      <c r="A383" s="3">
        <v>1</v>
      </c>
      <c r="B383" s="3" t="s">
        <v>19</v>
      </c>
      <c r="C383" s="3" t="s">
        <v>16</v>
      </c>
      <c r="D383" s="3">
        <v>35</v>
      </c>
      <c r="E383" s="3">
        <v>36.5</v>
      </c>
      <c r="F383" s="3">
        <f t="shared" ref="F383:F410" si="93">(D383+E383)/2</f>
        <v>35.75</v>
      </c>
      <c r="G383" s="13">
        <f t="shared" ref="G383:G410" si="94">(3.1458*(F383/2)^2)/10000</f>
        <v>0.10051322531250001</v>
      </c>
      <c r="H383" s="3"/>
      <c r="I383" s="18">
        <f>16.7822461729784+(0.348491398454387*F383)</f>
        <v>29.240813667722733</v>
      </c>
      <c r="J383" s="18">
        <f t="shared" ref="J383:J410" si="95">1.3132*F383^0.901</f>
        <v>32.948268133939798</v>
      </c>
      <c r="K383" s="15">
        <f>(2.3118+(((3.1278*10^-2)*(F383^2)*I383))+((3.7159*10^-1)*F383))/1000</f>
        <v>1.1845046537665813</v>
      </c>
      <c r="L383" s="3"/>
      <c r="M383" s="18">
        <f>((-9.1098)+(((7.3484*10^-3)*(F383^2)*I383))+(2.3666*F383))</f>
        <v>350.1175229839294</v>
      </c>
      <c r="N383" s="3"/>
    </row>
    <row r="384" spans="1:14" x14ac:dyDescent="0.25">
      <c r="A384" s="3">
        <v>2</v>
      </c>
      <c r="B384" s="3" t="s">
        <v>19</v>
      </c>
      <c r="C384" s="3" t="s">
        <v>16</v>
      </c>
      <c r="D384" s="3">
        <v>35.5</v>
      </c>
      <c r="E384" s="3">
        <v>37</v>
      </c>
      <c r="F384" s="3">
        <f t="shared" si="93"/>
        <v>36.25</v>
      </c>
      <c r="G384" s="13">
        <f t="shared" si="94"/>
        <v>0.10334444531249999</v>
      </c>
      <c r="H384" s="3"/>
      <c r="I384" s="18">
        <f>16.7822461729784+(0.348491398454387*F384)</f>
        <v>29.415059366949926</v>
      </c>
      <c r="J384" s="18">
        <f t="shared" si="95"/>
        <v>33.363176413748029</v>
      </c>
      <c r="K384" s="15">
        <f>(2.3118+(((3.1278*10^-2)*(F384^2)*I384))+((3.7159*10^-1)*F384))/1000</f>
        <v>1.2247775543837902</v>
      </c>
      <c r="L384" s="3"/>
      <c r="M384" s="18">
        <f t="shared" ref="M384:M386" si="96">((-9.1098)+(((7.3484*10^-3)*(F384^2)*I384))+(2.3666*F384))</f>
        <v>360.71881924064337</v>
      </c>
      <c r="N384" s="3"/>
    </row>
    <row r="385" spans="1:14" x14ac:dyDescent="0.25">
      <c r="A385" s="3">
        <v>3</v>
      </c>
      <c r="B385" s="3" t="s">
        <v>19</v>
      </c>
      <c r="C385" s="3" t="s">
        <v>16</v>
      </c>
      <c r="D385" s="3">
        <v>32</v>
      </c>
      <c r="E385" s="3">
        <v>31</v>
      </c>
      <c r="F385" s="3">
        <f t="shared" si="93"/>
        <v>31.5</v>
      </c>
      <c r="G385" s="13">
        <f t="shared" si="94"/>
        <v>7.8035501249999986E-2</v>
      </c>
      <c r="H385" s="3"/>
      <c r="I385" s="18">
        <f>16.7822461729784+(0.348491398454387*F385)</f>
        <v>27.759725224291589</v>
      </c>
      <c r="J385" s="18">
        <f t="shared" si="95"/>
        <v>29.397383842597005</v>
      </c>
      <c r="K385" s="15">
        <f>(2.3118+(((3.1278*10^-2)*(F385^2)*I385))+((3.7159*10^-1)*F385))/1000</f>
        <v>0.87555648825226062</v>
      </c>
      <c r="L385" s="3"/>
      <c r="M385" s="18">
        <f t="shared" si="96"/>
        <v>267.84674571068837</v>
      </c>
      <c r="N385" s="3"/>
    </row>
    <row r="386" spans="1:14" x14ac:dyDescent="0.25">
      <c r="A386" s="3">
        <v>4</v>
      </c>
      <c r="B386" s="3" t="s">
        <v>19</v>
      </c>
      <c r="C386" s="3" t="s">
        <v>16</v>
      </c>
      <c r="D386" s="3">
        <v>35</v>
      </c>
      <c r="E386" s="3">
        <v>36</v>
      </c>
      <c r="F386" s="3">
        <f t="shared" si="93"/>
        <v>35.5</v>
      </c>
      <c r="G386" s="13">
        <f t="shared" si="94"/>
        <v>9.9112361249999989E-2</v>
      </c>
      <c r="H386" s="3"/>
      <c r="I386" s="18">
        <f>16.7822461729784+(0.348491398454387*F386)</f>
        <v>29.153690818109141</v>
      </c>
      <c r="J386" s="18">
        <f t="shared" si="95"/>
        <v>32.74059895863526</v>
      </c>
      <c r="K386" s="15">
        <f>(2.3118+(((3.1278*10^-2)*(F386^2)*I386))+((3.7159*10^-1)*F386))/1000</f>
        <v>1.1646863304604624</v>
      </c>
      <c r="L386" s="3"/>
      <c r="M386" s="18">
        <f t="shared" si="96"/>
        <v>344.89161507122134</v>
      </c>
      <c r="N386" s="3"/>
    </row>
    <row r="387" spans="1:14" x14ac:dyDescent="0.25">
      <c r="A387" s="3">
        <v>5</v>
      </c>
      <c r="B387" s="3" t="s">
        <v>19</v>
      </c>
      <c r="C387" s="3" t="s">
        <v>14</v>
      </c>
      <c r="D387" s="3">
        <v>25</v>
      </c>
      <c r="E387" s="3">
        <v>26</v>
      </c>
      <c r="F387" s="3">
        <f t="shared" si="93"/>
        <v>25.5</v>
      </c>
      <c r="G387" s="13">
        <f t="shared" si="94"/>
        <v>5.1138911250000002E-2</v>
      </c>
      <c r="H387" s="3">
        <v>14.6</v>
      </c>
      <c r="I387" s="18">
        <f t="shared" ref="I387:I405" si="97" xml:space="preserve"> 6.50424850340264+(0.591025938600017*F387)</f>
        <v>21.575409937703071</v>
      </c>
      <c r="J387" s="18">
        <f t="shared" si="95"/>
        <v>24.300968172570066</v>
      </c>
      <c r="K387" s="15">
        <f t="shared" ref="K387:K410" si="98">(-9.1298+(((3.4866*10^-2)*(F387^2)*I387))+(1.4633*F387))/1000</f>
        <v>0.51733376993789293</v>
      </c>
      <c r="L387" s="3"/>
      <c r="M387" s="18">
        <f t="shared" ref="M387:M410" si="99">((-5.9426+(((1.321*10^-2)*(F387^2)*I387))+(7.8369*10^-1)*F387))</f>
        <v>199.37000522140667</v>
      </c>
      <c r="N387" s="3"/>
    </row>
    <row r="388" spans="1:14" x14ac:dyDescent="0.25">
      <c r="A388" s="3">
        <v>6</v>
      </c>
      <c r="B388" s="3" t="s">
        <v>19</v>
      </c>
      <c r="C388" s="3" t="s">
        <v>14</v>
      </c>
      <c r="D388" s="3">
        <v>16</v>
      </c>
      <c r="E388" s="3">
        <v>16.5</v>
      </c>
      <c r="F388" s="3">
        <f t="shared" si="93"/>
        <v>16.25</v>
      </c>
      <c r="G388" s="13">
        <f t="shared" si="94"/>
        <v>2.07671953125E-2</v>
      </c>
      <c r="H388" s="3"/>
      <c r="I388" s="18">
        <f t="shared" si="97"/>
        <v>16.108420005652917</v>
      </c>
      <c r="J388" s="18">
        <f t="shared" si="95"/>
        <v>16.192345287511255</v>
      </c>
      <c r="K388" s="15">
        <f t="shared" si="98"/>
        <v>0.16295587664685779</v>
      </c>
      <c r="L388" s="3"/>
      <c r="M388" s="18">
        <f t="shared" si="99"/>
        <v>62.982810278781379</v>
      </c>
      <c r="N388" s="3"/>
    </row>
    <row r="389" spans="1:14" x14ac:dyDescent="0.25">
      <c r="A389" s="3">
        <v>7</v>
      </c>
      <c r="B389" s="3" t="s">
        <v>19</v>
      </c>
      <c r="C389" s="3" t="s">
        <v>14</v>
      </c>
      <c r="D389" s="3">
        <v>22.5</v>
      </c>
      <c r="E389" s="3">
        <v>21</v>
      </c>
      <c r="F389" s="3">
        <f t="shared" si="93"/>
        <v>21.75</v>
      </c>
      <c r="G389" s="13">
        <f t="shared" si="94"/>
        <v>3.7204000312499999E-2</v>
      </c>
      <c r="H389" s="3"/>
      <c r="I389" s="18">
        <f t="shared" si="97"/>
        <v>19.359062667953008</v>
      </c>
      <c r="J389" s="18">
        <f t="shared" si="95"/>
        <v>21.056281037174006</v>
      </c>
      <c r="K389" s="15">
        <f t="shared" si="98"/>
        <v>0.34200142717537818</v>
      </c>
      <c r="L389" s="3"/>
      <c r="M389" s="18">
        <f t="shared" si="99"/>
        <v>132.08045286616604</v>
      </c>
      <c r="N389" s="3"/>
    </row>
    <row r="390" spans="1:14" x14ac:dyDescent="0.25">
      <c r="A390" s="3">
        <v>8</v>
      </c>
      <c r="B390" s="3" t="s">
        <v>19</v>
      </c>
      <c r="C390" s="3" t="s">
        <v>14</v>
      </c>
      <c r="D390" s="3">
        <v>24</v>
      </c>
      <c r="E390" s="3">
        <v>24.5</v>
      </c>
      <c r="F390" s="3">
        <f t="shared" si="93"/>
        <v>24.25</v>
      </c>
      <c r="G390" s="13">
        <f t="shared" si="94"/>
        <v>4.6248175312500001E-2</v>
      </c>
      <c r="H390" s="3">
        <v>17.2</v>
      </c>
      <c r="I390" s="18">
        <f t="shared" si="97"/>
        <v>20.836627514453053</v>
      </c>
      <c r="J390" s="18">
        <f t="shared" si="95"/>
        <v>23.225023090490531</v>
      </c>
      <c r="K390" s="15">
        <f t="shared" si="98"/>
        <v>0.45357666530825747</v>
      </c>
      <c r="L390" s="3"/>
      <c r="M390" s="18">
        <f t="shared" si="99"/>
        <v>174.92717322655542</v>
      </c>
      <c r="N390" s="3"/>
    </row>
    <row r="391" spans="1:14" x14ac:dyDescent="0.25">
      <c r="A391" s="3">
        <v>9</v>
      </c>
      <c r="B391" s="3" t="s">
        <v>19</v>
      </c>
      <c r="C391" s="3" t="s">
        <v>14</v>
      </c>
      <c r="D391" s="3">
        <v>9.5</v>
      </c>
      <c r="E391" s="3">
        <v>10</v>
      </c>
      <c r="F391" s="3">
        <f t="shared" si="93"/>
        <v>9.75</v>
      </c>
      <c r="G391" s="13">
        <f t="shared" si="94"/>
        <v>7.4761903125000004E-3</v>
      </c>
      <c r="H391" s="3"/>
      <c r="I391" s="18">
        <f t="shared" si="97"/>
        <v>12.266751404752807</v>
      </c>
      <c r="J391" s="18">
        <f t="shared" si="95"/>
        <v>10.219367868231547</v>
      </c>
      <c r="K391" s="15">
        <f t="shared" si="98"/>
        <v>4.5794898460075464E-2</v>
      </c>
      <c r="L391" s="3"/>
      <c r="M391" s="18">
        <f t="shared" si="99"/>
        <v>17.102664912023087</v>
      </c>
      <c r="N391" s="3"/>
    </row>
    <row r="392" spans="1:14" x14ac:dyDescent="0.25">
      <c r="A392" s="3">
        <v>10</v>
      </c>
      <c r="B392" s="3" t="s">
        <v>19</v>
      </c>
      <c r="C392" s="3" t="s">
        <v>14</v>
      </c>
      <c r="D392" s="3">
        <v>25</v>
      </c>
      <c r="E392" s="3">
        <v>26</v>
      </c>
      <c r="F392" s="3">
        <f t="shared" si="93"/>
        <v>25.5</v>
      </c>
      <c r="G392" s="13">
        <f t="shared" si="94"/>
        <v>5.1138911250000002E-2</v>
      </c>
      <c r="H392" s="3"/>
      <c r="I392" s="18">
        <f t="shared" si="97"/>
        <v>21.575409937703071</v>
      </c>
      <c r="J392" s="18">
        <f t="shared" si="95"/>
        <v>24.300968172570066</v>
      </c>
      <c r="K392" s="15">
        <f t="shared" si="98"/>
        <v>0.51733376993789293</v>
      </c>
      <c r="L392" s="3"/>
      <c r="M392" s="18">
        <f t="shared" si="99"/>
        <v>199.37000522140667</v>
      </c>
      <c r="N392" s="3"/>
    </row>
    <row r="393" spans="1:14" x14ac:dyDescent="0.25">
      <c r="A393" s="3">
        <v>11</v>
      </c>
      <c r="B393" s="3" t="s">
        <v>19</v>
      </c>
      <c r="C393" s="3" t="s">
        <v>14</v>
      </c>
      <c r="D393" s="3">
        <v>28.5</v>
      </c>
      <c r="E393" s="3">
        <v>29</v>
      </c>
      <c r="F393" s="3">
        <f t="shared" si="93"/>
        <v>28.75</v>
      </c>
      <c r="G393" s="13">
        <f t="shared" si="94"/>
        <v>6.5005007812500001E-2</v>
      </c>
      <c r="H393" s="3">
        <v>16.7</v>
      </c>
      <c r="I393" s="18">
        <f t="shared" si="97"/>
        <v>23.496244238153128</v>
      </c>
      <c r="J393" s="18">
        <f t="shared" si="95"/>
        <v>27.074695192570953</v>
      </c>
      <c r="K393" s="15">
        <f t="shared" si="98"/>
        <v>0.71007664890678024</v>
      </c>
      <c r="L393" s="3"/>
      <c r="M393" s="18">
        <f t="shared" si="99"/>
        <v>273.14140843468044</v>
      </c>
      <c r="N393" s="3"/>
    </row>
    <row r="394" spans="1:14" x14ac:dyDescent="0.25">
      <c r="A394" s="3">
        <v>12</v>
      </c>
      <c r="B394" s="3" t="s">
        <v>19</v>
      </c>
      <c r="C394" s="3" t="s">
        <v>14</v>
      </c>
      <c r="D394" s="3">
        <v>36.5</v>
      </c>
      <c r="E394" s="3">
        <v>36</v>
      </c>
      <c r="F394" s="3">
        <f t="shared" si="93"/>
        <v>36.25</v>
      </c>
      <c r="G394" s="13">
        <f t="shared" si="94"/>
        <v>0.10334444531249999</v>
      </c>
      <c r="H394" s="3"/>
      <c r="I394" s="18">
        <f t="shared" si="97"/>
        <v>27.928938777653254</v>
      </c>
      <c r="J394" s="18">
        <f t="shared" si="95"/>
        <v>33.363176413748029</v>
      </c>
      <c r="K394" s="15">
        <f t="shared" si="98"/>
        <v>1.3235099642087733</v>
      </c>
      <c r="L394" s="3"/>
      <c r="M394" s="18">
        <f t="shared" si="99"/>
        <v>507.27806489625681</v>
      </c>
      <c r="N394" s="3"/>
    </row>
    <row r="395" spans="1:14" x14ac:dyDescent="0.25">
      <c r="A395" s="3">
        <v>13</v>
      </c>
      <c r="B395" s="3" t="s">
        <v>19</v>
      </c>
      <c r="C395" s="3" t="s">
        <v>14</v>
      </c>
      <c r="D395" s="3">
        <v>33</v>
      </c>
      <c r="E395" s="3">
        <v>35</v>
      </c>
      <c r="F395" s="3">
        <f t="shared" si="93"/>
        <v>34</v>
      </c>
      <c r="G395" s="13">
        <f t="shared" si="94"/>
        <v>9.0913620000000001E-2</v>
      </c>
      <c r="H395" s="3"/>
      <c r="I395" s="18">
        <f t="shared" si="97"/>
        <v>26.599130415803216</v>
      </c>
      <c r="J395" s="18">
        <f t="shared" si="95"/>
        <v>31.491502241452377</v>
      </c>
      <c r="K395" s="15">
        <f t="shared" si="98"/>
        <v>1.1127029049254686</v>
      </c>
      <c r="L395" s="3"/>
      <c r="M395" s="18">
        <f t="shared" si="99"/>
        <v>426.89179678843107</v>
      </c>
      <c r="N395" s="3"/>
    </row>
    <row r="396" spans="1:14" x14ac:dyDescent="0.25">
      <c r="A396" s="3">
        <v>14</v>
      </c>
      <c r="B396" s="3" t="s">
        <v>19</v>
      </c>
      <c r="C396" s="3" t="s">
        <v>14</v>
      </c>
      <c r="D396" s="3">
        <v>32</v>
      </c>
      <c r="E396" s="3">
        <v>32</v>
      </c>
      <c r="F396" s="3">
        <f t="shared" si="93"/>
        <v>32</v>
      </c>
      <c r="G396" s="13">
        <f t="shared" si="94"/>
        <v>8.0532480000000004E-2</v>
      </c>
      <c r="H396" s="3">
        <v>18.2</v>
      </c>
      <c r="I396" s="18">
        <f t="shared" si="97"/>
        <v>25.417078538603182</v>
      </c>
      <c r="J396" s="18">
        <f t="shared" si="95"/>
        <v>29.817484661797479</v>
      </c>
      <c r="K396" s="15">
        <f t="shared" si="98"/>
        <v>0.945156264974785</v>
      </c>
      <c r="L396" s="3"/>
      <c r="M396" s="18">
        <f t="shared" si="99"/>
        <v>362.95331807482677</v>
      </c>
      <c r="N396" s="3"/>
    </row>
    <row r="397" spans="1:14" x14ac:dyDescent="0.25">
      <c r="A397" s="3">
        <v>15</v>
      </c>
      <c r="B397" s="3" t="s">
        <v>19</v>
      </c>
      <c r="C397" s="3" t="s">
        <v>14</v>
      </c>
      <c r="D397" s="3">
        <v>31</v>
      </c>
      <c r="E397" s="3">
        <v>30.5</v>
      </c>
      <c r="F397" s="3">
        <f t="shared" si="93"/>
        <v>30.75</v>
      </c>
      <c r="G397" s="13">
        <f t="shared" si="94"/>
        <v>7.4363762812499998E-2</v>
      </c>
      <c r="H397" s="3">
        <v>11.6</v>
      </c>
      <c r="I397" s="18">
        <f t="shared" si="97"/>
        <v>24.678296115353159</v>
      </c>
      <c r="J397" s="18">
        <f t="shared" si="95"/>
        <v>28.765990141465736</v>
      </c>
      <c r="K397" s="15">
        <f t="shared" si="98"/>
        <v>0.84946030020641994</v>
      </c>
      <c r="L397" s="3"/>
      <c r="M397" s="18">
        <f t="shared" si="99"/>
        <v>326.40951830527752</v>
      </c>
      <c r="N397" s="3"/>
    </row>
    <row r="398" spans="1:14" x14ac:dyDescent="0.25">
      <c r="A398" s="3">
        <v>16</v>
      </c>
      <c r="B398" s="3" t="s">
        <v>19</v>
      </c>
      <c r="C398" s="3" t="s">
        <v>14</v>
      </c>
      <c r="D398" s="3">
        <v>18</v>
      </c>
      <c r="E398" s="3">
        <v>17</v>
      </c>
      <c r="F398" s="3">
        <f t="shared" si="93"/>
        <v>17.5</v>
      </c>
      <c r="G398" s="13">
        <f t="shared" si="94"/>
        <v>2.408503125E-2</v>
      </c>
      <c r="H398" s="3"/>
      <c r="I398" s="18">
        <f t="shared" si="97"/>
        <v>16.847202428902936</v>
      </c>
      <c r="J398" s="18">
        <f t="shared" si="95"/>
        <v>17.310441950274644</v>
      </c>
      <c r="K398" s="15">
        <f t="shared" si="98"/>
        <v>0.19636753396512724</v>
      </c>
      <c r="L398" s="3"/>
      <c r="M398" s="18">
        <f t="shared" si="99"/>
        <v>75.928385376278626</v>
      </c>
      <c r="N398" s="3"/>
    </row>
    <row r="399" spans="1:14" x14ac:dyDescent="0.25">
      <c r="A399" s="3">
        <v>17</v>
      </c>
      <c r="B399" s="3" t="s">
        <v>19</v>
      </c>
      <c r="C399" s="3" t="s">
        <v>14</v>
      </c>
      <c r="D399" s="3">
        <v>22</v>
      </c>
      <c r="E399" s="3">
        <v>23</v>
      </c>
      <c r="F399" s="3">
        <f t="shared" si="93"/>
        <v>22.5</v>
      </c>
      <c r="G399" s="13">
        <f t="shared" si="94"/>
        <v>3.981403125E-2</v>
      </c>
      <c r="H399" s="3"/>
      <c r="I399" s="18">
        <f t="shared" si="97"/>
        <v>19.802332121903021</v>
      </c>
      <c r="J399" s="18">
        <f t="shared" si="95"/>
        <v>21.709375116030941</v>
      </c>
      <c r="K399" s="15">
        <f t="shared" si="98"/>
        <v>0.37332368157964957</v>
      </c>
      <c r="L399" s="3"/>
      <c r="M399" s="18">
        <f t="shared" si="99"/>
        <v>144.11975871098406</v>
      </c>
      <c r="N399" s="3"/>
    </row>
    <row r="400" spans="1:14" x14ac:dyDescent="0.25">
      <c r="A400" s="3">
        <v>18</v>
      </c>
      <c r="B400" s="3" t="s">
        <v>19</v>
      </c>
      <c r="C400" s="3" t="s">
        <v>14</v>
      </c>
      <c r="D400" s="3">
        <v>42</v>
      </c>
      <c r="E400" s="3">
        <v>40</v>
      </c>
      <c r="F400" s="3">
        <f t="shared" si="93"/>
        <v>41</v>
      </c>
      <c r="G400" s="13">
        <f t="shared" si="94"/>
        <v>0.132202245</v>
      </c>
      <c r="H400" s="3"/>
      <c r="I400" s="18">
        <f t="shared" si="97"/>
        <v>30.736311986003333</v>
      </c>
      <c r="J400" s="18">
        <f t="shared" si="95"/>
        <v>37.27770171890063</v>
      </c>
      <c r="K400" s="15">
        <f t="shared" si="98"/>
        <v>1.852312938476411</v>
      </c>
      <c r="L400" s="3"/>
      <c r="M400" s="18">
        <f t="shared" si="99"/>
        <v>708.71954132430994</v>
      </c>
      <c r="N400" s="3"/>
    </row>
    <row r="401" spans="1:14" x14ac:dyDescent="0.25">
      <c r="A401" s="3">
        <v>19</v>
      </c>
      <c r="B401" s="3" t="s">
        <v>19</v>
      </c>
      <c r="C401" s="3" t="s">
        <v>14</v>
      </c>
      <c r="D401" s="3">
        <v>25.5</v>
      </c>
      <c r="E401" s="3">
        <v>25.5</v>
      </c>
      <c r="F401" s="3">
        <f t="shared" si="93"/>
        <v>25.5</v>
      </c>
      <c r="G401" s="13">
        <f t="shared" si="94"/>
        <v>5.1138911250000002E-2</v>
      </c>
      <c r="H401" s="3"/>
      <c r="I401" s="18">
        <f t="shared" si="97"/>
        <v>21.575409937703071</v>
      </c>
      <c r="J401" s="18">
        <f t="shared" si="95"/>
        <v>24.300968172570066</v>
      </c>
      <c r="K401" s="15">
        <f t="shared" si="98"/>
        <v>0.51733376993789293</v>
      </c>
      <c r="L401" s="3"/>
      <c r="M401" s="18">
        <f t="shared" si="99"/>
        <v>199.37000522140667</v>
      </c>
      <c r="N401" s="3"/>
    </row>
    <row r="402" spans="1:14" x14ac:dyDescent="0.25">
      <c r="A402" s="3">
        <v>20</v>
      </c>
      <c r="B402" s="3" t="s">
        <v>19</v>
      </c>
      <c r="C402" s="3" t="s">
        <v>14</v>
      </c>
      <c r="D402" s="3">
        <v>19</v>
      </c>
      <c r="E402" s="3">
        <v>20</v>
      </c>
      <c r="F402" s="3">
        <f t="shared" si="93"/>
        <v>19.5</v>
      </c>
      <c r="G402" s="13">
        <f t="shared" si="94"/>
        <v>2.9904761250000002E-2</v>
      </c>
      <c r="H402" s="3"/>
      <c r="I402" s="18">
        <f t="shared" si="97"/>
        <v>18.02925430610297</v>
      </c>
      <c r="J402" s="18">
        <f t="shared" si="95"/>
        <v>19.083237656559497</v>
      </c>
      <c r="K402" s="15">
        <f t="shared" si="98"/>
        <v>0.2584327346370619</v>
      </c>
      <c r="L402" s="3"/>
      <c r="M402" s="18">
        <f t="shared" si="99"/>
        <v>99.902147378121597</v>
      </c>
      <c r="N402" s="3"/>
    </row>
    <row r="403" spans="1:14" x14ac:dyDescent="0.25">
      <c r="A403" s="3">
        <v>21</v>
      </c>
      <c r="B403" s="3" t="s">
        <v>19</v>
      </c>
      <c r="C403" s="3" t="s">
        <v>14</v>
      </c>
      <c r="D403" s="3">
        <v>32.5</v>
      </c>
      <c r="E403" s="3">
        <v>33</v>
      </c>
      <c r="F403" s="3">
        <f t="shared" si="93"/>
        <v>32.75</v>
      </c>
      <c r="G403" s="13">
        <f t="shared" si="94"/>
        <v>8.4351677812499998E-2</v>
      </c>
      <c r="H403" s="3"/>
      <c r="I403" s="18">
        <f t="shared" si="97"/>
        <v>25.860347992553194</v>
      </c>
      <c r="J403" s="18">
        <f t="shared" si="95"/>
        <v>30.446421766593129</v>
      </c>
      <c r="K403" s="15">
        <f t="shared" si="98"/>
        <v>1.0058659207895351</v>
      </c>
      <c r="L403" s="3"/>
      <c r="M403" s="18">
        <f t="shared" si="99"/>
        <v>386.12689721260699</v>
      </c>
      <c r="N403" s="3"/>
    </row>
    <row r="404" spans="1:14" x14ac:dyDescent="0.25">
      <c r="A404" s="3">
        <v>22</v>
      </c>
      <c r="B404" s="3" t="s">
        <v>19</v>
      </c>
      <c r="C404" s="3" t="s">
        <v>14</v>
      </c>
      <c r="D404" s="3">
        <v>27</v>
      </c>
      <c r="E404" s="3">
        <v>28</v>
      </c>
      <c r="F404" s="3">
        <f t="shared" si="93"/>
        <v>27.5</v>
      </c>
      <c r="G404" s="13">
        <f t="shared" si="94"/>
        <v>5.9475281249999998E-2</v>
      </c>
      <c r="H404" s="3"/>
      <c r="I404" s="18">
        <f t="shared" si="97"/>
        <v>22.757461814903106</v>
      </c>
      <c r="J404" s="18">
        <f t="shared" si="95"/>
        <v>26.011753585546206</v>
      </c>
      <c r="K404" s="15">
        <f t="shared" si="98"/>
        <v>0.6311663331265488</v>
      </c>
      <c r="L404" s="3"/>
      <c r="M404" s="18">
        <f t="shared" si="99"/>
        <v>242.95734087224548</v>
      </c>
      <c r="N404" s="3"/>
    </row>
    <row r="405" spans="1:14" x14ac:dyDescent="0.25">
      <c r="A405" s="3">
        <v>23</v>
      </c>
      <c r="B405" s="3" t="s">
        <v>19</v>
      </c>
      <c r="C405" s="3" t="s">
        <v>14</v>
      </c>
      <c r="D405" s="3">
        <v>34</v>
      </c>
      <c r="E405" s="3">
        <v>34.5</v>
      </c>
      <c r="F405" s="3">
        <f t="shared" si="93"/>
        <v>34.25</v>
      </c>
      <c r="G405" s="13">
        <f t="shared" si="94"/>
        <v>9.2255500312500002E-2</v>
      </c>
      <c r="H405" s="3"/>
      <c r="I405" s="18">
        <f t="shared" si="97"/>
        <v>26.746886900453219</v>
      </c>
      <c r="J405" s="18">
        <f t="shared" si="95"/>
        <v>31.700057711937195</v>
      </c>
      <c r="K405" s="15">
        <f t="shared" si="98"/>
        <v>1.1349358223312367</v>
      </c>
      <c r="L405" s="3"/>
      <c r="M405" s="18">
        <f t="shared" si="99"/>
        <v>435.37270439369695</v>
      </c>
      <c r="N405" s="3"/>
    </row>
    <row r="406" spans="1:14" x14ac:dyDescent="0.25">
      <c r="A406" s="3">
        <v>24</v>
      </c>
      <c r="B406" s="3" t="s">
        <v>19</v>
      </c>
      <c r="C406" s="3" t="s">
        <v>15</v>
      </c>
      <c r="D406" s="3">
        <v>26</v>
      </c>
      <c r="E406" s="3">
        <v>26</v>
      </c>
      <c r="F406" s="3">
        <f t="shared" si="93"/>
        <v>26</v>
      </c>
      <c r="G406" s="13">
        <f t="shared" si="94"/>
        <v>5.3164019999999992E-2</v>
      </c>
      <c r="H406" s="3"/>
      <c r="I406" s="18">
        <f>14.5533711872903+(0.308151775729765*F406)</f>
        <v>22.565317356264188</v>
      </c>
      <c r="J406" s="18">
        <f t="shared" si="95"/>
        <v>24.729871549482155</v>
      </c>
      <c r="K406" s="15">
        <f t="shared" si="98"/>
        <v>0.56076735194181082</v>
      </c>
      <c r="L406" s="3"/>
      <c r="M406" s="18">
        <f t="shared" si="99"/>
        <v>215.94072137874491</v>
      </c>
      <c r="N406" s="3"/>
    </row>
    <row r="407" spans="1:14" x14ac:dyDescent="0.25">
      <c r="A407" s="3">
        <v>25</v>
      </c>
      <c r="B407" s="3" t="s">
        <v>19</v>
      </c>
      <c r="C407" s="3" t="s">
        <v>15</v>
      </c>
      <c r="D407" s="3">
        <v>30</v>
      </c>
      <c r="E407" s="3">
        <v>29</v>
      </c>
      <c r="F407" s="3">
        <f t="shared" si="93"/>
        <v>29.5</v>
      </c>
      <c r="G407" s="13">
        <f t="shared" si="94"/>
        <v>6.8440811249999997E-2</v>
      </c>
      <c r="H407" s="3"/>
      <c r="I407" s="18">
        <f>14.5533711872903+(0.308151775729765*F407)</f>
        <v>23.643848571318369</v>
      </c>
      <c r="J407" s="18">
        <f t="shared" si="95"/>
        <v>27.710254241662071</v>
      </c>
      <c r="K407" s="15">
        <f t="shared" si="98"/>
        <v>0.75144243073627193</v>
      </c>
      <c r="L407" s="3"/>
      <c r="M407" s="18">
        <f t="shared" si="99"/>
        <v>288.98599728549738</v>
      </c>
      <c r="N407" s="3"/>
    </row>
    <row r="408" spans="1:14" x14ac:dyDescent="0.25">
      <c r="A408" s="3">
        <v>26</v>
      </c>
      <c r="B408" s="3" t="s">
        <v>19</v>
      </c>
      <c r="C408" s="3" t="s">
        <v>15</v>
      </c>
      <c r="D408" s="3">
        <v>37</v>
      </c>
      <c r="E408" s="3">
        <v>36</v>
      </c>
      <c r="F408" s="3">
        <f t="shared" si="93"/>
        <v>36.5</v>
      </c>
      <c r="G408" s="13">
        <f t="shared" si="94"/>
        <v>0.10477480124999999</v>
      </c>
      <c r="H408" s="3"/>
      <c r="I408" s="18">
        <f>14.5533711872903+(0.308151775729765*F408)</f>
        <v>25.800911001426723</v>
      </c>
      <c r="J408" s="18">
        <f t="shared" si="95"/>
        <v>33.570417695428446</v>
      </c>
      <c r="K408" s="15">
        <f t="shared" si="98"/>
        <v>1.2427388615244355</v>
      </c>
      <c r="L408" s="3"/>
      <c r="M408" s="18">
        <f t="shared" si="99"/>
        <v>476.73289823460641</v>
      </c>
      <c r="N408" s="3"/>
    </row>
    <row r="409" spans="1:14" x14ac:dyDescent="0.25">
      <c r="A409" s="3">
        <v>27</v>
      </c>
      <c r="B409" s="3" t="s">
        <v>19</v>
      </c>
      <c r="C409" s="3" t="s">
        <v>15</v>
      </c>
      <c r="D409" s="3">
        <v>42</v>
      </c>
      <c r="E409" s="3">
        <v>21</v>
      </c>
      <c r="F409" s="3">
        <f t="shared" si="93"/>
        <v>31.5</v>
      </c>
      <c r="G409" s="13">
        <f t="shared" si="94"/>
        <v>7.8035501249999986E-2</v>
      </c>
      <c r="H409" s="3"/>
      <c r="I409" s="18">
        <f>14.5533711872903+(0.308151775729765*F409)</f>
        <v>24.260152122777896</v>
      </c>
      <c r="J409" s="18">
        <f t="shared" si="95"/>
        <v>29.397383842597005</v>
      </c>
      <c r="K409" s="15">
        <f t="shared" si="98"/>
        <v>0.87626324181744997</v>
      </c>
      <c r="L409" s="3"/>
      <c r="M409" s="18">
        <f t="shared" si="99"/>
        <v>336.73655081794629</v>
      </c>
      <c r="N409" s="3"/>
    </row>
    <row r="410" spans="1:14" x14ac:dyDescent="0.25">
      <c r="A410" s="3">
        <v>28</v>
      </c>
      <c r="B410" s="3" t="s">
        <v>19</v>
      </c>
      <c r="C410" s="3" t="s">
        <v>15</v>
      </c>
      <c r="D410" s="3">
        <v>32</v>
      </c>
      <c r="E410" s="3">
        <v>31</v>
      </c>
      <c r="F410" s="3">
        <f t="shared" si="93"/>
        <v>31.5</v>
      </c>
      <c r="G410" s="13">
        <f t="shared" si="94"/>
        <v>7.8035501249999986E-2</v>
      </c>
      <c r="H410" s="3"/>
      <c r="I410" s="18">
        <f>14.5533711872903+(0.308151775729765*F410)</f>
        <v>24.260152122777896</v>
      </c>
      <c r="J410" s="18">
        <f t="shared" si="95"/>
        <v>29.397383842597005</v>
      </c>
      <c r="K410" s="15">
        <f t="shared" si="98"/>
        <v>0.87626324181744997</v>
      </c>
      <c r="L410" s="3"/>
      <c r="M410" s="18">
        <f t="shared" si="99"/>
        <v>336.73655081794629</v>
      </c>
      <c r="N410" s="3"/>
    </row>
    <row r="411" spans="1:14" x14ac:dyDescent="0.25">
      <c r="A411" s="32">
        <f>A410*10000/531</f>
        <v>527.30696798493409</v>
      </c>
      <c r="B411" s="6"/>
      <c r="C411" s="6"/>
      <c r="D411" s="6"/>
      <c r="E411" s="6"/>
      <c r="F411" s="6"/>
      <c r="G411" s="20">
        <f>SUM(G383:G410)</f>
        <v>1.9048163071875002</v>
      </c>
      <c r="H411" s="7">
        <f>G411*10000/531</f>
        <v>35.872246839689268</v>
      </c>
      <c r="I411" s="17">
        <f t="shared" ref="I411:J411" si="100">AVERAGE(I383:I410)</f>
        <v>23.510580260498106</v>
      </c>
      <c r="J411" s="17">
        <f t="shared" si="100"/>
        <v>26.81794637423862</v>
      </c>
      <c r="K411" s="9">
        <f>SUM(K383:K410)</f>
        <v>21.706641380232558</v>
      </c>
      <c r="L411" s="7">
        <f>K411*10000/531</f>
        <v>408.78797326238339</v>
      </c>
      <c r="M411" s="17">
        <f>SUM(M383:M410)</f>
        <v>7953.7114202566863</v>
      </c>
      <c r="N411" s="7">
        <f>(M411*10000/531)/1000</f>
        <v>149.78740904438206</v>
      </c>
    </row>
    <row r="412" spans="1:14" x14ac:dyDescent="0.25">
      <c r="A412" s="2">
        <v>1</v>
      </c>
      <c r="B412" s="2" t="s">
        <v>22</v>
      </c>
      <c r="C412" s="2" t="s">
        <v>16</v>
      </c>
      <c r="D412" s="2">
        <v>29</v>
      </c>
      <c r="E412" s="2">
        <v>28.5</v>
      </c>
      <c r="F412" s="2">
        <f t="shared" ref="F412:F432" si="101">(D412+E412)/2</f>
        <v>28.75</v>
      </c>
      <c r="G412" s="12">
        <f t="shared" ref="G412:G432" si="102">(3.1458*(F412/2)^2)/10000</f>
        <v>6.5005007812500001E-2</v>
      </c>
      <c r="H412" s="2"/>
      <c r="I412" s="19">
        <f>16.7822461729784+(0.348491398454387*F412)</f>
        <v>26.801373878542027</v>
      </c>
      <c r="J412" s="19">
        <f t="shared" ref="J412:J432" si="103">1.3132*F412^0.901</f>
        <v>27.074695192570953</v>
      </c>
      <c r="K412" s="14">
        <f>(2.3118+(((3.1278*10^-2)*(F412^2)*I412))+((3.7159*10^-1)*F412))/1000</f>
        <v>0.70589687793677625</v>
      </c>
      <c r="L412" s="2"/>
      <c r="M412" s="19">
        <f>((-9.1098)+(((7.3484*10^-3)*(F412^2)*I412))+(2.3666*F412))</f>
        <v>221.71913306719119</v>
      </c>
      <c r="N412" s="2"/>
    </row>
    <row r="413" spans="1:14" x14ac:dyDescent="0.25">
      <c r="A413" s="2">
        <v>2</v>
      </c>
      <c r="B413" s="2" t="s">
        <v>22</v>
      </c>
      <c r="C413" s="2" t="s">
        <v>14</v>
      </c>
      <c r="D413" s="2">
        <v>32</v>
      </c>
      <c r="E413" s="2">
        <v>32</v>
      </c>
      <c r="F413" s="2">
        <f t="shared" si="101"/>
        <v>32</v>
      </c>
      <c r="G413" s="12">
        <f t="shared" si="102"/>
        <v>8.0532480000000004E-2</v>
      </c>
      <c r="H413" s="2"/>
      <c r="I413" s="19">
        <f t="shared" ref="I413:I432" si="104" xml:space="preserve"> 6.50424850340264+(0.591025938600017*F413)</f>
        <v>25.417078538603182</v>
      </c>
      <c r="J413" s="19">
        <f t="shared" si="103"/>
        <v>29.817484661797479</v>
      </c>
      <c r="K413" s="14">
        <f t="shared" ref="K413:K432" si="105">(-9.1298+(((3.4866*10^-2)*(F413^2)*I413))+(1.4633*F413))/1000</f>
        <v>0.945156264974785</v>
      </c>
      <c r="L413" s="2"/>
      <c r="M413" s="19">
        <f t="shared" ref="M413:M432" si="106">((-5.9426+(((1.321*10^-2)*(F413^2)*I413))+(7.8369*10^-1)*F413))</f>
        <v>362.95331807482677</v>
      </c>
      <c r="N413" s="2"/>
    </row>
    <row r="414" spans="1:14" x14ac:dyDescent="0.25">
      <c r="A414" s="2">
        <v>3</v>
      </c>
      <c r="B414" s="2" t="s">
        <v>22</v>
      </c>
      <c r="C414" s="2" t="s">
        <v>14</v>
      </c>
      <c r="D414" s="2">
        <v>28</v>
      </c>
      <c r="E414" s="2">
        <v>30</v>
      </c>
      <c r="F414" s="2">
        <f t="shared" si="101"/>
        <v>29</v>
      </c>
      <c r="G414" s="12">
        <f t="shared" si="102"/>
        <v>6.6140445000000006E-2</v>
      </c>
      <c r="H414" s="2"/>
      <c r="I414" s="19">
        <f t="shared" si="104"/>
        <v>23.644000722803131</v>
      </c>
      <c r="J414" s="19">
        <f t="shared" si="103"/>
        <v>27.286728527437408</v>
      </c>
      <c r="K414" s="14">
        <f t="shared" si="105"/>
        <v>0.72660252425825456</v>
      </c>
      <c r="L414" s="2"/>
      <c r="M414" s="19">
        <f t="shared" si="106"/>
        <v>279.46003687006089</v>
      </c>
      <c r="N414" s="2"/>
    </row>
    <row r="415" spans="1:14" x14ac:dyDescent="0.25">
      <c r="A415" s="2">
        <v>4</v>
      </c>
      <c r="B415" s="2" t="s">
        <v>22</v>
      </c>
      <c r="C415" s="2" t="s">
        <v>14</v>
      </c>
      <c r="D415" s="2">
        <v>19</v>
      </c>
      <c r="E415" s="2">
        <v>18</v>
      </c>
      <c r="F415" s="2">
        <f t="shared" si="101"/>
        <v>18.5</v>
      </c>
      <c r="G415" s="12">
        <f t="shared" si="102"/>
        <v>2.6916251249999999E-2</v>
      </c>
      <c r="H415" s="2"/>
      <c r="I415" s="19">
        <f t="shared" si="104"/>
        <v>17.438228367502955</v>
      </c>
      <c r="J415" s="19">
        <f t="shared" si="103"/>
        <v>18.199212724530888</v>
      </c>
      <c r="K415" s="14">
        <f t="shared" si="105"/>
        <v>0.22602968474694979</v>
      </c>
      <c r="L415" s="2"/>
      <c r="M415" s="19">
        <f t="shared" si="106"/>
        <v>87.396031632455873</v>
      </c>
      <c r="N415" s="2"/>
    </row>
    <row r="416" spans="1:14" x14ac:dyDescent="0.25">
      <c r="A416" s="2">
        <v>5</v>
      </c>
      <c r="B416" s="2" t="s">
        <v>22</v>
      </c>
      <c r="C416" s="2" t="s">
        <v>14</v>
      </c>
      <c r="D416" s="2">
        <v>24</v>
      </c>
      <c r="E416" s="2">
        <v>25</v>
      </c>
      <c r="F416" s="2">
        <f t="shared" si="101"/>
        <v>24.5</v>
      </c>
      <c r="G416" s="12">
        <f t="shared" si="102"/>
        <v>4.7206661249999997E-2</v>
      </c>
      <c r="H416" s="2"/>
      <c r="I416" s="19">
        <f t="shared" si="104"/>
        <v>20.984383999103056</v>
      </c>
      <c r="J416" s="19">
        <f t="shared" si="103"/>
        <v>23.440642753528245</v>
      </c>
      <c r="K416" s="14">
        <f t="shared" si="105"/>
        <v>0.4658888798907645</v>
      </c>
      <c r="L416" s="2"/>
      <c r="M416" s="19">
        <f t="shared" si="106"/>
        <v>179.64933350504785</v>
      </c>
      <c r="N416" s="2"/>
    </row>
    <row r="417" spans="1:14" x14ac:dyDescent="0.25">
      <c r="A417" s="2">
        <v>6</v>
      </c>
      <c r="B417" s="2" t="s">
        <v>22</v>
      </c>
      <c r="C417" s="2" t="s">
        <v>14</v>
      </c>
      <c r="D417" s="2">
        <v>31</v>
      </c>
      <c r="E417" s="2">
        <v>31</v>
      </c>
      <c r="F417" s="2">
        <f t="shared" si="101"/>
        <v>31</v>
      </c>
      <c r="G417" s="12">
        <f t="shared" si="102"/>
        <v>7.5577845000000005E-2</v>
      </c>
      <c r="H417" s="2">
        <v>13.5</v>
      </c>
      <c r="I417" s="19">
        <f t="shared" si="104"/>
        <v>24.826052600003166</v>
      </c>
      <c r="J417" s="19">
        <f t="shared" si="103"/>
        <v>28.976622316856201</v>
      </c>
      <c r="K417" s="14">
        <f t="shared" si="105"/>
        <v>0.86805982910359369</v>
      </c>
      <c r="L417" s="2"/>
      <c r="M417" s="19">
        <f t="shared" si="106"/>
        <v>333.51381080704618</v>
      </c>
      <c r="N417" s="2"/>
    </row>
    <row r="418" spans="1:14" x14ac:dyDescent="0.25">
      <c r="A418" s="2">
        <v>7</v>
      </c>
      <c r="B418" s="2" t="s">
        <v>22</v>
      </c>
      <c r="C418" s="2" t="s">
        <v>14</v>
      </c>
      <c r="D418" s="2">
        <v>33</v>
      </c>
      <c r="E418" s="2">
        <v>33</v>
      </c>
      <c r="F418" s="2">
        <f t="shared" si="101"/>
        <v>33</v>
      </c>
      <c r="G418" s="12">
        <f t="shared" si="102"/>
        <v>8.5644404999999993E-2</v>
      </c>
      <c r="H418" s="2">
        <v>14.3</v>
      </c>
      <c r="I418" s="19">
        <f t="shared" si="104"/>
        <v>26.008104477203197</v>
      </c>
      <c r="J418" s="19">
        <f t="shared" si="103"/>
        <v>30.655749165606895</v>
      </c>
      <c r="K418" s="14">
        <f t="shared" si="105"/>
        <v>1.0266627434946596</v>
      </c>
      <c r="L418" s="2"/>
      <c r="M418" s="19">
        <f t="shared" si="106"/>
        <v>394.0636984966572</v>
      </c>
      <c r="N418" s="2"/>
    </row>
    <row r="419" spans="1:14" x14ac:dyDescent="0.25">
      <c r="A419" s="2">
        <v>8</v>
      </c>
      <c r="B419" s="2" t="s">
        <v>22</v>
      </c>
      <c r="C419" s="2" t="s">
        <v>14</v>
      </c>
      <c r="D419" s="2">
        <v>34</v>
      </c>
      <c r="E419" s="2">
        <v>34</v>
      </c>
      <c r="F419" s="2">
        <f t="shared" si="101"/>
        <v>34</v>
      </c>
      <c r="G419" s="12">
        <f t="shared" si="102"/>
        <v>9.0913620000000001E-2</v>
      </c>
      <c r="H419" s="2">
        <v>15</v>
      </c>
      <c r="I419" s="19">
        <f t="shared" si="104"/>
        <v>26.599130415803216</v>
      </c>
      <c r="J419" s="19">
        <f t="shared" si="103"/>
        <v>31.491502241452377</v>
      </c>
      <c r="K419" s="14">
        <f t="shared" si="105"/>
        <v>1.1127029049254686</v>
      </c>
      <c r="L419" s="2"/>
      <c r="M419" s="19">
        <f t="shared" si="106"/>
        <v>426.89179678843107</v>
      </c>
      <c r="N419" s="2"/>
    </row>
    <row r="420" spans="1:14" x14ac:dyDescent="0.25">
      <c r="A420" s="2">
        <v>9</v>
      </c>
      <c r="B420" s="2" t="s">
        <v>22</v>
      </c>
      <c r="C420" s="2" t="s">
        <v>14</v>
      </c>
      <c r="D420" s="2">
        <v>32</v>
      </c>
      <c r="E420" s="2">
        <v>32.5</v>
      </c>
      <c r="F420" s="2">
        <f t="shared" si="101"/>
        <v>32.25</v>
      </c>
      <c r="G420" s="12">
        <f t="shared" si="102"/>
        <v>8.1795715312500003E-2</v>
      </c>
      <c r="H420" s="2">
        <v>11.2</v>
      </c>
      <c r="I420" s="19">
        <f t="shared" si="104"/>
        <v>25.564835023253185</v>
      </c>
      <c r="J420" s="19">
        <f t="shared" si="103"/>
        <v>30.027290863984312</v>
      </c>
      <c r="K420" s="14">
        <f t="shared" si="105"/>
        <v>0.96511461340869542</v>
      </c>
      <c r="L420" s="2"/>
      <c r="M420" s="19">
        <f t="shared" si="106"/>
        <v>370.5724389503776</v>
      </c>
      <c r="N420" s="2"/>
    </row>
    <row r="421" spans="1:14" x14ac:dyDescent="0.25">
      <c r="A421" s="2">
        <v>10</v>
      </c>
      <c r="B421" s="2" t="s">
        <v>22</v>
      </c>
      <c r="C421" s="2" t="s">
        <v>14</v>
      </c>
      <c r="D421" s="2">
        <v>28</v>
      </c>
      <c r="E421" s="2">
        <v>27</v>
      </c>
      <c r="F421" s="2">
        <f t="shared" si="101"/>
        <v>27.5</v>
      </c>
      <c r="G421" s="12">
        <f t="shared" si="102"/>
        <v>5.9475281249999998E-2</v>
      </c>
      <c r="H421" s="2">
        <v>13.5</v>
      </c>
      <c r="I421" s="19">
        <f t="shared" si="104"/>
        <v>22.757461814903106</v>
      </c>
      <c r="J421" s="19">
        <f t="shared" si="103"/>
        <v>26.011753585546206</v>
      </c>
      <c r="K421" s="14">
        <f t="shared" si="105"/>
        <v>0.6311663331265488</v>
      </c>
      <c r="L421" s="2"/>
      <c r="M421" s="19">
        <f t="shared" si="106"/>
        <v>242.95734087224548</v>
      </c>
      <c r="N421" s="2"/>
    </row>
    <row r="422" spans="1:14" x14ac:dyDescent="0.25">
      <c r="A422" s="2">
        <v>11</v>
      </c>
      <c r="B422" s="2" t="s">
        <v>22</v>
      </c>
      <c r="C422" s="2" t="s">
        <v>14</v>
      </c>
      <c r="D422" s="2">
        <v>29</v>
      </c>
      <c r="E422" s="2">
        <v>29</v>
      </c>
      <c r="F422" s="2">
        <f t="shared" si="101"/>
        <v>29</v>
      </c>
      <c r="G422" s="12">
        <f t="shared" si="102"/>
        <v>6.6140445000000006E-2</v>
      </c>
      <c r="H422" s="2"/>
      <c r="I422" s="19">
        <f t="shared" si="104"/>
        <v>23.644000722803131</v>
      </c>
      <c r="J422" s="19">
        <f t="shared" si="103"/>
        <v>27.286728527437408</v>
      </c>
      <c r="K422" s="14">
        <f t="shared" si="105"/>
        <v>0.72660252425825456</v>
      </c>
      <c r="L422" s="2"/>
      <c r="M422" s="19">
        <f t="shared" si="106"/>
        <v>279.46003687006089</v>
      </c>
      <c r="N422" s="2"/>
    </row>
    <row r="423" spans="1:14" x14ac:dyDescent="0.25">
      <c r="A423" s="2">
        <v>12</v>
      </c>
      <c r="B423" s="2" t="s">
        <v>22</v>
      </c>
      <c r="C423" s="2" t="s">
        <v>14</v>
      </c>
      <c r="D423" s="2">
        <v>21</v>
      </c>
      <c r="E423" s="2">
        <v>20.5</v>
      </c>
      <c r="F423" s="2">
        <f t="shared" si="101"/>
        <v>20.75</v>
      </c>
      <c r="G423" s="12">
        <f t="shared" si="102"/>
        <v>3.3861587812499996E-2</v>
      </c>
      <c r="H423" s="2"/>
      <c r="I423" s="19">
        <f t="shared" si="104"/>
        <v>18.768036729352993</v>
      </c>
      <c r="J423" s="19">
        <f t="shared" si="103"/>
        <v>20.181999129321838</v>
      </c>
      <c r="K423" s="14">
        <f t="shared" si="105"/>
        <v>0.30297929458275791</v>
      </c>
      <c r="L423" s="2"/>
      <c r="M423" s="19">
        <f t="shared" si="106"/>
        <v>117.06650477666584</v>
      </c>
      <c r="N423" s="2"/>
    </row>
    <row r="424" spans="1:14" x14ac:dyDescent="0.25">
      <c r="A424" s="2">
        <v>13</v>
      </c>
      <c r="B424" s="2" t="s">
        <v>22</v>
      </c>
      <c r="C424" s="2" t="s">
        <v>14</v>
      </c>
      <c r="D424" s="2">
        <v>26.5</v>
      </c>
      <c r="E424" s="2">
        <v>28</v>
      </c>
      <c r="F424" s="2">
        <f t="shared" si="101"/>
        <v>27.25</v>
      </c>
      <c r="G424" s="12">
        <f t="shared" si="102"/>
        <v>5.8398827812499998E-2</v>
      </c>
      <c r="H424" s="2"/>
      <c r="I424" s="19">
        <f t="shared" si="104"/>
        <v>22.609705330253099</v>
      </c>
      <c r="J424" s="19">
        <f t="shared" si="103"/>
        <v>25.798597478841685</v>
      </c>
      <c r="K424" s="14">
        <f t="shared" si="105"/>
        <v>0.61611455901224665</v>
      </c>
      <c r="L424" s="2"/>
      <c r="M424" s="19">
        <f t="shared" si="106"/>
        <v>237.19721864185101</v>
      </c>
      <c r="N424" s="2"/>
    </row>
    <row r="425" spans="1:14" x14ac:dyDescent="0.25">
      <c r="A425" s="2">
        <v>14</v>
      </c>
      <c r="B425" s="2" t="s">
        <v>22</v>
      </c>
      <c r="C425" s="2" t="s">
        <v>14</v>
      </c>
      <c r="D425" s="2">
        <v>21</v>
      </c>
      <c r="E425" s="2">
        <v>22</v>
      </c>
      <c r="F425" s="2">
        <f t="shared" si="101"/>
        <v>21.5</v>
      </c>
      <c r="G425" s="12">
        <f t="shared" si="102"/>
        <v>3.6353651250000001E-2</v>
      </c>
      <c r="H425" s="2"/>
      <c r="I425" s="19">
        <f t="shared" si="104"/>
        <v>19.211306183303005</v>
      </c>
      <c r="J425" s="19">
        <f t="shared" si="103"/>
        <v>20.838090816592413</v>
      </c>
      <c r="K425" s="14">
        <f t="shared" si="105"/>
        <v>0.33195609279116045</v>
      </c>
      <c r="L425" s="2"/>
      <c r="M425" s="19">
        <f t="shared" si="106"/>
        <v>128.21716620149226</v>
      </c>
      <c r="N425" s="2"/>
    </row>
    <row r="426" spans="1:14" x14ac:dyDescent="0.25">
      <c r="A426" s="2">
        <v>15</v>
      </c>
      <c r="B426" s="2" t="s">
        <v>22</v>
      </c>
      <c r="C426" s="2" t="s">
        <v>14</v>
      </c>
      <c r="D426" s="2">
        <v>20</v>
      </c>
      <c r="E426" s="2">
        <v>19.5</v>
      </c>
      <c r="F426" s="2">
        <f t="shared" si="101"/>
        <v>19.75</v>
      </c>
      <c r="G426" s="12">
        <f t="shared" si="102"/>
        <v>3.0676465312499998E-2</v>
      </c>
      <c r="H426" s="2"/>
      <c r="I426" s="19">
        <f t="shared" si="104"/>
        <v>18.177010790752973</v>
      </c>
      <c r="J426" s="19">
        <f t="shared" si="103"/>
        <v>19.30353427782239</v>
      </c>
      <c r="K426" s="14">
        <f t="shared" si="105"/>
        <v>0.26697625168849276</v>
      </c>
      <c r="L426" s="2"/>
      <c r="M426" s="19">
        <f t="shared" si="106"/>
        <v>103.19642678741435</v>
      </c>
      <c r="N426" s="2"/>
    </row>
    <row r="427" spans="1:14" x14ac:dyDescent="0.25">
      <c r="A427" s="2">
        <v>16</v>
      </c>
      <c r="B427" s="2" t="s">
        <v>22</v>
      </c>
      <c r="C427" s="2" t="s">
        <v>14</v>
      </c>
      <c r="D427" s="2">
        <v>31</v>
      </c>
      <c r="E427" s="2">
        <v>32</v>
      </c>
      <c r="F427" s="2">
        <f t="shared" si="101"/>
        <v>31.5</v>
      </c>
      <c r="G427" s="12">
        <f t="shared" si="102"/>
        <v>7.8035501249999986E-2</v>
      </c>
      <c r="H427" s="2"/>
      <c r="I427" s="19">
        <f t="shared" si="104"/>
        <v>25.121565569303172</v>
      </c>
      <c r="J427" s="19">
        <f t="shared" si="103"/>
        <v>29.397383842597005</v>
      </c>
      <c r="K427" s="14">
        <f t="shared" si="105"/>
        <v>0.90606451922449449</v>
      </c>
      <c r="L427" s="2"/>
      <c r="M427" s="19">
        <f t="shared" si="106"/>
        <v>348.02763309142352</v>
      </c>
      <c r="N427" s="2"/>
    </row>
    <row r="428" spans="1:14" x14ac:dyDescent="0.25">
      <c r="A428" s="2">
        <v>17</v>
      </c>
      <c r="B428" s="2" t="s">
        <v>22</v>
      </c>
      <c r="C428" s="2" t="s">
        <v>14</v>
      </c>
      <c r="D428" s="2">
        <v>26.5</v>
      </c>
      <c r="E428" s="2">
        <v>26</v>
      </c>
      <c r="F428" s="2">
        <f t="shared" si="101"/>
        <v>26.25</v>
      </c>
      <c r="G428" s="12">
        <f t="shared" si="102"/>
        <v>5.4191320312499999E-2</v>
      </c>
      <c r="H428" s="2"/>
      <c r="I428" s="19">
        <f t="shared" si="104"/>
        <v>22.018679391653084</v>
      </c>
      <c r="J428" s="19">
        <f t="shared" si="103"/>
        <v>24.944016224899588</v>
      </c>
      <c r="K428" s="14">
        <f t="shared" si="105"/>
        <v>0.55827736339092959</v>
      </c>
      <c r="L428" s="2"/>
      <c r="M428" s="19">
        <f t="shared" si="106"/>
        <v>215.05463570438772</v>
      </c>
      <c r="N428" s="2"/>
    </row>
    <row r="429" spans="1:14" x14ac:dyDescent="0.25">
      <c r="A429" s="2">
        <v>18</v>
      </c>
      <c r="B429" s="2" t="s">
        <v>22</v>
      </c>
      <c r="C429" s="2" t="s">
        <v>14</v>
      </c>
      <c r="D429" s="2">
        <v>31</v>
      </c>
      <c r="E429" s="2">
        <v>31.5</v>
      </c>
      <c r="F429" s="2">
        <f t="shared" si="101"/>
        <v>31.25</v>
      </c>
      <c r="G429" s="12">
        <f t="shared" si="102"/>
        <v>7.6801757812499996E-2</v>
      </c>
      <c r="H429" s="2"/>
      <c r="I429" s="19">
        <f t="shared" si="104"/>
        <v>24.973809084653169</v>
      </c>
      <c r="J429" s="19">
        <f t="shared" si="103"/>
        <v>29.187086391437006</v>
      </c>
      <c r="K429" s="14">
        <f t="shared" si="105"/>
        <v>0.88692725814991924</v>
      </c>
      <c r="L429" s="2"/>
      <c r="M429" s="19">
        <f t="shared" si="106"/>
        <v>340.71960508619958</v>
      </c>
      <c r="N429" s="2"/>
    </row>
    <row r="430" spans="1:14" x14ac:dyDescent="0.25">
      <c r="A430" s="2">
        <v>19</v>
      </c>
      <c r="B430" s="2" t="s">
        <v>22</v>
      </c>
      <c r="C430" s="2" t="s">
        <v>14</v>
      </c>
      <c r="D430" s="2">
        <v>25</v>
      </c>
      <c r="E430" s="2">
        <v>25</v>
      </c>
      <c r="F430" s="2">
        <f t="shared" si="101"/>
        <v>25</v>
      </c>
      <c r="G430" s="12">
        <f t="shared" si="102"/>
        <v>4.9153124999999999E-2</v>
      </c>
      <c r="H430" s="2"/>
      <c r="I430" s="19">
        <f t="shared" si="104"/>
        <v>21.279896968403065</v>
      </c>
      <c r="J430" s="19">
        <f t="shared" si="103"/>
        <v>23.871231353793462</v>
      </c>
      <c r="K430" s="14">
        <f t="shared" si="105"/>
        <v>0.49116825481271331</v>
      </c>
      <c r="L430" s="2"/>
      <c r="M430" s="19">
        <f t="shared" si="106"/>
        <v>189.34179934537781</v>
      </c>
      <c r="N430" s="2"/>
    </row>
    <row r="431" spans="1:14" x14ac:dyDescent="0.25">
      <c r="A431" s="2">
        <v>20</v>
      </c>
      <c r="B431" s="2" t="s">
        <v>22</v>
      </c>
      <c r="C431" s="2" t="s">
        <v>14</v>
      </c>
      <c r="D431" s="2">
        <v>30</v>
      </c>
      <c r="E431" s="2">
        <v>29</v>
      </c>
      <c r="F431" s="2">
        <f t="shared" si="101"/>
        <v>29.5</v>
      </c>
      <c r="G431" s="12">
        <f t="shared" si="102"/>
        <v>6.8440811249999997E-2</v>
      </c>
      <c r="H431" s="2"/>
      <c r="I431" s="19">
        <f t="shared" si="104"/>
        <v>23.939513692103141</v>
      </c>
      <c r="J431" s="19">
        <f t="shared" si="103"/>
        <v>27.710254241662071</v>
      </c>
      <c r="K431" s="14">
        <f t="shared" si="105"/>
        <v>0.76041354218941248</v>
      </c>
      <c r="L431" s="2"/>
      <c r="M431" s="19">
        <f t="shared" si="106"/>
        <v>292.38496425320187</v>
      </c>
      <c r="N431" s="2"/>
    </row>
    <row r="432" spans="1:14" x14ac:dyDescent="0.25">
      <c r="A432" s="2">
        <v>21</v>
      </c>
      <c r="B432" s="2" t="s">
        <v>22</v>
      </c>
      <c r="C432" s="2" t="s">
        <v>14</v>
      </c>
      <c r="D432" s="2">
        <v>42</v>
      </c>
      <c r="E432" s="2">
        <v>45</v>
      </c>
      <c r="F432" s="2">
        <f t="shared" si="101"/>
        <v>43.5</v>
      </c>
      <c r="G432" s="12">
        <f t="shared" si="102"/>
        <v>0.14881600125</v>
      </c>
      <c r="H432" s="2"/>
      <c r="I432" s="19">
        <f t="shared" si="104"/>
        <v>32.213876832503381</v>
      </c>
      <c r="J432" s="19">
        <f t="shared" si="103"/>
        <v>39.319654637819959</v>
      </c>
      <c r="K432" s="14">
        <f t="shared" si="105"/>
        <v>2.1798403463401934</v>
      </c>
      <c r="L432" s="2"/>
      <c r="M432" s="19">
        <f t="shared" si="106"/>
        <v>833.38603344358273</v>
      </c>
      <c r="N432" s="2"/>
    </row>
    <row r="433" spans="1:14" x14ac:dyDescent="0.25">
      <c r="A433" s="32">
        <f>A432*10000/531</f>
        <v>395.48022598870057</v>
      </c>
      <c r="B433" s="6"/>
      <c r="C433" s="6"/>
      <c r="D433" s="6"/>
      <c r="E433" s="6"/>
      <c r="F433" s="6"/>
      <c r="G433" s="20">
        <f>SUM(G412:G432)</f>
        <v>1.3800772059374997</v>
      </c>
      <c r="H433" s="7">
        <f>G433*10000/531</f>
        <v>25.990154537429373</v>
      </c>
      <c r="I433" s="17">
        <f t="shared" ref="I433:J433" si="107">AVERAGE(I412:I432)</f>
        <v>23.428478625371646</v>
      </c>
      <c r="J433" s="17">
        <f t="shared" si="107"/>
        <v>26.705726616930271</v>
      </c>
      <c r="K433" s="9">
        <f>SUM(K412:K432)</f>
        <v>15.700600662307075</v>
      </c>
      <c r="L433" s="7">
        <f>K433*10000/531</f>
        <v>295.67986181369253</v>
      </c>
      <c r="M433" s="17">
        <f>SUM(M412:M432)</f>
        <v>5983.2289632659986</v>
      </c>
      <c r="N433" s="7">
        <f>(M433*10000/531)/1000</f>
        <v>112.67851154926552</v>
      </c>
    </row>
    <row r="434" spans="1:14" x14ac:dyDescent="0.25">
      <c r="A434" s="3">
        <v>1</v>
      </c>
      <c r="B434" s="3" t="s">
        <v>29</v>
      </c>
      <c r="C434" s="3" t="s">
        <v>16</v>
      </c>
      <c r="D434" s="3">
        <v>25.5</v>
      </c>
      <c r="E434" s="3">
        <v>25.5</v>
      </c>
      <c r="F434" s="3">
        <f t="shared" ref="F434:F465" si="108">(D434+E434)/2</f>
        <v>25.5</v>
      </c>
      <c r="G434" s="13">
        <f t="shared" ref="G434:G465" si="109">(3.1458*(F434/2)^2)/10000</f>
        <v>5.1138911250000002E-2</v>
      </c>
      <c r="H434" s="3"/>
      <c r="I434" s="18">
        <f t="shared" ref="I434:I445" si="110">16.7822461729784+(0.348491398454387*F434)</f>
        <v>25.668776833565268</v>
      </c>
      <c r="J434" s="18">
        <f t="shared" ref="J434:J465" si="111">1.3132*F434^0.901</f>
        <v>24.300968172570066</v>
      </c>
      <c r="K434" s="15">
        <f t="shared" ref="K434:K445" si="112">(2.3118+(((3.1278*10^-2)*(F434^2)*I434))+((3.7159*10^-1)*F434))/1000</f>
        <v>0.5338522631706154</v>
      </c>
      <c r="L434" s="3"/>
      <c r="M434" s="18">
        <f>((-9.1098)+(((7.3484*10^-3)*(F434^2)*I434))+(2.3666*F434))</f>
        <v>173.89154190437208</v>
      </c>
      <c r="N434" s="3"/>
    </row>
    <row r="435" spans="1:14" x14ac:dyDescent="0.25">
      <c r="A435" s="3">
        <v>2</v>
      </c>
      <c r="B435" s="3" t="s">
        <v>29</v>
      </c>
      <c r="C435" s="3" t="s">
        <v>16</v>
      </c>
      <c r="D435" s="3">
        <v>22</v>
      </c>
      <c r="E435" s="3">
        <v>24</v>
      </c>
      <c r="F435" s="3">
        <f t="shared" si="108"/>
        <v>23</v>
      </c>
      <c r="G435" s="13">
        <f t="shared" si="109"/>
        <v>4.1603204999999997E-2</v>
      </c>
      <c r="H435" s="3">
        <v>24.1</v>
      </c>
      <c r="I435" s="18">
        <f t="shared" si="110"/>
        <v>24.797548337429301</v>
      </c>
      <c r="J435" s="18">
        <f t="shared" si="111"/>
        <v>22.143570759598532</v>
      </c>
      <c r="K435" s="15">
        <f t="shared" si="112"/>
        <v>0.42116014223910209</v>
      </c>
      <c r="L435" s="3"/>
      <c r="M435" s="18">
        <f t="shared" ref="M435:M445" si="113">((-9.1098)+(((7.3484*10^-3)*(F435^2)*I435))+(2.3666*F435))</f>
        <v>141.71759892326293</v>
      </c>
      <c r="N435" s="3"/>
    </row>
    <row r="436" spans="1:14" x14ac:dyDescent="0.25">
      <c r="A436" s="3">
        <v>3</v>
      </c>
      <c r="B436" s="3" t="s">
        <v>29</v>
      </c>
      <c r="C436" s="3" t="s">
        <v>16</v>
      </c>
      <c r="D436" s="3">
        <v>31</v>
      </c>
      <c r="E436" s="3">
        <v>32</v>
      </c>
      <c r="F436" s="3">
        <f t="shared" si="108"/>
        <v>31.5</v>
      </c>
      <c r="G436" s="13">
        <f t="shared" si="109"/>
        <v>7.8035501249999986E-2</v>
      </c>
      <c r="H436" s="3">
        <v>26.8</v>
      </c>
      <c r="I436" s="18">
        <f t="shared" si="110"/>
        <v>27.759725224291589</v>
      </c>
      <c r="J436" s="18">
        <f t="shared" si="111"/>
        <v>29.397383842597005</v>
      </c>
      <c r="K436" s="15">
        <f t="shared" si="112"/>
        <v>0.87555648825226062</v>
      </c>
      <c r="L436" s="3"/>
      <c r="M436" s="18">
        <f t="shared" si="113"/>
        <v>267.84674571068837</v>
      </c>
      <c r="N436" s="3"/>
    </row>
    <row r="437" spans="1:14" x14ac:dyDescent="0.25">
      <c r="A437" s="3">
        <v>4</v>
      </c>
      <c r="B437" s="3" t="s">
        <v>29</v>
      </c>
      <c r="C437" s="3" t="s">
        <v>16</v>
      </c>
      <c r="D437" s="3">
        <v>16</v>
      </c>
      <c r="E437" s="3">
        <v>15.5</v>
      </c>
      <c r="F437" s="3">
        <f t="shared" si="108"/>
        <v>15.75</v>
      </c>
      <c r="G437" s="13">
        <f t="shared" si="109"/>
        <v>1.9508875312499997E-2</v>
      </c>
      <c r="H437" s="3"/>
      <c r="I437" s="18">
        <f t="shared" si="110"/>
        <v>22.270985698634995</v>
      </c>
      <c r="J437" s="18">
        <f t="shared" si="111"/>
        <v>15.742752108305924</v>
      </c>
      <c r="K437" s="15">
        <f t="shared" si="112"/>
        <v>0.18096266838228015</v>
      </c>
      <c r="L437" s="3"/>
      <c r="M437" s="18">
        <f t="shared" si="113"/>
        <v>68.761094111303393</v>
      </c>
      <c r="N437" s="3"/>
    </row>
    <row r="438" spans="1:14" x14ac:dyDescent="0.25">
      <c r="A438" s="3">
        <v>5</v>
      </c>
      <c r="B438" s="3" t="s">
        <v>29</v>
      </c>
      <c r="C438" s="3" t="s">
        <v>16</v>
      </c>
      <c r="D438" s="3">
        <v>24</v>
      </c>
      <c r="E438" s="3">
        <v>24</v>
      </c>
      <c r="F438" s="3">
        <f t="shared" si="108"/>
        <v>24</v>
      </c>
      <c r="G438" s="13">
        <f t="shared" si="109"/>
        <v>4.5299520000000003E-2</v>
      </c>
      <c r="H438" s="3"/>
      <c r="I438" s="18">
        <f t="shared" si="110"/>
        <v>25.14603973588369</v>
      </c>
      <c r="J438" s="18">
        <f t="shared" si="111"/>
        <v>23.009183245588442</v>
      </c>
      <c r="K438" s="15">
        <f t="shared" si="112"/>
        <v>0.46426423057476685</v>
      </c>
      <c r="L438" s="3"/>
      <c r="M438" s="18">
        <f t="shared" si="113"/>
        <v>154.12369923561658</v>
      </c>
      <c r="N438" s="3"/>
    </row>
    <row r="439" spans="1:14" x14ac:dyDescent="0.25">
      <c r="A439" s="3">
        <v>6</v>
      </c>
      <c r="B439" s="3" t="s">
        <v>29</v>
      </c>
      <c r="C439" s="3" t="s">
        <v>16</v>
      </c>
      <c r="D439" s="3">
        <v>26</v>
      </c>
      <c r="E439" s="3">
        <v>26</v>
      </c>
      <c r="F439" s="3">
        <f t="shared" si="108"/>
        <v>26</v>
      </c>
      <c r="G439" s="13">
        <f t="shared" si="109"/>
        <v>5.3164019999999992E-2</v>
      </c>
      <c r="H439" s="3"/>
      <c r="I439" s="18">
        <f t="shared" si="110"/>
        <v>25.84302253279246</v>
      </c>
      <c r="J439" s="18">
        <f t="shared" si="111"/>
        <v>24.729871549482155</v>
      </c>
      <c r="K439" s="15">
        <f t="shared" si="112"/>
        <v>0.55839614773574131</v>
      </c>
      <c r="L439" s="3"/>
      <c r="M439" s="18">
        <f t="shared" si="113"/>
        <v>180.79748994326113</v>
      </c>
      <c r="N439" s="3"/>
    </row>
    <row r="440" spans="1:14" x14ac:dyDescent="0.25">
      <c r="A440" s="3">
        <v>7</v>
      </c>
      <c r="B440" s="3" t="s">
        <v>29</v>
      </c>
      <c r="C440" s="3" t="s">
        <v>16</v>
      </c>
      <c r="D440" s="3">
        <v>28</v>
      </c>
      <c r="E440" s="3">
        <v>30</v>
      </c>
      <c r="F440" s="3">
        <f t="shared" si="108"/>
        <v>29</v>
      </c>
      <c r="G440" s="13">
        <f t="shared" si="109"/>
        <v>6.6140445000000006E-2</v>
      </c>
      <c r="H440" s="3"/>
      <c r="I440" s="18">
        <f t="shared" si="110"/>
        <v>26.888496728155623</v>
      </c>
      <c r="J440" s="18">
        <f t="shared" si="111"/>
        <v>27.286728527437408</v>
      </c>
      <c r="K440" s="15">
        <f t="shared" si="112"/>
        <v>0.72038438495779467</v>
      </c>
      <c r="L440" s="3"/>
      <c r="M440" s="18">
        <f t="shared" si="113"/>
        <v>225.69262808938731</v>
      </c>
      <c r="N440" s="3"/>
    </row>
    <row r="441" spans="1:14" x14ac:dyDescent="0.25">
      <c r="A441" s="3">
        <v>8</v>
      </c>
      <c r="B441" s="3" t="s">
        <v>29</v>
      </c>
      <c r="C441" s="3" t="s">
        <v>16</v>
      </c>
      <c r="D441" s="3">
        <v>24.5</v>
      </c>
      <c r="E441" s="3">
        <v>25</v>
      </c>
      <c r="F441" s="3">
        <f t="shared" si="108"/>
        <v>24.75</v>
      </c>
      <c r="G441" s="13">
        <f t="shared" si="109"/>
        <v>4.8174977812499999E-2</v>
      </c>
      <c r="H441" s="3"/>
      <c r="I441" s="18">
        <f t="shared" si="110"/>
        <v>25.407408284724479</v>
      </c>
      <c r="J441" s="18">
        <f t="shared" si="111"/>
        <v>23.656044702723186</v>
      </c>
      <c r="K441" s="15">
        <f t="shared" si="112"/>
        <v>0.49830773205915807</v>
      </c>
      <c r="L441" s="3"/>
      <c r="M441" s="18">
        <f t="shared" si="113"/>
        <v>163.83129589911493</v>
      </c>
      <c r="N441" s="3"/>
    </row>
    <row r="442" spans="1:14" x14ac:dyDescent="0.25">
      <c r="A442" s="3">
        <v>9</v>
      </c>
      <c r="B442" s="3" t="s">
        <v>29</v>
      </c>
      <c r="C442" s="3" t="s">
        <v>16</v>
      </c>
      <c r="D442" s="3">
        <v>36</v>
      </c>
      <c r="E442" s="3">
        <v>34</v>
      </c>
      <c r="F442" s="3">
        <f t="shared" si="108"/>
        <v>35</v>
      </c>
      <c r="G442" s="13">
        <f t="shared" si="109"/>
        <v>9.6340124999999999E-2</v>
      </c>
      <c r="H442" s="3"/>
      <c r="I442" s="18">
        <f t="shared" si="110"/>
        <v>28.979445118881944</v>
      </c>
      <c r="J442" s="18">
        <f t="shared" si="111"/>
        <v>32.324824973184292</v>
      </c>
      <c r="K442" s="15">
        <f t="shared" si="112"/>
        <v>1.1256808284247772</v>
      </c>
      <c r="L442" s="3"/>
      <c r="M442" s="18">
        <f t="shared" si="113"/>
        <v>334.58807927670028</v>
      </c>
      <c r="N442" s="3"/>
    </row>
    <row r="443" spans="1:14" x14ac:dyDescent="0.25">
      <c r="A443" s="3">
        <v>10</v>
      </c>
      <c r="B443" s="3" t="s">
        <v>29</v>
      </c>
      <c r="C443" s="3" t="s">
        <v>16</v>
      </c>
      <c r="D443" s="3">
        <v>21</v>
      </c>
      <c r="E443" s="3">
        <v>22</v>
      </c>
      <c r="F443" s="3">
        <f t="shared" si="108"/>
        <v>21.5</v>
      </c>
      <c r="G443" s="13">
        <f t="shared" si="109"/>
        <v>3.6353651250000001E-2</v>
      </c>
      <c r="H443" s="3"/>
      <c r="I443" s="18">
        <f t="shared" si="110"/>
        <v>24.27481123974772</v>
      </c>
      <c r="J443" s="18">
        <f t="shared" si="111"/>
        <v>20.838090816592413</v>
      </c>
      <c r="K443" s="15">
        <f t="shared" si="112"/>
        <v>0.36127240811854433</v>
      </c>
      <c r="L443" s="3"/>
      <c r="M443" s="18">
        <f t="shared" si="113"/>
        <v>124.22872784207144</v>
      </c>
      <c r="N443" s="3"/>
    </row>
    <row r="444" spans="1:14" x14ac:dyDescent="0.25">
      <c r="A444" s="3">
        <v>11</v>
      </c>
      <c r="B444" s="3" t="s">
        <v>29</v>
      </c>
      <c r="C444" s="3" t="s">
        <v>16</v>
      </c>
      <c r="D444" s="3">
        <v>39</v>
      </c>
      <c r="E444" s="3">
        <v>40</v>
      </c>
      <c r="F444" s="3">
        <f t="shared" si="108"/>
        <v>39.5</v>
      </c>
      <c r="G444" s="13">
        <f t="shared" si="109"/>
        <v>0.12270586124999999</v>
      </c>
      <c r="H444" s="3"/>
      <c r="I444" s="18">
        <f t="shared" si="110"/>
        <v>30.547656411926688</v>
      </c>
      <c r="J444" s="18">
        <f t="shared" si="111"/>
        <v>36.046645642376141</v>
      </c>
      <c r="K444" s="15">
        <f t="shared" si="112"/>
        <v>1.507761044112812</v>
      </c>
      <c r="L444" s="3"/>
      <c r="M444" s="18">
        <f t="shared" si="113"/>
        <v>434.61020056834161</v>
      </c>
      <c r="N444" s="3"/>
    </row>
    <row r="445" spans="1:14" x14ac:dyDescent="0.25">
      <c r="A445" s="3">
        <v>12</v>
      </c>
      <c r="B445" s="3" t="s">
        <v>29</v>
      </c>
      <c r="C445" s="3" t="s">
        <v>16</v>
      </c>
      <c r="D445" s="3">
        <v>19</v>
      </c>
      <c r="E445" s="3">
        <v>19</v>
      </c>
      <c r="F445" s="3">
        <f t="shared" si="108"/>
        <v>19</v>
      </c>
      <c r="G445" s="13">
        <f t="shared" si="109"/>
        <v>2.8390845000000001E-2</v>
      </c>
      <c r="H445" s="3"/>
      <c r="I445" s="18">
        <f t="shared" si="110"/>
        <v>23.403582743611754</v>
      </c>
      <c r="J445" s="18">
        <f t="shared" si="111"/>
        <v>18.641801039382159</v>
      </c>
      <c r="K445" s="15">
        <f t="shared" si="112"/>
        <v>0.27363024124074253</v>
      </c>
      <c r="L445" s="3"/>
      <c r="M445" s="18">
        <f t="shared" si="113"/>
        <v>97.939978363369534</v>
      </c>
      <c r="N445" s="3"/>
    </row>
    <row r="446" spans="1:14" x14ac:dyDescent="0.25">
      <c r="A446" s="3">
        <v>13</v>
      </c>
      <c r="B446" s="3" t="s">
        <v>29</v>
      </c>
      <c r="C446" s="3" t="s">
        <v>14</v>
      </c>
      <c r="D446" s="3">
        <v>19</v>
      </c>
      <c r="E446" s="3">
        <v>18.5</v>
      </c>
      <c r="F446" s="3">
        <f t="shared" si="108"/>
        <v>18.75</v>
      </c>
      <c r="G446" s="13">
        <f t="shared" si="109"/>
        <v>2.7648632812500001E-2</v>
      </c>
      <c r="H446" s="3">
        <v>20.399999999999999</v>
      </c>
      <c r="I446" s="18">
        <f t="shared" ref="I446:I481" si="114" xml:space="preserve"> 6.50424850340264+(0.591025938600017*F446)</f>
        <v>17.585984852152958</v>
      </c>
      <c r="J446" s="18">
        <f t="shared" si="111"/>
        <v>18.420652940621295</v>
      </c>
      <c r="K446" s="15">
        <f t="shared" ref="K446:K483" si="115">(-9.1298+(((3.4866*10^-2)*(F446^2)*I446))+(1.4633*F446))/1000</f>
        <v>0.23386865823033146</v>
      </c>
      <c r="L446" s="3"/>
      <c r="M446" s="18">
        <f t="shared" ref="M446:M483" si="116">((-5.9426+(((1.321*10^-2)*(F446^2)*I446))+(7.8369*10^-1)*F446))</f>
        <v>90.42337418251816</v>
      </c>
      <c r="N446" s="3"/>
    </row>
    <row r="447" spans="1:14" x14ac:dyDescent="0.25">
      <c r="A447" s="3">
        <v>14</v>
      </c>
      <c r="B447" s="3" t="s">
        <v>29</v>
      </c>
      <c r="C447" s="3" t="s">
        <v>14</v>
      </c>
      <c r="D447" s="3">
        <v>17</v>
      </c>
      <c r="E447" s="3">
        <v>17.5</v>
      </c>
      <c r="F447" s="3">
        <f t="shared" si="108"/>
        <v>17.25</v>
      </c>
      <c r="G447" s="13">
        <f t="shared" si="109"/>
        <v>2.3401802812500001E-2</v>
      </c>
      <c r="H447" s="3"/>
      <c r="I447" s="18">
        <f t="shared" si="114"/>
        <v>16.699445944252933</v>
      </c>
      <c r="J447" s="18">
        <f t="shared" si="111"/>
        <v>17.087473443795925</v>
      </c>
      <c r="K447" s="15">
        <f t="shared" si="115"/>
        <v>0.18936577266210933</v>
      </c>
      <c r="L447" s="3"/>
      <c r="M447" s="18">
        <f t="shared" si="116"/>
        <v>73.218245054823143</v>
      </c>
      <c r="N447" s="3"/>
    </row>
    <row r="448" spans="1:14" x14ac:dyDescent="0.25">
      <c r="A448" s="3">
        <v>15</v>
      </c>
      <c r="B448" s="3" t="s">
        <v>29</v>
      </c>
      <c r="C448" s="3" t="s">
        <v>14</v>
      </c>
      <c r="D448" s="3">
        <v>21</v>
      </c>
      <c r="E448" s="3">
        <v>22</v>
      </c>
      <c r="F448" s="3">
        <f t="shared" si="108"/>
        <v>21.5</v>
      </c>
      <c r="G448" s="13">
        <f t="shared" si="109"/>
        <v>3.6353651250000001E-2</v>
      </c>
      <c r="H448" s="3"/>
      <c r="I448" s="18">
        <f t="shared" si="114"/>
        <v>19.211306183303005</v>
      </c>
      <c r="J448" s="18">
        <f t="shared" si="111"/>
        <v>20.838090816592413</v>
      </c>
      <c r="K448" s="15">
        <f t="shared" si="115"/>
        <v>0.33195609279116045</v>
      </c>
      <c r="L448" s="3"/>
      <c r="M448" s="18">
        <f t="shared" si="116"/>
        <v>128.21716620149226</v>
      </c>
      <c r="N448" s="3"/>
    </row>
    <row r="449" spans="1:14" x14ac:dyDescent="0.25">
      <c r="A449" s="3">
        <v>16</v>
      </c>
      <c r="B449" s="3" t="s">
        <v>29</v>
      </c>
      <c r="C449" s="3" t="s">
        <v>14</v>
      </c>
      <c r="D449" s="3">
        <v>11</v>
      </c>
      <c r="E449" s="3">
        <v>12</v>
      </c>
      <c r="F449" s="3">
        <f t="shared" si="108"/>
        <v>11.5</v>
      </c>
      <c r="G449" s="13">
        <f t="shared" si="109"/>
        <v>1.0400801249999999E-2</v>
      </c>
      <c r="H449" s="3"/>
      <c r="I449" s="18">
        <f t="shared" si="114"/>
        <v>13.301046797302835</v>
      </c>
      <c r="J449" s="18">
        <f t="shared" si="111"/>
        <v>11.858223409525523</v>
      </c>
      <c r="K449" s="15">
        <f t="shared" si="115"/>
        <v>6.9029655862197087E-2</v>
      </c>
      <c r="L449" s="3"/>
      <c r="M449" s="18">
        <f t="shared" si="116"/>
        <v>26.307063028440993</v>
      </c>
      <c r="N449" s="3"/>
    </row>
    <row r="450" spans="1:14" x14ac:dyDescent="0.25">
      <c r="A450" s="3">
        <v>17</v>
      </c>
      <c r="B450" s="3" t="s">
        <v>29</v>
      </c>
      <c r="C450" s="3" t="s">
        <v>14</v>
      </c>
      <c r="D450" s="3">
        <v>18.5</v>
      </c>
      <c r="E450" s="3">
        <v>19</v>
      </c>
      <c r="F450" s="3">
        <f t="shared" si="108"/>
        <v>18.75</v>
      </c>
      <c r="G450" s="13">
        <f t="shared" si="109"/>
        <v>2.7648632812500001E-2</v>
      </c>
      <c r="H450" s="3"/>
      <c r="I450" s="18">
        <f t="shared" si="114"/>
        <v>17.585984852152958</v>
      </c>
      <c r="J450" s="18">
        <f t="shared" si="111"/>
        <v>18.420652940621295</v>
      </c>
      <c r="K450" s="15">
        <f t="shared" si="115"/>
        <v>0.23386865823033146</v>
      </c>
      <c r="L450" s="3"/>
      <c r="M450" s="18">
        <f t="shared" si="116"/>
        <v>90.42337418251816</v>
      </c>
      <c r="N450" s="3"/>
    </row>
    <row r="451" spans="1:14" x14ac:dyDescent="0.25">
      <c r="A451" s="3">
        <v>18</v>
      </c>
      <c r="B451" s="3" t="s">
        <v>29</v>
      </c>
      <c r="C451" s="3" t="s">
        <v>14</v>
      </c>
      <c r="D451" s="3">
        <v>18</v>
      </c>
      <c r="E451" s="3">
        <v>18</v>
      </c>
      <c r="F451" s="3">
        <f t="shared" si="108"/>
        <v>18</v>
      </c>
      <c r="G451" s="13">
        <f t="shared" si="109"/>
        <v>2.548098E-2</v>
      </c>
      <c r="H451" s="3"/>
      <c r="I451" s="18">
        <f t="shared" si="114"/>
        <v>17.142715398202945</v>
      </c>
      <c r="J451" s="18">
        <f t="shared" si="111"/>
        <v>17.75543844941992</v>
      </c>
      <c r="K451" s="15">
        <f t="shared" si="115"/>
        <v>0.21086372448389307</v>
      </c>
      <c r="L451" s="3"/>
      <c r="M451" s="18">
        <f t="shared" si="116"/>
        <v>81.535327612924533</v>
      </c>
      <c r="N451" s="3"/>
    </row>
    <row r="452" spans="1:14" x14ac:dyDescent="0.25">
      <c r="A452" s="3">
        <v>19</v>
      </c>
      <c r="B452" s="3" t="s">
        <v>29</v>
      </c>
      <c r="C452" s="3" t="s">
        <v>14</v>
      </c>
      <c r="D452" s="3">
        <v>25</v>
      </c>
      <c r="E452" s="3">
        <v>25.5</v>
      </c>
      <c r="F452" s="3">
        <f t="shared" si="108"/>
        <v>25.25</v>
      </c>
      <c r="G452" s="13">
        <f t="shared" si="109"/>
        <v>5.0141102812499998E-2</v>
      </c>
      <c r="H452" s="3"/>
      <c r="I452" s="18">
        <f t="shared" si="114"/>
        <v>21.427653453053068</v>
      </c>
      <c r="J452" s="18">
        <f t="shared" si="111"/>
        <v>24.086205071773808</v>
      </c>
      <c r="K452" s="15">
        <f t="shared" si="115"/>
        <v>0.50413927891035049</v>
      </c>
      <c r="L452" s="3"/>
      <c r="M452" s="18">
        <f t="shared" si="116"/>
        <v>194.31356880458696</v>
      </c>
      <c r="N452" s="3"/>
    </row>
    <row r="453" spans="1:14" x14ac:dyDescent="0.25">
      <c r="A453" s="3">
        <v>20</v>
      </c>
      <c r="B453" s="3" t="s">
        <v>29</v>
      </c>
      <c r="C453" s="3" t="s">
        <v>14</v>
      </c>
      <c r="D453" s="3">
        <v>17</v>
      </c>
      <c r="E453" s="3">
        <v>18.5</v>
      </c>
      <c r="F453" s="3">
        <f t="shared" si="108"/>
        <v>17.75</v>
      </c>
      <c r="G453" s="13">
        <f t="shared" si="109"/>
        <v>2.4778090312499997E-2</v>
      </c>
      <c r="H453" s="3"/>
      <c r="I453" s="18">
        <f t="shared" si="114"/>
        <v>16.994958913552942</v>
      </c>
      <c r="J453" s="18">
        <f t="shared" si="111"/>
        <v>17.533095327224206</v>
      </c>
      <c r="K453" s="15">
        <f t="shared" si="115"/>
        <v>0.20353287394602265</v>
      </c>
      <c r="L453" s="3"/>
      <c r="M453" s="18">
        <f t="shared" si="116"/>
        <v>78.700502246083843</v>
      </c>
      <c r="N453" s="3"/>
    </row>
    <row r="454" spans="1:14" x14ac:dyDescent="0.25">
      <c r="A454" s="3">
        <v>21</v>
      </c>
      <c r="B454" s="3" t="s">
        <v>29</v>
      </c>
      <c r="C454" s="3" t="s">
        <v>14</v>
      </c>
      <c r="D454" s="3">
        <v>22</v>
      </c>
      <c r="E454" s="3">
        <v>21.5</v>
      </c>
      <c r="F454" s="3">
        <f t="shared" si="108"/>
        <v>21.75</v>
      </c>
      <c r="G454" s="13">
        <f t="shared" si="109"/>
        <v>3.7204000312499999E-2</v>
      </c>
      <c r="H454" s="3"/>
      <c r="I454" s="18">
        <f t="shared" si="114"/>
        <v>19.359062667953008</v>
      </c>
      <c r="J454" s="18">
        <f t="shared" si="111"/>
        <v>21.056281037174006</v>
      </c>
      <c r="K454" s="15">
        <f t="shared" si="115"/>
        <v>0.34200142717537818</v>
      </c>
      <c r="L454" s="3"/>
      <c r="M454" s="18">
        <f t="shared" si="116"/>
        <v>132.08045286616604</v>
      </c>
      <c r="N454" s="3"/>
    </row>
    <row r="455" spans="1:14" x14ac:dyDescent="0.25">
      <c r="A455" s="3">
        <v>22</v>
      </c>
      <c r="B455" s="3" t="s">
        <v>29</v>
      </c>
      <c r="C455" s="3" t="s">
        <v>14</v>
      </c>
      <c r="D455" s="3">
        <v>28</v>
      </c>
      <c r="E455" s="3">
        <v>29.5</v>
      </c>
      <c r="F455" s="3">
        <f t="shared" si="108"/>
        <v>28.75</v>
      </c>
      <c r="G455" s="13">
        <f t="shared" si="109"/>
        <v>6.5005007812500001E-2</v>
      </c>
      <c r="H455" s="3"/>
      <c r="I455" s="18">
        <f t="shared" si="114"/>
        <v>23.496244238153128</v>
      </c>
      <c r="J455" s="18">
        <f t="shared" si="111"/>
        <v>27.074695192570953</v>
      </c>
      <c r="K455" s="15">
        <f t="shared" si="115"/>
        <v>0.71007664890678024</v>
      </c>
      <c r="L455" s="3"/>
      <c r="M455" s="18">
        <f t="shared" si="116"/>
        <v>273.14140843468044</v>
      </c>
      <c r="N455" s="3"/>
    </row>
    <row r="456" spans="1:14" x14ac:dyDescent="0.25">
      <c r="A456" s="3">
        <v>23</v>
      </c>
      <c r="B456" s="3" t="s">
        <v>29</v>
      </c>
      <c r="C456" s="3" t="s">
        <v>14</v>
      </c>
      <c r="D456" s="3">
        <v>17.5</v>
      </c>
      <c r="E456" s="3">
        <v>18</v>
      </c>
      <c r="F456" s="3">
        <f t="shared" si="108"/>
        <v>17.75</v>
      </c>
      <c r="G456" s="13">
        <f t="shared" si="109"/>
        <v>2.4778090312499997E-2</v>
      </c>
      <c r="H456" s="3"/>
      <c r="I456" s="18">
        <f t="shared" si="114"/>
        <v>16.994958913552942</v>
      </c>
      <c r="J456" s="18">
        <f t="shared" si="111"/>
        <v>17.533095327224206</v>
      </c>
      <c r="K456" s="15">
        <f t="shared" si="115"/>
        <v>0.20353287394602265</v>
      </c>
      <c r="L456" s="3"/>
      <c r="M456" s="18">
        <f t="shared" si="116"/>
        <v>78.700502246083843</v>
      </c>
      <c r="N456" s="3"/>
    </row>
    <row r="457" spans="1:14" x14ac:dyDescent="0.25">
      <c r="A457" s="3">
        <v>24</v>
      </c>
      <c r="B457" s="3" t="s">
        <v>29</v>
      </c>
      <c r="C457" s="3" t="s">
        <v>14</v>
      </c>
      <c r="D457" s="3">
        <v>22</v>
      </c>
      <c r="E457" s="3">
        <v>22</v>
      </c>
      <c r="F457" s="3">
        <f t="shared" si="108"/>
        <v>22</v>
      </c>
      <c r="G457" s="13">
        <f t="shared" si="109"/>
        <v>3.8064179999999996E-2</v>
      </c>
      <c r="H457" s="3">
        <v>17.399999999999999</v>
      </c>
      <c r="I457" s="18">
        <f t="shared" si="114"/>
        <v>19.506819152603011</v>
      </c>
      <c r="J457" s="18">
        <f t="shared" si="111"/>
        <v>21.27422310781289</v>
      </c>
      <c r="K457" s="15">
        <f t="shared" si="115"/>
        <v>0.35224318218213374</v>
      </c>
      <c r="L457" s="3"/>
      <c r="M457" s="18">
        <f t="shared" si="116"/>
        <v>136.01815920684871</v>
      </c>
      <c r="N457" s="3"/>
    </row>
    <row r="458" spans="1:14" x14ac:dyDescent="0.25">
      <c r="A458" s="3">
        <v>25</v>
      </c>
      <c r="B458" s="3" t="s">
        <v>29</v>
      </c>
      <c r="C458" s="3" t="s">
        <v>14</v>
      </c>
      <c r="D458" s="3">
        <v>18.5</v>
      </c>
      <c r="E458" s="3">
        <v>18.5</v>
      </c>
      <c r="F458" s="3">
        <f t="shared" si="108"/>
        <v>18.5</v>
      </c>
      <c r="G458" s="13">
        <f t="shared" si="109"/>
        <v>2.6916251249999999E-2</v>
      </c>
      <c r="H458" s="3">
        <v>18.2</v>
      </c>
      <c r="I458" s="18">
        <f t="shared" si="114"/>
        <v>17.438228367502955</v>
      </c>
      <c r="J458" s="18">
        <f t="shared" si="111"/>
        <v>18.199212724530888</v>
      </c>
      <c r="K458" s="15">
        <f t="shared" si="115"/>
        <v>0.22602968474694979</v>
      </c>
      <c r="L458" s="3"/>
      <c r="M458" s="18">
        <f t="shared" si="116"/>
        <v>87.396031632455873</v>
      </c>
      <c r="N458" s="3"/>
    </row>
    <row r="459" spans="1:14" x14ac:dyDescent="0.25">
      <c r="A459" s="3">
        <v>26</v>
      </c>
      <c r="B459" s="3" t="s">
        <v>29</v>
      </c>
      <c r="C459" s="3" t="s">
        <v>14</v>
      </c>
      <c r="D459" s="3">
        <v>12</v>
      </c>
      <c r="E459" s="3">
        <v>12.5</v>
      </c>
      <c r="F459" s="3">
        <f t="shared" si="108"/>
        <v>12.25</v>
      </c>
      <c r="G459" s="13">
        <f t="shared" si="109"/>
        <v>1.1801665312499999E-2</v>
      </c>
      <c r="H459" s="3"/>
      <c r="I459" s="18">
        <f t="shared" si="114"/>
        <v>13.744316251252847</v>
      </c>
      <c r="J459" s="18">
        <f t="shared" si="111"/>
        <v>12.552825452224083</v>
      </c>
      <c r="K459" s="15">
        <f t="shared" si="115"/>
        <v>8.0706975145578286E-2</v>
      </c>
      <c r="L459" s="3"/>
      <c r="M459" s="18">
        <f t="shared" si="116"/>
        <v>30.903312802962461</v>
      </c>
      <c r="N459" s="3"/>
    </row>
    <row r="460" spans="1:14" x14ac:dyDescent="0.25">
      <c r="A460" s="3">
        <v>27</v>
      </c>
      <c r="B460" s="3" t="s">
        <v>29</v>
      </c>
      <c r="C460" s="3" t="s">
        <v>14</v>
      </c>
      <c r="D460" s="3">
        <v>25</v>
      </c>
      <c r="E460" s="3">
        <v>24.5</v>
      </c>
      <c r="F460" s="3">
        <f t="shared" si="108"/>
        <v>24.75</v>
      </c>
      <c r="G460" s="13">
        <f t="shared" si="109"/>
        <v>4.8174977812499999E-2</v>
      </c>
      <c r="H460" s="3"/>
      <c r="I460" s="18">
        <f t="shared" si="114"/>
        <v>21.132140483753059</v>
      </c>
      <c r="J460" s="18">
        <f t="shared" si="111"/>
        <v>23.656044702723186</v>
      </c>
      <c r="K460" s="15">
        <f t="shared" si="115"/>
        <v>0.47841876576588388</v>
      </c>
      <c r="L460" s="3"/>
      <c r="M460" s="18">
        <f t="shared" si="116"/>
        <v>184.45396489509335</v>
      </c>
      <c r="N460" s="3"/>
    </row>
    <row r="461" spans="1:14" x14ac:dyDescent="0.25">
      <c r="A461" s="3">
        <v>28</v>
      </c>
      <c r="B461" s="3" t="s">
        <v>29</v>
      </c>
      <c r="C461" s="3" t="s">
        <v>14</v>
      </c>
      <c r="D461" s="3">
        <v>22</v>
      </c>
      <c r="E461" s="3">
        <v>22</v>
      </c>
      <c r="F461" s="3">
        <f t="shared" si="108"/>
        <v>22</v>
      </c>
      <c r="G461" s="13">
        <f t="shared" si="109"/>
        <v>3.8064179999999996E-2</v>
      </c>
      <c r="H461" s="3"/>
      <c r="I461" s="18">
        <f t="shared" si="114"/>
        <v>19.506819152603011</v>
      </c>
      <c r="J461" s="18">
        <f t="shared" si="111"/>
        <v>21.27422310781289</v>
      </c>
      <c r="K461" s="15">
        <f t="shared" si="115"/>
        <v>0.35224318218213374</v>
      </c>
      <c r="L461" s="3"/>
      <c r="M461" s="18">
        <f t="shared" si="116"/>
        <v>136.01815920684871</v>
      </c>
      <c r="N461" s="3"/>
    </row>
    <row r="462" spans="1:14" x14ac:dyDescent="0.25">
      <c r="A462" s="3">
        <v>29</v>
      </c>
      <c r="B462" s="3" t="s">
        <v>29</v>
      </c>
      <c r="C462" s="3" t="s">
        <v>14</v>
      </c>
      <c r="D462" s="3">
        <v>12</v>
      </c>
      <c r="E462" s="3">
        <v>12</v>
      </c>
      <c r="F462" s="3">
        <f t="shared" si="108"/>
        <v>12</v>
      </c>
      <c r="G462" s="13">
        <f t="shared" si="109"/>
        <v>1.1324880000000001E-2</v>
      </c>
      <c r="H462" s="3"/>
      <c r="I462" s="18">
        <f t="shared" si="114"/>
        <v>13.596559766602844</v>
      </c>
      <c r="J462" s="18">
        <f t="shared" si="111"/>
        <v>12.321772236242809</v>
      </c>
      <c r="K462" s="15">
        <f t="shared" si="115"/>
        <v>7.6694102006421974E-2</v>
      </c>
      <c r="L462" s="3"/>
      <c r="M462" s="18">
        <f t="shared" si="116"/>
        <v>29.325599850422595</v>
      </c>
      <c r="N462" s="3"/>
    </row>
    <row r="463" spans="1:14" x14ac:dyDescent="0.25">
      <c r="A463" s="3">
        <v>30</v>
      </c>
      <c r="B463" s="3" t="s">
        <v>29</v>
      </c>
      <c r="C463" s="3" t="s">
        <v>14</v>
      </c>
      <c r="D463" s="3">
        <v>27</v>
      </c>
      <c r="E463" s="3">
        <v>27.5</v>
      </c>
      <c r="F463" s="3">
        <f t="shared" si="108"/>
        <v>27.25</v>
      </c>
      <c r="G463" s="13">
        <f t="shared" si="109"/>
        <v>5.8398827812499998E-2</v>
      </c>
      <c r="H463" s="3"/>
      <c r="I463" s="18">
        <f t="shared" si="114"/>
        <v>22.609705330253099</v>
      </c>
      <c r="J463" s="18">
        <f t="shared" si="111"/>
        <v>25.798597478841685</v>
      </c>
      <c r="K463" s="15">
        <f t="shared" si="115"/>
        <v>0.61611455901224665</v>
      </c>
      <c r="L463" s="3"/>
      <c r="M463" s="18">
        <f t="shared" si="116"/>
        <v>237.19721864185101</v>
      </c>
      <c r="N463" s="3"/>
    </row>
    <row r="464" spans="1:14" x14ac:dyDescent="0.25">
      <c r="A464" s="3">
        <v>31</v>
      </c>
      <c r="B464" s="3" t="s">
        <v>29</v>
      </c>
      <c r="C464" s="3" t="s">
        <v>14</v>
      </c>
      <c r="D464" s="3">
        <v>23.5</v>
      </c>
      <c r="E464" s="3">
        <v>24.5</v>
      </c>
      <c r="F464" s="3">
        <f t="shared" si="108"/>
        <v>24</v>
      </c>
      <c r="G464" s="13">
        <f t="shared" si="109"/>
        <v>4.5299520000000003E-2</v>
      </c>
      <c r="H464" s="3"/>
      <c r="I464" s="18">
        <f t="shared" si="114"/>
        <v>20.688871029803046</v>
      </c>
      <c r="J464" s="18">
        <f t="shared" si="111"/>
        <v>23.009183245588442</v>
      </c>
      <c r="K464" s="15">
        <f t="shared" si="115"/>
        <v>0.44148019013926509</v>
      </c>
      <c r="L464" s="3"/>
      <c r="M464" s="18">
        <f t="shared" si="116"/>
        <v>170.28675211093019</v>
      </c>
      <c r="N464" s="3"/>
    </row>
    <row r="465" spans="1:14" x14ac:dyDescent="0.25">
      <c r="A465" s="3">
        <v>32</v>
      </c>
      <c r="B465" s="3" t="s">
        <v>29</v>
      </c>
      <c r="C465" s="3" t="s">
        <v>14</v>
      </c>
      <c r="D465" s="3">
        <v>10</v>
      </c>
      <c r="E465" s="3">
        <v>10</v>
      </c>
      <c r="F465" s="3">
        <f t="shared" si="108"/>
        <v>10</v>
      </c>
      <c r="G465" s="13">
        <f t="shared" si="109"/>
        <v>7.8645E-3</v>
      </c>
      <c r="H465" s="3"/>
      <c r="I465" s="18">
        <f t="shared" si="114"/>
        <v>12.41450788940281</v>
      </c>
      <c r="J465" s="18">
        <f t="shared" si="111"/>
        <v>10.45516458968023</v>
      </c>
      <c r="K465" s="15">
        <f t="shared" si="115"/>
        <v>4.8787623207191835E-2</v>
      </c>
      <c r="L465" s="3"/>
      <c r="M465" s="18">
        <f t="shared" si="116"/>
        <v>18.293864921901111</v>
      </c>
      <c r="N465" s="3"/>
    </row>
    <row r="466" spans="1:14" x14ac:dyDescent="0.25">
      <c r="A466" s="3">
        <v>33</v>
      </c>
      <c r="B466" s="3" t="s">
        <v>29</v>
      </c>
      <c r="C466" s="3" t="s">
        <v>14</v>
      </c>
      <c r="D466" s="3">
        <v>12</v>
      </c>
      <c r="E466" s="3">
        <v>12</v>
      </c>
      <c r="F466" s="3">
        <f t="shared" ref="F466:F483" si="117">(D466+E466)/2</f>
        <v>12</v>
      </c>
      <c r="G466" s="13">
        <f t="shared" ref="G466:G483" si="118">(3.1458*(F466/2)^2)/10000</f>
        <v>1.1324880000000001E-2</v>
      </c>
      <c r="H466" s="3"/>
      <c r="I466" s="18">
        <f t="shared" si="114"/>
        <v>13.596559766602844</v>
      </c>
      <c r="J466" s="18">
        <f t="shared" ref="J466:J483" si="119">1.3132*F466^0.901</f>
        <v>12.321772236242809</v>
      </c>
      <c r="K466" s="15">
        <f t="shared" si="115"/>
        <v>7.6694102006421974E-2</v>
      </c>
      <c r="L466" s="3"/>
      <c r="M466" s="18">
        <f t="shared" si="116"/>
        <v>29.325599850422595</v>
      </c>
      <c r="N466" s="3"/>
    </row>
    <row r="467" spans="1:14" x14ac:dyDescent="0.25">
      <c r="A467" s="3">
        <v>34</v>
      </c>
      <c r="B467" s="3" t="s">
        <v>29</v>
      </c>
      <c r="C467" s="3" t="s">
        <v>14</v>
      </c>
      <c r="D467" s="3">
        <v>18</v>
      </c>
      <c r="E467" s="3">
        <v>18.5</v>
      </c>
      <c r="F467" s="3">
        <f t="shared" si="117"/>
        <v>18.25</v>
      </c>
      <c r="G467" s="13">
        <f t="shared" si="118"/>
        <v>2.6193700312499998E-2</v>
      </c>
      <c r="H467" s="3"/>
      <c r="I467" s="18">
        <f t="shared" si="114"/>
        <v>17.290471882852948</v>
      </c>
      <c r="J467" s="18">
        <f t="shared" si="119"/>
        <v>17.977476049607848</v>
      </c>
      <c r="K467" s="15">
        <f t="shared" si="115"/>
        <v>0.2183620174578362</v>
      </c>
      <c r="L467" s="3"/>
      <c r="M467" s="18">
        <f t="shared" si="116"/>
        <v>84.433593425486592</v>
      </c>
      <c r="N467" s="3"/>
    </row>
    <row r="468" spans="1:14" x14ac:dyDescent="0.25">
      <c r="A468" s="3">
        <v>35</v>
      </c>
      <c r="B468" s="3" t="s">
        <v>29</v>
      </c>
      <c r="C468" s="3" t="s">
        <v>14</v>
      </c>
      <c r="D468" s="3">
        <v>14</v>
      </c>
      <c r="E468" s="3">
        <v>14.5</v>
      </c>
      <c r="F468" s="3">
        <f t="shared" si="117"/>
        <v>14.25</v>
      </c>
      <c r="G468" s="13">
        <f t="shared" si="118"/>
        <v>1.5969850312499999E-2</v>
      </c>
      <c r="H468" s="3"/>
      <c r="I468" s="18">
        <f t="shared" si="114"/>
        <v>14.926368128452882</v>
      </c>
      <c r="J468" s="18">
        <f t="shared" si="119"/>
        <v>14.385271628646089</v>
      </c>
      <c r="K468" s="15">
        <f t="shared" si="115"/>
        <v>0.11740056990877547</v>
      </c>
      <c r="L468" s="3"/>
      <c r="M468" s="18">
        <f t="shared" si="116"/>
        <v>45.264302646989158</v>
      </c>
      <c r="N468" s="3"/>
    </row>
    <row r="469" spans="1:14" x14ac:dyDescent="0.25">
      <c r="A469" s="3">
        <v>36</v>
      </c>
      <c r="B469" s="3" t="s">
        <v>29</v>
      </c>
      <c r="C469" s="3" t="s">
        <v>14</v>
      </c>
      <c r="D469" s="3">
        <v>21</v>
      </c>
      <c r="E469" s="3">
        <v>22</v>
      </c>
      <c r="F469" s="3">
        <f t="shared" si="117"/>
        <v>21.5</v>
      </c>
      <c r="G469" s="13">
        <f t="shared" si="118"/>
        <v>3.6353651250000001E-2</v>
      </c>
      <c r="H469" s="3"/>
      <c r="I469" s="18">
        <f t="shared" si="114"/>
        <v>19.211306183303005</v>
      </c>
      <c r="J469" s="18">
        <f t="shared" si="119"/>
        <v>20.838090816592413</v>
      </c>
      <c r="K469" s="15">
        <f t="shared" si="115"/>
        <v>0.33195609279116045</v>
      </c>
      <c r="L469" s="3"/>
      <c r="M469" s="18">
        <f t="shared" si="116"/>
        <v>128.21716620149226</v>
      </c>
      <c r="N469" s="3"/>
    </row>
    <row r="470" spans="1:14" x14ac:dyDescent="0.25">
      <c r="A470" s="3">
        <v>37</v>
      </c>
      <c r="B470" s="3" t="s">
        <v>29</v>
      </c>
      <c r="C470" s="3" t="s">
        <v>14</v>
      </c>
      <c r="D470" s="3">
        <v>11</v>
      </c>
      <c r="E470" s="3">
        <v>11</v>
      </c>
      <c r="F470" s="3">
        <f t="shared" si="117"/>
        <v>11</v>
      </c>
      <c r="G470" s="13">
        <f t="shared" si="118"/>
        <v>9.516044999999999E-3</v>
      </c>
      <c r="H470" s="3"/>
      <c r="I470" s="18">
        <f t="shared" si="114"/>
        <v>13.005533828002825</v>
      </c>
      <c r="J470" s="18">
        <f t="shared" si="119"/>
        <v>11.392674343959751</v>
      </c>
      <c r="K470" s="15">
        <f t="shared" si="115"/>
        <v>6.1834064036104718E-2</v>
      </c>
      <c r="L470" s="3"/>
      <c r="M470" s="18">
        <f t="shared" si="116"/>
        <v>23.466165326017997</v>
      </c>
      <c r="N470" s="3"/>
    </row>
    <row r="471" spans="1:14" x14ac:dyDescent="0.25">
      <c r="A471" s="3">
        <v>38</v>
      </c>
      <c r="B471" s="3" t="s">
        <v>29</v>
      </c>
      <c r="C471" s="3" t="s">
        <v>14</v>
      </c>
      <c r="D471" s="3">
        <v>12</v>
      </c>
      <c r="E471" s="3">
        <v>12</v>
      </c>
      <c r="F471" s="3">
        <f t="shared" si="117"/>
        <v>12</v>
      </c>
      <c r="G471" s="13">
        <f t="shared" si="118"/>
        <v>1.1324880000000001E-2</v>
      </c>
      <c r="H471" s="3"/>
      <c r="I471" s="18">
        <f t="shared" si="114"/>
        <v>13.596559766602844</v>
      </c>
      <c r="J471" s="18">
        <f t="shared" si="119"/>
        <v>12.321772236242809</v>
      </c>
      <c r="K471" s="15">
        <f t="shared" si="115"/>
        <v>7.6694102006421974E-2</v>
      </c>
      <c r="L471" s="3"/>
      <c r="M471" s="18">
        <f t="shared" si="116"/>
        <v>29.325599850422595</v>
      </c>
      <c r="N471" s="3"/>
    </row>
    <row r="472" spans="1:14" x14ac:dyDescent="0.25">
      <c r="A472" s="3">
        <v>39</v>
      </c>
      <c r="B472" s="3" t="s">
        <v>29</v>
      </c>
      <c r="C472" s="3" t="s">
        <v>14</v>
      </c>
      <c r="D472" s="3">
        <v>19.5</v>
      </c>
      <c r="E472" s="3">
        <v>20</v>
      </c>
      <c r="F472" s="3">
        <f t="shared" si="117"/>
        <v>19.75</v>
      </c>
      <c r="G472" s="13">
        <f t="shared" si="118"/>
        <v>3.0676465312499998E-2</v>
      </c>
      <c r="H472" s="3"/>
      <c r="I472" s="18">
        <f t="shared" si="114"/>
        <v>18.177010790752973</v>
      </c>
      <c r="J472" s="18">
        <f t="shared" si="119"/>
        <v>19.30353427782239</v>
      </c>
      <c r="K472" s="15">
        <f t="shared" si="115"/>
        <v>0.26697625168849276</v>
      </c>
      <c r="L472" s="3"/>
      <c r="M472" s="18">
        <f t="shared" si="116"/>
        <v>103.19642678741435</v>
      </c>
      <c r="N472" s="3"/>
    </row>
    <row r="473" spans="1:14" x14ac:dyDescent="0.25">
      <c r="A473" s="3">
        <v>40</v>
      </c>
      <c r="B473" s="3" t="s">
        <v>29</v>
      </c>
      <c r="C473" s="3" t="s">
        <v>14</v>
      </c>
      <c r="D473" s="3">
        <v>15</v>
      </c>
      <c r="E473" s="3">
        <v>16</v>
      </c>
      <c r="F473" s="3">
        <f t="shared" si="117"/>
        <v>15.5</v>
      </c>
      <c r="G473" s="13">
        <f t="shared" si="118"/>
        <v>1.8894461250000001E-2</v>
      </c>
      <c r="H473" s="3"/>
      <c r="I473" s="18">
        <f t="shared" si="114"/>
        <v>15.665150551702904</v>
      </c>
      <c r="J473" s="18">
        <f t="shared" si="119"/>
        <v>15.51742782666518</v>
      </c>
      <c r="K473" s="15">
        <f t="shared" si="115"/>
        <v>0.14477136867734555</v>
      </c>
      <c r="L473" s="3"/>
      <c r="M473" s="18">
        <f t="shared" si="116"/>
        <v>55.921122468815895</v>
      </c>
      <c r="N473" s="3"/>
    </row>
    <row r="474" spans="1:14" x14ac:dyDescent="0.25">
      <c r="A474" s="3">
        <v>41</v>
      </c>
      <c r="B474" s="3" t="s">
        <v>29</v>
      </c>
      <c r="C474" s="3" t="s">
        <v>14</v>
      </c>
      <c r="D474" s="3">
        <v>13</v>
      </c>
      <c r="E474" s="3">
        <v>13.5</v>
      </c>
      <c r="F474" s="3">
        <f t="shared" si="117"/>
        <v>13.25</v>
      </c>
      <c r="G474" s="13">
        <f t="shared" si="118"/>
        <v>1.3807112812499999E-2</v>
      </c>
      <c r="H474" s="3"/>
      <c r="I474" s="18">
        <f t="shared" si="114"/>
        <v>14.335342189852865</v>
      </c>
      <c r="J474" s="18">
        <f t="shared" si="119"/>
        <v>13.472474814009663</v>
      </c>
      <c r="K474" s="15">
        <f t="shared" si="115"/>
        <v>9.8007878661441908E-2</v>
      </c>
      <c r="L474" s="3"/>
      <c r="M474" s="18">
        <f t="shared" si="116"/>
        <v>37.687540359451837</v>
      </c>
      <c r="N474" s="3"/>
    </row>
    <row r="475" spans="1:14" x14ac:dyDescent="0.25">
      <c r="A475" s="3">
        <v>42</v>
      </c>
      <c r="B475" s="3" t="s">
        <v>29</v>
      </c>
      <c r="C475" s="3" t="s">
        <v>14</v>
      </c>
      <c r="D475" s="3">
        <v>32</v>
      </c>
      <c r="E475" s="3">
        <v>34</v>
      </c>
      <c r="F475" s="3">
        <f t="shared" si="117"/>
        <v>33</v>
      </c>
      <c r="G475" s="13">
        <f t="shared" si="118"/>
        <v>8.5644404999999993E-2</v>
      </c>
      <c r="H475" s="3"/>
      <c r="I475" s="18">
        <f t="shared" si="114"/>
        <v>26.008104477203197</v>
      </c>
      <c r="J475" s="18">
        <f t="shared" si="119"/>
        <v>30.655749165606895</v>
      </c>
      <c r="K475" s="15">
        <f t="shared" si="115"/>
        <v>1.0266627434946596</v>
      </c>
      <c r="L475" s="3"/>
      <c r="M475" s="18">
        <f t="shared" si="116"/>
        <v>394.0636984966572</v>
      </c>
      <c r="N475" s="3"/>
    </row>
    <row r="476" spans="1:14" x14ac:dyDescent="0.25">
      <c r="A476" s="3">
        <v>43</v>
      </c>
      <c r="B476" s="3" t="s">
        <v>29</v>
      </c>
      <c r="C476" s="3" t="s">
        <v>14</v>
      </c>
      <c r="D476" s="3">
        <v>15</v>
      </c>
      <c r="E476" s="3">
        <v>16</v>
      </c>
      <c r="F476" s="3">
        <f t="shared" si="117"/>
        <v>15.5</v>
      </c>
      <c r="G476" s="13">
        <f t="shared" si="118"/>
        <v>1.8894461250000001E-2</v>
      </c>
      <c r="H476" s="3"/>
      <c r="I476" s="18">
        <f t="shared" si="114"/>
        <v>15.665150551702904</v>
      </c>
      <c r="J476" s="18">
        <f t="shared" si="119"/>
        <v>15.51742782666518</v>
      </c>
      <c r="K476" s="15">
        <f t="shared" si="115"/>
        <v>0.14477136867734555</v>
      </c>
      <c r="L476" s="3"/>
      <c r="M476" s="18">
        <f t="shared" si="116"/>
        <v>55.921122468815895</v>
      </c>
      <c r="N476" s="3"/>
    </row>
    <row r="477" spans="1:14" x14ac:dyDescent="0.25">
      <c r="A477" s="3">
        <v>44</v>
      </c>
      <c r="B477" s="3" t="s">
        <v>29</v>
      </c>
      <c r="C477" s="3" t="s">
        <v>14</v>
      </c>
      <c r="D477" s="3">
        <v>14</v>
      </c>
      <c r="E477" s="3">
        <v>14</v>
      </c>
      <c r="F477" s="3">
        <f t="shared" si="117"/>
        <v>14</v>
      </c>
      <c r="G477" s="13">
        <f t="shared" si="118"/>
        <v>1.5414419999999998E-2</v>
      </c>
      <c r="H477" s="3"/>
      <c r="I477" s="18">
        <f t="shared" si="114"/>
        <v>14.778611643802876</v>
      </c>
      <c r="J477" s="18">
        <f t="shared" si="119"/>
        <v>14.157684637979139</v>
      </c>
      <c r="K477" s="15">
        <f t="shared" si="115"/>
        <v>0.11234953042027489</v>
      </c>
      <c r="L477" s="3"/>
      <c r="M477" s="18">
        <f t="shared" si="116"/>
        <v>43.293250123668649</v>
      </c>
      <c r="N477" s="3"/>
    </row>
    <row r="478" spans="1:14" x14ac:dyDescent="0.25">
      <c r="A478" s="3">
        <v>45</v>
      </c>
      <c r="B478" s="3" t="s">
        <v>29</v>
      </c>
      <c r="C478" s="3" t="s">
        <v>14</v>
      </c>
      <c r="D478" s="3">
        <v>13</v>
      </c>
      <c r="E478" s="3">
        <v>13</v>
      </c>
      <c r="F478" s="3">
        <f t="shared" si="117"/>
        <v>13</v>
      </c>
      <c r="G478" s="13">
        <f t="shared" si="118"/>
        <v>1.3291004999999998E-2</v>
      </c>
      <c r="H478" s="3"/>
      <c r="I478" s="18">
        <f t="shared" si="114"/>
        <v>14.18758570520286</v>
      </c>
      <c r="J478" s="18">
        <f t="shared" si="119"/>
        <v>13.243227341530407</v>
      </c>
      <c r="K478" s="15">
        <f t="shared" si="115"/>
        <v>9.3491377380394883E-2</v>
      </c>
      <c r="L478" s="3"/>
      <c r="M478" s="18">
        <f t="shared" si="116"/>
        <v>35.919013211008334</v>
      </c>
      <c r="N478" s="3"/>
    </row>
    <row r="479" spans="1:14" x14ac:dyDescent="0.25">
      <c r="A479" s="3">
        <v>46</v>
      </c>
      <c r="B479" s="3" t="s">
        <v>29</v>
      </c>
      <c r="C479" s="3" t="s">
        <v>14</v>
      </c>
      <c r="D479" s="3">
        <v>25</v>
      </c>
      <c r="E479" s="3">
        <v>24.5</v>
      </c>
      <c r="F479" s="3">
        <f t="shared" si="117"/>
        <v>24.75</v>
      </c>
      <c r="G479" s="13">
        <f t="shared" si="118"/>
        <v>4.8174977812499999E-2</v>
      </c>
      <c r="H479" s="3"/>
      <c r="I479" s="18">
        <f t="shared" si="114"/>
        <v>21.132140483753059</v>
      </c>
      <c r="J479" s="18">
        <f t="shared" si="119"/>
        <v>23.656044702723186</v>
      </c>
      <c r="K479" s="15">
        <f t="shared" si="115"/>
        <v>0.47841876576588388</v>
      </c>
      <c r="L479" s="3"/>
      <c r="M479" s="18">
        <f t="shared" si="116"/>
        <v>184.45396489509335</v>
      </c>
      <c r="N479" s="3"/>
    </row>
    <row r="480" spans="1:14" x14ac:dyDescent="0.25">
      <c r="A480" s="3">
        <v>47</v>
      </c>
      <c r="B480" s="3" t="s">
        <v>29</v>
      </c>
      <c r="C480" s="3" t="s">
        <v>14</v>
      </c>
      <c r="D480" s="3">
        <v>16</v>
      </c>
      <c r="E480" s="3">
        <v>16.5</v>
      </c>
      <c r="F480" s="3">
        <f t="shared" si="117"/>
        <v>16.25</v>
      </c>
      <c r="G480" s="13">
        <f t="shared" si="118"/>
        <v>2.07671953125E-2</v>
      </c>
      <c r="H480" s="3"/>
      <c r="I480" s="18">
        <f t="shared" si="114"/>
        <v>16.108420005652917</v>
      </c>
      <c r="J480" s="18">
        <f t="shared" si="119"/>
        <v>16.192345287511255</v>
      </c>
      <c r="K480" s="15">
        <f t="shared" si="115"/>
        <v>0.16295587664685779</v>
      </c>
      <c r="L480" s="3"/>
      <c r="M480" s="18">
        <f t="shared" si="116"/>
        <v>62.982810278781379</v>
      </c>
      <c r="N480" s="3"/>
    </row>
    <row r="481" spans="1:14" x14ac:dyDescent="0.25">
      <c r="A481" s="3">
        <v>48</v>
      </c>
      <c r="B481" s="3" t="s">
        <v>29</v>
      </c>
      <c r="C481" s="3" t="s">
        <v>14</v>
      </c>
      <c r="D481" s="3">
        <v>28</v>
      </c>
      <c r="E481" s="3">
        <v>28</v>
      </c>
      <c r="F481" s="3">
        <f t="shared" si="117"/>
        <v>28</v>
      </c>
      <c r="G481" s="13">
        <f t="shared" si="118"/>
        <v>6.1657679999999992E-2</v>
      </c>
      <c r="H481" s="3"/>
      <c r="I481" s="18">
        <f t="shared" si="114"/>
        <v>23.052974784203112</v>
      </c>
      <c r="J481" s="18">
        <f t="shared" si="119"/>
        <v>26.437492425833472</v>
      </c>
      <c r="K481" s="15">
        <f t="shared" si="115"/>
        <v>0.6619943747596041</v>
      </c>
      <c r="L481" s="3"/>
      <c r="M481" s="18">
        <f t="shared" si="116"/>
        <v>254.75208076906929</v>
      </c>
      <c r="N481" s="3"/>
    </row>
    <row r="482" spans="1:14" x14ac:dyDescent="0.25">
      <c r="A482" s="3">
        <v>49</v>
      </c>
      <c r="B482" s="3" t="s">
        <v>29</v>
      </c>
      <c r="C482" s="3" t="s">
        <v>15</v>
      </c>
      <c r="D482" s="3">
        <v>34</v>
      </c>
      <c r="E482" s="3">
        <v>33.5</v>
      </c>
      <c r="F482" s="3">
        <f t="shared" si="117"/>
        <v>33.75</v>
      </c>
      <c r="G482" s="13">
        <f t="shared" si="118"/>
        <v>8.9581570312499997E-2</v>
      </c>
      <c r="H482" s="3"/>
      <c r="I482" s="18">
        <f>14.5533711872903+(0.308151775729765*F482)</f>
        <v>24.953493618169869</v>
      </c>
      <c r="J482" s="18">
        <f t="shared" si="119"/>
        <v>31.282794898146207</v>
      </c>
      <c r="K482" s="15">
        <f t="shared" si="115"/>
        <v>1.0312734229531557</v>
      </c>
      <c r="L482" s="3"/>
      <c r="M482" s="18">
        <f t="shared" si="116"/>
        <v>395.98254587093982</v>
      </c>
      <c r="N482" s="3"/>
    </row>
    <row r="483" spans="1:14" x14ac:dyDescent="0.25">
      <c r="A483" s="3">
        <v>50</v>
      </c>
      <c r="B483" s="3" t="s">
        <v>29</v>
      </c>
      <c r="C483" s="3" t="s">
        <v>15</v>
      </c>
      <c r="D483" s="3">
        <v>40</v>
      </c>
      <c r="E483" s="3">
        <v>39.5</v>
      </c>
      <c r="F483" s="3">
        <f t="shared" si="117"/>
        <v>39.75</v>
      </c>
      <c r="G483" s="13">
        <f t="shared" si="118"/>
        <v>0.12426401531249999</v>
      </c>
      <c r="H483" s="3"/>
      <c r="I483" s="18">
        <f>14.5533711872903+(0.308151775729765*F483)</f>
        <v>26.802404272548458</v>
      </c>
      <c r="J483" s="18">
        <f t="shared" si="119"/>
        <v>36.252138529458506</v>
      </c>
      <c r="K483" s="15">
        <f t="shared" si="115"/>
        <v>1.5255931320285563</v>
      </c>
      <c r="L483" s="3"/>
      <c r="M483" s="18">
        <f t="shared" si="116"/>
        <v>584.64562773080445</v>
      </c>
      <c r="N483" s="3"/>
    </row>
    <row r="484" spans="1:14" x14ac:dyDescent="0.25">
      <c r="A484" s="32">
        <f>A483*10000/531</f>
        <v>941.61958568738225</v>
      </c>
      <c r="B484" s="6"/>
      <c r="C484" s="6"/>
      <c r="D484" s="6"/>
      <c r="E484" s="6"/>
      <c r="F484" s="6"/>
      <c r="G484" s="20">
        <f>SUM(G434:G483)</f>
        <v>1.9773564890624995</v>
      </c>
      <c r="H484" s="7">
        <f>G484*10000/531</f>
        <v>37.238351959745756</v>
      </c>
      <c r="I484" s="17">
        <f t="shared" ref="I484:J484" si="120">AVERAGE(I434:I483)</f>
        <v>19.878360343148398</v>
      </c>
      <c r="J484" s="17">
        <f t="shared" si="120"/>
        <v>20.464968300541631</v>
      </c>
      <c r="K484" s="9">
        <f>SUM(K434:K483)</f>
        <v>20.056389548161714</v>
      </c>
      <c r="L484" s="7">
        <f>K484*10000/531</f>
        <v>377.70978433449557</v>
      </c>
      <c r="M484" s="17">
        <f>SUM(M434:M483)</f>
        <v>7193.8347587584749</v>
      </c>
      <c r="N484" s="7">
        <f>(M484*10000/531)/1000</f>
        <v>135.4771141009129</v>
      </c>
    </row>
    <row r="485" spans="1:14" x14ac:dyDescent="0.25">
      <c r="A485" s="2">
        <v>1</v>
      </c>
      <c r="B485" s="2" t="s">
        <v>45</v>
      </c>
      <c r="C485" s="2" t="s">
        <v>14</v>
      </c>
      <c r="D485" s="2">
        <v>24</v>
      </c>
      <c r="E485" s="2">
        <v>26</v>
      </c>
      <c r="F485" s="2">
        <f t="shared" ref="F485:F516" si="121">(D485+E485)/2</f>
        <v>25</v>
      </c>
      <c r="G485" s="12">
        <f t="shared" ref="G485:G516" si="122">(3.1458*(F485/2)^2)/10000</f>
        <v>4.9153124999999999E-2</v>
      </c>
      <c r="H485" s="2">
        <v>23.8</v>
      </c>
      <c r="I485" s="19">
        <f t="shared" ref="I485:I516" si="123" xml:space="preserve"> 6.50424850340264+(0.591025938600017*F485)</f>
        <v>21.279896968403065</v>
      </c>
      <c r="J485" s="19">
        <f t="shared" ref="J485:J516" si="124">1.3132*F485^0.901</f>
        <v>23.871231353793462</v>
      </c>
      <c r="K485" s="14">
        <f t="shared" ref="K485:K516" si="125">(-9.1298+(((3.4866*10^-2)*(F485^2)*I485))+(1.4633*F485))/1000</f>
        <v>0.49116825481271331</v>
      </c>
      <c r="L485" s="2"/>
      <c r="M485" s="19">
        <f t="shared" ref="M485:M537" si="126">((-5.9426+(((1.321*10^-2)*(F485^2)*I485))+(7.8369*10^-1)*F485))</f>
        <v>189.34179934537781</v>
      </c>
      <c r="N485" s="2"/>
    </row>
    <row r="486" spans="1:14" x14ac:dyDescent="0.25">
      <c r="A486" s="2">
        <v>2</v>
      </c>
      <c r="B486" s="2" t="s">
        <v>45</v>
      </c>
      <c r="C486" s="2" t="s">
        <v>14</v>
      </c>
      <c r="D486" s="2">
        <v>15.5</v>
      </c>
      <c r="E486" s="2">
        <v>15</v>
      </c>
      <c r="F486" s="2">
        <f t="shared" si="121"/>
        <v>15.25</v>
      </c>
      <c r="G486" s="12">
        <f t="shared" si="122"/>
        <v>1.8289877812500001E-2</v>
      </c>
      <c r="H486" s="2">
        <v>17.7</v>
      </c>
      <c r="I486" s="19">
        <f t="shared" si="123"/>
        <v>15.517394067052898</v>
      </c>
      <c r="J486" s="19">
        <f t="shared" si="124"/>
        <v>15.291743449220251</v>
      </c>
      <c r="K486" s="14">
        <f t="shared" si="125"/>
        <v>0.13900868914983031</v>
      </c>
      <c r="L486" s="2"/>
      <c r="M486" s="19">
        <f t="shared" si="126"/>
        <v>53.680444381467851</v>
      </c>
      <c r="N486" s="2"/>
    </row>
    <row r="487" spans="1:14" x14ac:dyDescent="0.25">
      <c r="A487" s="2">
        <v>3</v>
      </c>
      <c r="B487" s="2" t="s">
        <v>45</v>
      </c>
      <c r="C487" s="2" t="s">
        <v>14</v>
      </c>
      <c r="D487" s="2">
        <v>12.5</v>
      </c>
      <c r="E487" s="2">
        <v>13</v>
      </c>
      <c r="F487" s="2">
        <f t="shared" si="121"/>
        <v>12.75</v>
      </c>
      <c r="G487" s="12">
        <f t="shared" si="122"/>
        <v>1.2784727812500001E-2</v>
      </c>
      <c r="H487" s="2">
        <v>18.7</v>
      </c>
      <c r="I487" s="19">
        <f t="shared" si="123"/>
        <v>14.039829220552857</v>
      </c>
      <c r="J487" s="19">
        <f t="shared" si="124"/>
        <v>13.013542973108537</v>
      </c>
      <c r="K487" s="14">
        <f t="shared" si="125"/>
        <v>8.9103680953467088E-2</v>
      </c>
      <c r="L487" s="2"/>
      <c r="M487" s="19">
        <f t="shared" si="126"/>
        <v>34.199287534569493</v>
      </c>
      <c r="N487" s="2"/>
    </row>
    <row r="488" spans="1:14" x14ac:dyDescent="0.25">
      <c r="A488" s="2">
        <v>4</v>
      </c>
      <c r="B488" s="2" t="s">
        <v>45</v>
      </c>
      <c r="C488" s="2" t="s">
        <v>14</v>
      </c>
      <c r="D488" s="2">
        <v>19</v>
      </c>
      <c r="E488" s="2">
        <v>19.5</v>
      </c>
      <c r="F488" s="2">
        <f t="shared" si="121"/>
        <v>19.25</v>
      </c>
      <c r="G488" s="12">
        <f t="shared" si="122"/>
        <v>2.9142887812499997E-2</v>
      </c>
      <c r="H488" s="2">
        <v>21.4</v>
      </c>
      <c r="I488" s="19">
        <f t="shared" si="123"/>
        <v>17.881497821452967</v>
      </c>
      <c r="J488" s="19">
        <f t="shared" si="124"/>
        <v>18.862661242478843</v>
      </c>
      <c r="K488" s="14">
        <f t="shared" si="125"/>
        <v>0.25006825129628985</v>
      </c>
      <c r="L488" s="2"/>
      <c r="M488" s="19">
        <f t="shared" si="126"/>
        <v>96.675700106665204</v>
      </c>
      <c r="N488" s="2"/>
    </row>
    <row r="489" spans="1:14" x14ac:dyDescent="0.25">
      <c r="A489" s="2">
        <v>5</v>
      </c>
      <c r="B489" s="2" t="s">
        <v>45</v>
      </c>
      <c r="C489" s="2" t="s">
        <v>14</v>
      </c>
      <c r="D489" s="2">
        <v>16.5</v>
      </c>
      <c r="E489" s="2">
        <v>16.5</v>
      </c>
      <c r="F489" s="2">
        <f t="shared" si="121"/>
        <v>16.5</v>
      </c>
      <c r="G489" s="12">
        <f t="shared" si="122"/>
        <v>2.1411101249999998E-2</v>
      </c>
      <c r="H489" s="2">
        <v>17.8</v>
      </c>
      <c r="I489" s="19">
        <f t="shared" si="123"/>
        <v>16.25617649030292</v>
      </c>
      <c r="J489" s="19">
        <f t="shared" si="124"/>
        <v>16.416626132195354</v>
      </c>
      <c r="K489" s="14">
        <f t="shared" si="125"/>
        <v>0.16932264202934297</v>
      </c>
      <c r="L489" s="2"/>
      <c r="M489" s="19">
        <f t="shared" si="126"/>
        <v>65.452363893696457</v>
      </c>
      <c r="N489" s="2"/>
    </row>
    <row r="490" spans="1:14" x14ac:dyDescent="0.25">
      <c r="A490" s="2">
        <v>6</v>
      </c>
      <c r="B490" s="2" t="s">
        <v>45</v>
      </c>
      <c r="C490" s="2" t="s">
        <v>14</v>
      </c>
      <c r="D490" s="2">
        <v>16.5</v>
      </c>
      <c r="E490" s="2">
        <v>17</v>
      </c>
      <c r="F490" s="2">
        <f t="shared" si="121"/>
        <v>16.75</v>
      </c>
      <c r="G490" s="12">
        <f t="shared" si="122"/>
        <v>2.2064837812499998E-2</v>
      </c>
      <c r="H490" s="2"/>
      <c r="I490" s="19">
        <f t="shared" si="123"/>
        <v>16.403932974952923</v>
      </c>
      <c r="J490" s="19">
        <f t="shared" si="124"/>
        <v>16.640570794312119</v>
      </c>
      <c r="K490" s="14">
        <f t="shared" si="125"/>
        <v>0.17584525857331482</v>
      </c>
      <c r="L490" s="2"/>
      <c r="M490" s="19">
        <f t="shared" si="126"/>
        <v>67.980966262217876</v>
      </c>
      <c r="N490" s="2"/>
    </row>
    <row r="491" spans="1:14" x14ac:dyDescent="0.25">
      <c r="A491" s="2">
        <v>7</v>
      </c>
      <c r="B491" s="2" t="s">
        <v>45</v>
      </c>
      <c r="C491" s="2" t="s">
        <v>14</v>
      </c>
      <c r="D491" s="2">
        <v>16</v>
      </c>
      <c r="E491" s="2">
        <v>17.5</v>
      </c>
      <c r="F491" s="2">
        <f t="shared" si="121"/>
        <v>16.75</v>
      </c>
      <c r="G491" s="12">
        <f t="shared" si="122"/>
        <v>2.2064837812499998E-2</v>
      </c>
      <c r="H491" s="2"/>
      <c r="I491" s="19">
        <f t="shared" si="123"/>
        <v>16.403932974952923</v>
      </c>
      <c r="J491" s="19">
        <f t="shared" si="124"/>
        <v>16.640570794312119</v>
      </c>
      <c r="K491" s="14">
        <f t="shared" si="125"/>
        <v>0.17584525857331482</v>
      </c>
      <c r="L491" s="2"/>
      <c r="M491" s="19">
        <f t="shared" si="126"/>
        <v>67.980966262217876</v>
      </c>
      <c r="N491" s="2"/>
    </row>
    <row r="492" spans="1:14" x14ac:dyDescent="0.25">
      <c r="A492" s="2">
        <v>8</v>
      </c>
      <c r="B492" s="2" t="s">
        <v>45</v>
      </c>
      <c r="C492" s="2" t="s">
        <v>14</v>
      </c>
      <c r="D492" s="2">
        <v>30</v>
      </c>
      <c r="E492" s="2">
        <v>29</v>
      </c>
      <c r="F492" s="2">
        <f t="shared" si="121"/>
        <v>29.5</v>
      </c>
      <c r="G492" s="12">
        <f t="shared" si="122"/>
        <v>6.8440811249999997E-2</v>
      </c>
      <c r="H492" s="2"/>
      <c r="I492" s="19">
        <f t="shared" si="123"/>
        <v>23.939513692103141</v>
      </c>
      <c r="J492" s="19">
        <f t="shared" si="124"/>
        <v>27.710254241662071</v>
      </c>
      <c r="K492" s="14">
        <f t="shared" si="125"/>
        <v>0.76041354218941248</v>
      </c>
      <c r="L492" s="2"/>
      <c r="M492" s="19">
        <f t="shared" si="126"/>
        <v>292.38496425320187</v>
      </c>
      <c r="N492" s="2"/>
    </row>
    <row r="493" spans="1:14" x14ac:dyDescent="0.25">
      <c r="A493" s="2">
        <v>9</v>
      </c>
      <c r="B493" s="2" t="s">
        <v>45</v>
      </c>
      <c r="C493" s="2" t="s">
        <v>14</v>
      </c>
      <c r="D493" s="2">
        <v>23</v>
      </c>
      <c r="E493" s="2">
        <v>23</v>
      </c>
      <c r="F493" s="2">
        <f t="shared" si="121"/>
        <v>23</v>
      </c>
      <c r="G493" s="12">
        <f t="shared" si="122"/>
        <v>4.1603204999999997E-2</v>
      </c>
      <c r="H493" s="2"/>
      <c r="I493" s="19">
        <f t="shared" si="123"/>
        <v>20.09784509120303</v>
      </c>
      <c r="J493" s="19">
        <f t="shared" si="124"/>
        <v>22.143570759598532</v>
      </c>
      <c r="K493" s="14">
        <f t="shared" si="125"/>
        <v>0.3952130460164891</v>
      </c>
      <c r="L493" s="2"/>
      <c r="M493" s="19">
        <f t="shared" si="126"/>
        <v>152.52782030338497</v>
      </c>
      <c r="N493" s="2"/>
    </row>
    <row r="494" spans="1:14" x14ac:dyDescent="0.25">
      <c r="A494" s="2">
        <v>10</v>
      </c>
      <c r="B494" s="2" t="s">
        <v>45</v>
      </c>
      <c r="C494" s="2" t="s">
        <v>14</v>
      </c>
      <c r="D494" s="2">
        <v>22</v>
      </c>
      <c r="E494" s="2">
        <v>22</v>
      </c>
      <c r="F494" s="2">
        <f t="shared" si="121"/>
        <v>22</v>
      </c>
      <c r="G494" s="12">
        <f t="shared" si="122"/>
        <v>3.8064179999999996E-2</v>
      </c>
      <c r="H494" s="2"/>
      <c r="I494" s="19">
        <f t="shared" si="123"/>
        <v>19.506819152603011</v>
      </c>
      <c r="J494" s="19">
        <f t="shared" si="124"/>
        <v>21.27422310781289</v>
      </c>
      <c r="K494" s="14">
        <f t="shared" si="125"/>
        <v>0.35224318218213374</v>
      </c>
      <c r="L494" s="2"/>
      <c r="M494" s="19">
        <f t="shared" si="126"/>
        <v>136.01815920684871</v>
      </c>
      <c r="N494" s="2"/>
    </row>
    <row r="495" spans="1:14" x14ac:dyDescent="0.25">
      <c r="A495" s="2">
        <v>11</v>
      </c>
      <c r="B495" s="2" t="s">
        <v>45</v>
      </c>
      <c r="C495" s="2" t="s">
        <v>14</v>
      </c>
      <c r="D495" s="2">
        <v>17</v>
      </c>
      <c r="E495" s="2">
        <v>16.5</v>
      </c>
      <c r="F495" s="2">
        <f t="shared" si="121"/>
        <v>16.75</v>
      </c>
      <c r="G495" s="12">
        <f t="shared" si="122"/>
        <v>2.2064837812499998E-2</v>
      </c>
      <c r="H495" s="2"/>
      <c r="I495" s="19">
        <f t="shared" si="123"/>
        <v>16.403932974952923</v>
      </c>
      <c r="J495" s="19">
        <f t="shared" si="124"/>
        <v>16.640570794312119</v>
      </c>
      <c r="K495" s="14">
        <f t="shared" si="125"/>
        <v>0.17584525857331482</v>
      </c>
      <c r="L495" s="2"/>
      <c r="M495" s="19">
        <f t="shared" si="126"/>
        <v>67.980966262217876</v>
      </c>
      <c r="N495" s="2"/>
    </row>
    <row r="496" spans="1:14" x14ac:dyDescent="0.25">
      <c r="A496" s="2">
        <v>12</v>
      </c>
      <c r="B496" s="2" t="s">
        <v>45</v>
      </c>
      <c r="C496" s="2" t="s">
        <v>14</v>
      </c>
      <c r="D496" s="2">
        <v>25.5</v>
      </c>
      <c r="E496" s="2">
        <v>31</v>
      </c>
      <c r="F496" s="2">
        <f t="shared" si="121"/>
        <v>28.25</v>
      </c>
      <c r="G496" s="12">
        <f t="shared" si="122"/>
        <v>6.2763625312499988E-2</v>
      </c>
      <c r="H496" s="2"/>
      <c r="I496" s="19">
        <f t="shared" si="123"/>
        <v>23.200731268853119</v>
      </c>
      <c r="J496" s="19">
        <f t="shared" si="124"/>
        <v>26.650078919407971</v>
      </c>
      <c r="K496" s="14">
        <f t="shared" si="125"/>
        <v>0.67777450603655276</v>
      </c>
      <c r="L496" s="2"/>
      <c r="M496" s="19">
        <f t="shared" si="126"/>
        <v>260.78816233287051</v>
      </c>
      <c r="N496" s="2"/>
    </row>
    <row r="497" spans="1:14" x14ac:dyDescent="0.25">
      <c r="A497" s="2">
        <v>13</v>
      </c>
      <c r="B497" s="2" t="s">
        <v>45</v>
      </c>
      <c r="C497" s="2" t="s">
        <v>14</v>
      </c>
      <c r="D497" s="2">
        <v>25</v>
      </c>
      <c r="E497" s="2">
        <v>25</v>
      </c>
      <c r="F497" s="2">
        <f t="shared" si="121"/>
        <v>25</v>
      </c>
      <c r="G497" s="12">
        <f t="shared" si="122"/>
        <v>4.9153124999999999E-2</v>
      </c>
      <c r="H497" s="2"/>
      <c r="I497" s="19">
        <f t="shared" si="123"/>
        <v>21.279896968403065</v>
      </c>
      <c r="J497" s="19">
        <f t="shared" si="124"/>
        <v>23.871231353793462</v>
      </c>
      <c r="K497" s="14">
        <f t="shared" si="125"/>
        <v>0.49116825481271331</v>
      </c>
      <c r="L497" s="2"/>
      <c r="M497" s="19">
        <f t="shared" si="126"/>
        <v>189.34179934537781</v>
      </c>
      <c r="N497" s="2"/>
    </row>
    <row r="498" spans="1:14" x14ac:dyDescent="0.25">
      <c r="A498" s="2">
        <v>14</v>
      </c>
      <c r="B498" s="2" t="s">
        <v>45</v>
      </c>
      <c r="C498" s="2" t="s">
        <v>14</v>
      </c>
      <c r="D498" s="2">
        <v>16</v>
      </c>
      <c r="E498" s="2">
        <v>15.5</v>
      </c>
      <c r="F498" s="2">
        <f t="shared" si="121"/>
        <v>15.75</v>
      </c>
      <c r="G498" s="12">
        <f t="shared" si="122"/>
        <v>1.9508875312499997E-2</v>
      </c>
      <c r="H498" s="2"/>
      <c r="I498" s="19">
        <f t="shared" si="123"/>
        <v>15.812907036352907</v>
      </c>
      <c r="J498" s="19">
        <f t="shared" si="124"/>
        <v>15.742752108305924</v>
      </c>
      <c r="K498" s="14">
        <f t="shared" si="125"/>
        <v>0.15068217184995672</v>
      </c>
      <c r="L498" s="2"/>
      <c r="M498" s="19">
        <f t="shared" si="126"/>
        <v>58.217921515026923</v>
      </c>
      <c r="N498" s="2"/>
    </row>
    <row r="499" spans="1:14" x14ac:dyDescent="0.25">
      <c r="A499" s="2">
        <v>15</v>
      </c>
      <c r="B499" s="2" t="s">
        <v>45</v>
      </c>
      <c r="C499" s="2" t="s">
        <v>14</v>
      </c>
      <c r="D499" s="2">
        <v>14.5</v>
      </c>
      <c r="E499" s="2">
        <v>15</v>
      </c>
      <c r="F499" s="2">
        <f t="shared" si="121"/>
        <v>14.75</v>
      </c>
      <c r="G499" s="12">
        <f t="shared" si="122"/>
        <v>1.7110202812499999E-2</v>
      </c>
      <c r="H499" s="2"/>
      <c r="I499" s="19">
        <f t="shared" si="123"/>
        <v>15.221881097752892</v>
      </c>
      <c r="J499" s="19">
        <f t="shared" si="124"/>
        <v>14.839268205645915</v>
      </c>
      <c r="K499" s="14">
        <f t="shared" si="125"/>
        <v>0.12791997351369702</v>
      </c>
      <c r="L499" s="2"/>
      <c r="M499" s="19">
        <f t="shared" si="126"/>
        <v>49.364523288617491</v>
      </c>
      <c r="N499" s="2"/>
    </row>
    <row r="500" spans="1:14" x14ac:dyDescent="0.25">
      <c r="A500" s="2">
        <v>16</v>
      </c>
      <c r="B500" s="2" t="s">
        <v>45</v>
      </c>
      <c r="C500" s="2" t="s">
        <v>14</v>
      </c>
      <c r="D500" s="2">
        <v>21.5</v>
      </c>
      <c r="E500" s="2">
        <v>21</v>
      </c>
      <c r="F500" s="2">
        <f t="shared" si="121"/>
        <v>21.25</v>
      </c>
      <c r="G500" s="12">
        <f t="shared" si="122"/>
        <v>3.5513132812500001E-2</v>
      </c>
      <c r="H500" s="2"/>
      <c r="I500" s="19">
        <f t="shared" si="123"/>
        <v>19.063549698652999</v>
      </c>
      <c r="J500" s="19">
        <f t="shared" si="124"/>
        <v>20.61964927297446</v>
      </c>
      <c r="K500" s="14">
        <f t="shared" si="125"/>
        <v>0.32210524715038291</v>
      </c>
      <c r="L500" s="2"/>
      <c r="M500" s="19">
        <f t="shared" si="126"/>
        <v>124.42756726414152</v>
      </c>
      <c r="N500" s="2"/>
    </row>
    <row r="501" spans="1:14" x14ac:dyDescent="0.25">
      <c r="A501" s="2">
        <v>17</v>
      </c>
      <c r="B501" s="2" t="s">
        <v>45</v>
      </c>
      <c r="C501" s="2" t="s">
        <v>14</v>
      </c>
      <c r="D501" s="2">
        <v>15</v>
      </c>
      <c r="E501" s="2">
        <v>15.5</v>
      </c>
      <c r="F501" s="2">
        <f t="shared" si="121"/>
        <v>15.25</v>
      </c>
      <c r="G501" s="12">
        <f t="shared" si="122"/>
        <v>1.8289877812500001E-2</v>
      </c>
      <c r="H501" s="2"/>
      <c r="I501" s="19">
        <f t="shared" si="123"/>
        <v>15.517394067052898</v>
      </c>
      <c r="J501" s="19">
        <f t="shared" si="124"/>
        <v>15.291743449220251</v>
      </c>
      <c r="K501" s="14">
        <f t="shared" si="125"/>
        <v>0.13900868914983031</v>
      </c>
      <c r="L501" s="2"/>
      <c r="M501" s="19">
        <f t="shared" si="126"/>
        <v>53.680444381467851</v>
      </c>
      <c r="N501" s="2"/>
    </row>
    <row r="502" spans="1:14" x14ac:dyDescent="0.25">
      <c r="A502" s="2">
        <v>18</v>
      </c>
      <c r="B502" s="2" t="s">
        <v>45</v>
      </c>
      <c r="C502" s="2" t="s">
        <v>14</v>
      </c>
      <c r="D502" s="2">
        <v>15.5</v>
      </c>
      <c r="E502" s="2">
        <v>15.5</v>
      </c>
      <c r="F502" s="2">
        <f t="shared" si="121"/>
        <v>15.5</v>
      </c>
      <c r="G502" s="12">
        <f t="shared" si="122"/>
        <v>1.8894461250000001E-2</v>
      </c>
      <c r="H502" s="2"/>
      <c r="I502" s="19">
        <f t="shared" si="123"/>
        <v>15.665150551702904</v>
      </c>
      <c r="J502" s="19">
        <f t="shared" si="124"/>
        <v>15.51742782666518</v>
      </c>
      <c r="K502" s="14">
        <f t="shared" si="125"/>
        <v>0.14477136867734555</v>
      </c>
      <c r="L502" s="2"/>
      <c r="M502" s="19">
        <f t="shared" si="126"/>
        <v>55.921122468815895</v>
      </c>
      <c r="N502" s="2"/>
    </row>
    <row r="503" spans="1:14" x14ac:dyDescent="0.25">
      <c r="A503" s="2">
        <v>19</v>
      </c>
      <c r="B503" s="2" t="s">
        <v>45</v>
      </c>
      <c r="C503" s="2" t="s">
        <v>14</v>
      </c>
      <c r="D503" s="2">
        <v>25.5</v>
      </c>
      <c r="E503" s="2">
        <v>25</v>
      </c>
      <c r="F503" s="2">
        <f t="shared" si="121"/>
        <v>25.25</v>
      </c>
      <c r="G503" s="12">
        <f t="shared" si="122"/>
        <v>5.0141102812499998E-2</v>
      </c>
      <c r="H503" s="2"/>
      <c r="I503" s="19">
        <f t="shared" si="123"/>
        <v>21.427653453053068</v>
      </c>
      <c r="J503" s="19">
        <f t="shared" si="124"/>
        <v>24.086205071773808</v>
      </c>
      <c r="K503" s="14">
        <f t="shared" si="125"/>
        <v>0.50413927891035049</v>
      </c>
      <c r="L503" s="2"/>
      <c r="M503" s="19">
        <f t="shared" si="126"/>
        <v>194.31356880458696</v>
      </c>
      <c r="N503" s="2"/>
    </row>
    <row r="504" spans="1:14" x14ac:dyDescent="0.25">
      <c r="A504" s="2">
        <v>20</v>
      </c>
      <c r="B504" s="2" t="s">
        <v>45</v>
      </c>
      <c r="C504" s="2" t="s">
        <v>14</v>
      </c>
      <c r="D504" s="2">
        <v>21.5</v>
      </c>
      <c r="E504" s="2">
        <v>22.5</v>
      </c>
      <c r="F504" s="2">
        <f t="shared" si="121"/>
        <v>22</v>
      </c>
      <c r="G504" s="12">
        <f t="shared" si="122"/>
        <v>3.8064179999999996E-2</v>
      </c>
      <c r="H504" s="2"/>
      <c r="I504" s="19">
        <f t="shared" si="123"/>
        <v>19.506819152603011</v>
      </c>
      <c r="J504" s="19">
        <f t="shared" si="124"/>
        <v>21.27422310781289</v>
      </c>
      <c r="K504" s="14">
        <f t="shared" si="125"/>
        <v>0.35224318218213374</v>
      </c>
      <c r="L504" s="2"/>
      <c r="M504" s="19">
        <f t="shared" si="126"/>
        <v>136.01815920684871</v>
      </c>
      <c r="N504" s="2"/>
    </row>
    <row r="505" spans="1:14" x14ac:dyDescent="0.25">
      <c r="A505" s="2">
        <v>21</v>
      </c>
      <c r="B505" s="2" t="s">
        <v>45</v>
      </c>
      <c r="C505" s="2" t="s">
        <v>14</v>
      </c>
      <c r="D505" s="2">
        <v>18</v>
      </c>
      <c r="E505" s="2">
        <v>18</v>
      </c>
      <c r="F505" s="2">
        <f t="shared" si="121"/>
        <v>18</v>
      </c>
      <c r="G505" s="12">
        <f t="shared" si="122"/>
        <v>2.548098E-2</v>
      </c>
      <c r="H505" s="2"/>
      <c r="I505" s="19">
        <f t="shared" si="123"/>
        <v>17.142715398202945</v>
      </c>
      <c r="J505" s="19">
        <f t="shared" si="124"/>
        <v>17.75543844941992</v>
      </c>
      <c r="K505" s="14">
        <f t="shared" si="125"/>
        <v>0.21086372448389307</v>
      </c>
      <c r="L505" s="2"/>
      <c r="M505" s="19">
        <f t="shared" si="126"/>
        <v>81.535327612924533</v>
      </c>
      <c r="N505" s="2"/>
    </row>
    <row r="506" spans="1:14" x14ac:dyDescent="0.25">
      <c r="A506" s="2">
        <v>22</v>
      </c>
      <c r="B506" s="2" t="s">
        <v>45</v>
      </c>
      <c r="C506" s="2" t="s">
        <v>14</v>
      </c>
      <c r="D506" s="2">
        <v>25</v>
      </c>
      <c r="E506" s="2">
        <v>25</v>
      </c>
      <c r="F506" s="2">
        <f t="shared" si="121"/>
        <v>25</v>
      </c>
      <c r="G506" s="12">
        <f t="shared" si="122"/>
        <v>4.9153124999999999E-2</v>
      </c>
      <c r="H506" s="2"/>
      <c r="I506" s="19">
        <f t="shared" si="123"/>
        <v>21.279896968403065</v>
      </c>
      <c r="J506" s="19">
        <f t="shared" si="124"/>
        <v>23.871231353793462</v>
      </c>
      <c r="K506" s="14">
        <f t="shared" si="125"/>
        <v>0.49116825481271331</v>
      </c>
      <c r="L506" s="2"/>
      <c r="M506" s="19">
        <f t="shared" si="126"/>
        <v>189.34179934537781</v>
      </c>
      <c r="N506" s="2"/>
    </row>
    <row r="507" spans="1:14" x14ac:dyDescent="0.25">
      <c r="A507" s="2">
        <v>23</v>
      </c>
      <c r="B507" s="2" t="s">
        <v>45</v>
      </c>
      <c r="C507" s="2" t="s">
        <v>14</v>
      </c>
      <c r="D507" s="2">
        <v>21</v>
      </c>
      <c r="E507" s="2">
        <v>22</v>
      </c>
      <c r="F507" s="2">
        <f t="shared" si="121"/>
        <v>21.5</v>
      </c>
      <c r="G507" s="12">
        <f t="shared" si="122"/>
        <v>3.6353651250000001E-2</v>
      </c>
      <c r="H507" s="2"/>
      <c r="I507" s="19">
        <f t="shared" si="123"/>
        <v>19.211306183303005</v>
      </c>
      <c r="J507" s="19">
        <f t="shared" si="124"/>
        <v>20.838090816592413</v>
      </c>
      <c r="K507" s="14">
        <f t="shared" si="125"/>
        <v>0.33195609279116045</v>
      </c>
      <c r="L507" s="2"/>
      <c r="M507" s="19">
        <f t="shared" si="126"/>
        <v>128.21716620149226</v>
      </c>
      <c r="N507" s="2"/>
    </row>
    <row r="508" spans="1:14" x14ac:dyDescent="0.25">
      <c r="A508" s="2">
        <v>24</v>
      </c>
      <c r="B508" s="2" t="s">
        <v>45</v>
      </c>
      <c r="C508" s="2" t="s">
        <v>14</v>
      </c>
      <c r="D508" s="2">
        <v>28.5</v>
      </c>
      <c r="E508" s="2">
        <v>30</v>
      </c>
      <c r="F508" s="2">
        <f t="shared" si="121"/>
        <v>29.25</v>
      </c>
      <c r="G508" s="12">
        <f t="shared" si="122"/>
        <v>6.7285712812500009E-2</v>
      </c>
      <c r="H508" s="2"/>
      <c r="I508" s="19">
        <f t="shared" si="123"/>
        <v>23.791757207453134</v>
      </c>
      <c r="J508" s="19">
        <f t="shared" si="124"/>
        <v>27.498580977667242</v>
      </c>
      <c r="K508" s="14">
        <f t="shared" si="125"/>
        <v>0.74338084472609933</v>
      </c>
      <c r="L508" s="2"/>
      <c r="M508" s="19">
        <f t="shared" si="126"/>
        <v>285.87431149333935</v>
      </c>
      <c r="N508" s="2"/>
    </row>
    <row r="509" spans="1:14" x14ac:dyDescent="0.25">
      <c r="A509" s="2">
        <v>25</v>
      </c>
      <c r="B509" s="2" t="s">
        <v>45</v>
      </c>
      <c r="C509" s="2" t="s">
        <v>14</v>
      </c>
      <c r="D509" s="2">
        <v>14</v>
      </c>
      <c r="E509" s="2">
        <v>14</v>
      </c>
      <c r="F509" s="2">
        <f t="shared" si="121"/>
        <v>14</v>
      </c>
      <c r="G509" s="12">
        <f t="shared" si="122"/>
        <v>1.5414419999999998E-2</v>
      </c>
      <c r="H509" s="2"/>
      <c r="I509" s="19">
        <f t="shared" si="123"/>
        <v>14.778611643802876</v>
      </c>
      <c r="J509" s="19">
        <f t="shared" si="124"/>
        <v>14.157684637979139</v>
      </c>
      <c r="K509" s="14">
        <f t="shared" si="125"/>
        <v>0.11234953042027489</v>
      </c>
      <c r="L509" s="2"/>
      <c r="M509" s="19">
        <f t="shared" si="126"/>
        <v>43.293250123668649</v>
      </c>
      <c r="N509" s="2"/>
    </row>
    <row r="510" spans="1:14" x14ac:dyDescent="0.25">
      <c r="A510" s="2">
        <v>26</v>
      </c>
      <c r="B510" s="2" t="s">
        <v>45</v>
      </c>
      <c r="C510" s="2" t="s">
        <v>14</v>
      </c>
      <c r="D510" s="2">
        <v>21</v>
      </c>
      <c r="E510" s="2">
        <v>21.5</v>
      </c>
      <c r="F510" s="2">
        <f t="shared" si="121"/>
        <v>21.25</v>
      </c>
      <c r="G510" s="12">
        <f t="shared" si="122"/>
        <v>3.5513132812500001E-2</v>
      </c>
      <c r="H510" s="2"/>
      <c r="I510" s="19">
        <f t="shared" si="123"/>
        <v>19.063549698652999</v>
      </c>
      <c r="J510" s="19">
        <f t="shared" si="124"/>
        <v>20.61964927297446</v>
      </c>
      <c r="K510" s="14">
        <f t="shared" si="125"/>
        <v>0.32210524715038291</v>
      </c>
      <c r="L510" s="2"/>
      <c r="M510" s="19">
        <f t="shared" si="126"/>
        <v>124.42756726414152</v>
      </c>
      <c r="N510" s="2"/>
    </row>
    <row r="511" spans="1:14" x14ac:dyDescent="0.25">
      <c r="A511" s="2">
        <v>27</v>
      </c>
      <c r="B511" s="2" t="s">
        <v>45</v>
      </c>
      <c r="C511" s="2" t="s">
        <v>14</v>
      </c>
      <c r="D511" s="2">
        <v>12.5</v>
      </c>
      <c r="E511" s="2">
        <v>12</v>
      </c>
      <c r="F511" s="2">
        <f t="shared" si="121"/>
        <v>12.25</v>
      </c>
      <c r="G511" s="12">
        <f t="shared" si="122"/>
        <v>1.1801665312499999E-2</v>
      </c>
      <c r="H511" s="2"/>
      <c r="I511" s="19">
        <f t="shared" si="123"/>
        <v>13.744316251252847</v>
      </c>
      <c r="J511" s="19">
        <f t="shared" si="124"/>
        <v>12.552825452224083</v>
      </c>
      <c r="K511" s="14">
        <f t="shared" si="125"/>
        <v>8.0706975145578286E-2</v>
      </c>
      <c r="L511" s="2"/>
      <c r="M511" s="19">
        <f t="shared" si="126"/>
        <v>30.903312802962461</v>
      </c>
      <c r="N511" s="2"/>
    </row>
    <row r="512" spans="1:14" x14ac:dyDescent="0.25">
      <c r="A512" s="2">
        <v>28</v>
      </c>
      <c r="B512" s="2" t="s">
        <v>45</v>
      </c>
      <c r="C512" s="2" t="s">
        <v>14</v>
      </c>
      <c r="D512" s="2">
        <v>12</v>
      </c>
      <c r="E512" s="2">
        <v>12</v>
      </c>
      <c r="F512" s="2">
        <f t="shared" si="121"/>
        <v>12</v>
      </c>
      <c r="G512" s="12">
        <f t="shared" si="122"/>
        <v>1.1324880000000001E-2</v>
      </c>
      <c r="H512" s="2"/>
      <c r="I512" s="19">
        <f t="shared" si="123"/>
        <v>13.596559766602844</v>
      </c>
      <c r="J512" s="19">
        <f t="shared" si="124"/>
        <v>12.321772236242809</v>
      </c>
      <c r="K512" s="14">
        <f t="shared" si="125"/>
        <v>7.6694102006421974E-2</v>
      </c>
      <c r="L512" s="2"/>
      <c r="M512" s="19">
        <f t="shared" si="126"/>
        <v>29.325599850422595</v>
      </c>
      <c r="N512" s="2"/>
    </row>
    <row r="513" spans="1:14" x14ac:dyDescent="0.25">
      <c r="A513" s="2">
        <v>29</v>
      </c>
      <c r="B513" s="2" t="s">
        <v>45</v>
      </c>
      <c r="C513" s="2" t="s">
        <v>14</v>
      </c>
      <c r="D513" s="2">
        <v>17</v>
      </c>
      <c r="E513" s="2">
        <v>18</v>
      </c>
      <c r="F513" s="2">
        <f t="shared" si="121"/>
        <v>17.5</v>
      </c>
      <c r="G513" s="12">
        <f t="shared" si="122"/>
        <v>2.408503125E-2</v>
      </c>
      <c r="H513" s="2"/>
      <c r="I513" s="19">
        <f t="shared" si="123"/>
        <v>16.847202428902936</v>
      </c>
      <c r="J513" s="19">
        <f t="shared" si="124"/>
        <v>17.310441950274644</v>
      </c>
      <c r="K513" s="14">
        <f t="shared" si="125"/>
        <v>0.19636753396512724</v>
      </c>
      <c r="L513" s="2"/>
      <c r="M513" s="19">
        <f t="shared" si="126"/>
        <v>75.928385376278626</v>
      </c>
      <c r="N513" s="2"/>
    </row>
    <row r="514" spans="1:14" x14ac:dyDescent="0.25">
      <c r="A514" s="2">
        <v>30</v>
      </c>
      <c r="B514" s="2" t="s">
        <v>45</v>
      </c>
      <c r="C514" s="2" t="s">
        <v>14</v>
      </c>
      <c r="D514" s="2">
        <v>20</v>
      </c>
      <c r="E514" s="2">
        <v>20.5</v>
      </c>
      <c r="F514" s="2">
        <f t="shared" si="121"/>
        <v>20.25</v>
      </c>
      <c r="G514" s="12">
        <f t="shared" si="122"/>
        <v>3.22493653125E-2</v>
      </c>
      <c r="H514" s="2"/>
      <c r="I514" s="19">
        <f t="shared" si="123"/>
        <v>18.472523760052983</v>
      </c>
      <c r="J514" s="19">
        <f t="shared" si="124"/>
        <v>19.743303600199425</v>
      </c>
      <c r="K514" s="14">
        <f t="shared" si="125"/>
        <v>0.28460811443972167</v>
      </c>
      <c r="L514" s="2"/>
      <c r="M514" s="19">
        <f t="shared" si="126"/>
        <v>109.99140981425235</v>
      </c>
      <c r="N514" s="2"/>
    </row>
    <row r="515" spans="1:14" x14ac:dyDescent="0.25">
      <c r="A515" s="2">
        <v>31</v>
      </c>
      <c r="B515" s="2" t="s">
        <v>45</v>
      </c>
      <c r="C515" s="2" t="s">
        <v>14</v>
      </c>
      <c r="D515" s="2">
        <v>19.5</v>
      </c>
      <c r="E515" s="2">
        <v>18.5</v>
      </c>
      <c r="F515" s="2">
        <f t="shared" si="121"/>
        <v>19</v>
      </c>
      <c r="G515" s="12">
        <f t="shared" si="122"/>
        <v>2.8390845000000001E-2</v>
      </c>
      <c r="H515" s="2"/>
      <c r="I515" s="19">
        <f t="shared" si="123"/>
        <v>17.733741336802961</v>
      </c>
      <c r="J515" s="19">
        <f t="shared" si="124"/>
        <v>18.641801039382159</v>
      </c>
      <c r="K515" s="14">
        <f t="shared" si="125"/>
        <v>0.24188086978707896</v>
      </c>
      <c r="L515" s="2"/>
      <c r="M515" s="19">
        <f t="shared" si="126"/>
        <v>93.516353024359319</v>
      </c>
      <c r="N515" s="2"/>
    </row>
    <row r="516" spans="1:14" x14ac:dyDescent="0.25">
      <c r="A516" s="2">
        <v>32</v>
      </c>
      <c r="B516" s="2" t="s">
        <v>45</v>
      </c>
      <c r="C516" s="2" t="s">
        <v>14</v>
      </c>
      <c r="D516" s="2">
        <v>18</v>
      </c>
      <c r="E516" s="2">
        <v>19.5</v>
      </c>
      <c r="F516" s="2">
        <f t="shared" si="121"/>
        <v>18.75</v>
      </c>
      <c r="G516" s="12">
        <f t="shared" si="122"/>
        <v>2.7648632812500001E-2</v>
      </c>
      <c r="H516" s="2"/>
      <c r="I516" s="19">
        <f t="shared" si="123"/>
        <v>17.585984852152958</v>
      </c>
      <c r="J516" s="19">
        <f t="shared" si="124"/>
        <v>18.420652940621295</v>
      </c>
      <c r="K516" s="14">
        <f t="shared" si="125"/>
        <v>0.23386865823033146</v>
      </c>
      <c r="L516" s="2"/>
      <c r="M516" s="19">
        <f t="shared" si="126"/>
        <v>90.42337418251816</v>
      </c>
      <c r="N516" s="2"/>
    </row>
    <row r="517" spans="1:14" x14ac:dyDescent="0.25">
      <c r="A517" s="2">
        <v>33</v>
      </c>
      <c r="B517" s="2" t="s">
        <v>45</v>
      </c>
      <c r="C517" s="2" t="s">
        <v>14</v>
      </c>
      <c r="D517" s="2">
        <v>19</v>
      </c>
      <c r="E517" s="2">
        <v>18.5</v>
      </c>
      <c r="F517" s="2">
        <f t="shared" ref="F517:F537" si="127">(D517+E517)/2</f>
        <v>18.75</v>
      </c>
      <c r="G517" s="12">
        <f t="shared" ref="G517:G537" si="128">(3.1458*(F517/2)^2)/10000</f>
        <v>2.7648632812500001E-2</v>
      </c>
      <c r="H517" s="2"/>
      <c r="I517" s="19">
        <f t="shared" ref="I517:I533" si="129" xml:space="preserve"> 6.50424850340264+(0.591025938600017*F517)</f>
        <v>17.585984852152958</v>
      </c>
      <c r="J517" s="19">
        <f t="shared" ref="J517:J537" si="130">1.3132*F517^0.901</f>
        <v>18.420652940621295</v>
      </c>
      <c r="K517" s="14">
        <f t="shared" ref="K517:K537" si="131">(-9.1298+(((3.4866*10^-2)*(F517^2)*I517))+(1.4633*F517))/1000</f>
        <v>0.23386865823033146</v>
      </c>
      <c r="L517" s="2"/>
      <c r="M517" s="19">
        <f t="shared" si="126"/>
        <v>90.42337418251816</v>
      </c>
      <c r="N517" s="2"/>
    </row>
    <row r="518" spans="1:14" x14ac:dyDescent="0.25">
      <c r="A518" s="2">
        <v>34</v>
      </c>
      <c r="B518" s="2" t="s">
        <v>45</v>
      </c>
      <c r="C518" s="2" t="s">
        <v>14</v>
      </c>
      <c r="D518" s="2">
        <v>10</v>
      </c>
      <c r="E518" s="2">
        <v>10.5</v>
      </c>
      <c r="F518" s="2">
        <f t="shared" si="127"/>
        <v>10.25</v>
      </c>
      <c r="G518" s="12">
        <f t="shared" si="128"/>
        <v>8.2626403124999998E-3</v>
      </c>
      <c r="H518" s="2"/>
      <c r="I518" s="19">
        <f t="shared" si="129"/>
        <v>12.562264374052813</v>
      </c>
      <c r="J518" s="19">
        <f t="shared" si="130"/>
        <v>10.690378372189679</v>
      </c>
      <c r="K518" s="14">
        <f t="shared" si="131"/>
        <v>5.1885970259255274E-2</v>
      </c>
      <c r="L518" s="2"/>
      <c r="M518" s="19">
        <f t="shared" si="126"/>
        <v>19.525083019553783</v>
      </c>
      <c r="N518" s="2"/>
    </row>
    <row r="519" spans="1:14" x14ac:dyDescent="0.25">
      <c r="A519" s="2">
        <v>35</v>
      </c>
      <c r="B519" s="2" t="s">
        <v>45</v>
      </c>
      <c r="C519" s="2" t="s">
        <v>14</v>
      </c>
      <c r="D519" s="2">
        <v>13</v>
      </c>
      <c r="E519" s="2">
        <v>13</v>
      </c>
      <c r="F519" s="2">
        <f t="shared" si="127"/>
        <v>13</v>
      </c>
      <c r="G519" s="12">
        <f t="shared" si="128"/>
        <v>1.3291004999999998E-2</v>
      </c>
      <c r="H519" s="2"/>
      <c r="I519" s="19">
        <f t="shared" si="129"/>
        <v>14.18758570520286</v>
      </c>
      <c r="J519" s="19">
        <f t="shared" si="130"/>
        <v>13.243227341530407</v>
      </c>
      <c r="K519" s="14">
        <f t="shared" si="131"/>
        <v>9.3491377380394883E-2</v>
      </c>
      <c r="L519" s="2"/>
      <c r="M519" s="19">
        <f t="shared" si="126"/>
        <v>35.919013211008334</v>
      </c>
      <c r="N519" s="2"/>
    </row>
    <row r="520" spans="1:14" x14ac:dyDescent="0.25">
      <c r="A520" s="2">
        <v>36</v>
      </c>
      <c r="B520" s="2" t="s">
        <v>45</v>
      </c>
      <c r="C520" s="2" t="s">
        <v>14</v>
      </c>
      <c r="D520" s="2">
        <v>19</v>
      </c>
      <c r="E520" s="2">
        <v>19.5</v>
      </c>
      <c r="F520" s="2">
        <f t="shared" si="127"/>
        <v>19.25</v>
      </c>
      <c r="G520" s="12">
        <f t="shared" si="128"/>
        <v>2.9142887812499997E-2</v>
      </c>
      <c r="H520" s="2"/>
      <c r="I520" s="19">
        <f t="shared" si="129"/>
        <v>17.881497821452967</v>
      </c>
      <c r="J520" s="19">
        <f t="shared" si="130"/>
        <v>18.862661242478843</v>
      </c>
      <c r="K520" s="14">
        <f t="shared" si="131"/>
        <v>0.25006825129628985</v>
      </c>
      <c r="L520" s="2"/>
      <c r="M520" s="19">
        <f t="shared" si="126"/>
        <v>96.675700106665204</v>
      </c>
      <c r="N520" s="2"/>
    </row>
    <row r="521" spans="1:14" x14ac:dyDescent="0.25">
      <c r="A521" s="2">
        <v>37</v>
      </c>
      <c r="B521" s="2" t="s">
        <v>45</v>
      </c>
      <c r="C521" s="2" t="s">
        <v>14</v>
      </c>
      <c r="D521" s="2">
        <v>19</v>
      </c>
      <c r="E521" s="2">
        <v>19</v>
      </c>
      <c r="F521" s="2">
        <f t="shared" si="127"/>
        <v>19</v>
      </c>
      <c r="G521" s="12">
        <f t="shared" si="128"/>
        <v>2.8390845000000001E-2</v>
      </c>
      <c r="H521" s="2"/>
      <c r="I521" s="19">
        <f t="shared" si="129"/>
        <v>17.733741336802961</v>
      </c>
      <c r="J521" s="19">
        <f t="shared" si="130"/>
        <v>18.641801039382159</v>
      </c>
      <c r="K521" s="14">
        <f t="shared" si="131"/>
        <v>0.24188086978707896</v>
      </c>
      <c r="L521" s="2"/>
      <c r="M521" s="19">
        <f t="shared" si="126"/>
        <v>93.516353024359319</v>
      </c>
      <c r="N521" s="2"/>
    </row>
    <row r="522" spans="1:14" x14ac:dyDescent="0.25">
      <c r="A522" s="2">
        <v>38</v>
      </c>
      <c r="B522" s="2" t="s">
        <v>45</v>
      </c>
      <c r="C522" s="2" t="s">
        <v>14</v>
      </c>
      <c r="D522" s="2">
        <v>18</v>
      </c>
      <c r="E522" s="2">
        <v>18.5</v>
      </c>
      <c r="F522" s="2">
        <f t="shared" si="127"/>
        <v>18.25</v>
      </c>
      <c r="G522" s="12">
        <f t="shared" si="128"/>
        <v>2.6193700312499998E-2</v>
      </c>
      <c r="H522" s="2"/>
      <c r="I522" s="19">
        <f t="shared" si="129"/>
        <v>17.290471882852948</v>
      </c>
      <c r="J522" s="19">
        <f t="shared" si="130"/>
        <v>17.977476049607848</v>
      </c>
      <c r="K522" s="14">
        <f t="shared" si="131"/>
        <v>0.2183620174578362</v>
      </c>
      <c r="L522" s="2"/>
      <c r="M522" s="19">
        <f t="shared" si="126"/>
        <v>84.433593425486592</v>
      </c>
      <c r="N522" s="2"/>
    </row>
    <row r="523" spans="1:14" x14ac:dyDescent="0.25">
      <c r="A523" s="2">
        <v>39</v>
      </c>
      <c r="B523" s="2" t="s">
        <v>45</v>
      </c>
      <c r="C523" s="2" t="s">
        <v>14</v>
      </c>
      <c r="D523" s="2">
        <v>12.5</v>
      </c>
      <c r="E523" s="2">
        <v>13</v>
      </c>
      <c r="F523" s="2">
        <f t="shared" si="127"/>
        <v>12.75</v>
      </c>
      <c r="G523" s="12">
        <f t="shared" si="128"/>
        <v>1.2784727812500001E-2</v>
      </c>
      <c r="H523" s="2"/>
      <c r="I523" s="19">
        <f t="shared" si="129"/>
        <v>14.039829220552857</v>
      </c>
      <c r="J523" s="19">
        <f t="shared" si="130"/>
        <v>13.013542973108537</v>
      </c>
      <c r="K523" s="14">
        <f t="shared" si="131"/>
        <v>8.9103680953467088E-2</v>
      </c>
      <c r="L523" s="2"/>
      <c r="M523" s="19">
        <f t="shared" si="126"/>
        <v>34.199287534569493</v>
      </c>
      <c r="N523" s="2"/>
    </row>
    <row r="524" spans="1:14" x14ac:dyDescent="0.25">
      <c r="A524" s="2">
        <v>40</v>
      </c>
      <c r="B524" s="2" t="s">
        <v>45</v>
      </c>
      <c r="C524" s="2" t="s">
        <v>14</v>
      </c>
      <c r="D524" s="2">
        <v>11</v>
      </c>
      <c r="E524" s="2">
        <v>11.5</v>
      </c>
      <c r="F524" s="2">
        <f t="shared" si="127"/>
        <v>11.25</v>
      </c>
      <c r="G524" s="12">
        <f t="shared" si="128"/>
        <v>9.9535078124999999E-3</v>
      </c>
      <c r="H524" s="2"/>
      <c r="I524" s="19">
        <f t="shared" si="129"/>
        <v>13.153290312652832</v>
      </c>
      <c r="J524" s="19">
        <f t="shared" si="130"/>
        <v>11.625704950747357</v>
      </c>
      <c r="K524" s="14">
        <f t="shared" si="131"/>
        <v>6.5374219098933192E-2</v>
      </c>
      <c r="L524" s="2"/>
      <c r="M524" s="19">
        <f t="shared" si="126"/>
        <v>24.864775261627585</v>
      </c>
      <c r="N524" s="2"/>
    </row>
    <row r="525" spans="1:14" x14ac:dyDescent="0.25">
      <c r="A525" s="2">
        <v>41</v>
      </c>
      <c r="B525" s="2" t="s">
        <v>45</v>
      </c>
      <c r="C525" s="2" t="s">
        <v>14</v>
      </c>
      <c r="D525" s="2">
        <v>10</v>
      </c>
      <c r="E525" s="2">
        <v>10</v>
      </c>
      <c r="F525" s="2">
        <f t="shared" si="127"/>
        <v>10</v>
      </c>
      <c r="G525" s="12">
        <f t="shared" si="128"/>
        <v>7.8645E-3</v>
      </c>
      <c r="H525" s="2"/>
      <c r="I525" s="19">
        <f t="shared" si="129"/>
        <v>12.41450788940281</v>
      </c>
      <c r="J525" s="19">
        <f t="shared" si="130"/>
        <v>10.45516458968023</v>
      </c>
      <c r="K525" s="14">
        <f t="shared" si="131"/>
        <v>4.8787623207191835E-2</v>
      </c>
      <c r="L525" s="2"/>
      <c r="M525" s="19">
        <f t="shared" si="126"/>
        <v>18.293864921901111</v>
      </c>
      <c r="N525" s="2"/>
    </row>
    <row r="526" spans="1:14" x14ac:dyDescent="0.25">
      <c r="A526" s="2">
        <v>42</v>
      </c>
      <c r="B526" s="2" t="s">
        <v>45</v>
      </c>
      <c r="C526" s="2" t="s">
        <v>14</v>
      </c>
      <c r="D526" s="2">
        <v>14</v>
      </c>
      <c r="E526" s="2">
        <v>15</v>
      </c>
      <c r="F526" s="2">
        <f t="shared" si="127"/>
        <v>14.5</v>
      </c>
      <c r="G526" s="12">
        <f t="shared" si="128"/>
        <v>1.6535111250000002E-2</v>
      </c>
      <c r="H526" s="2"/>
      <c r="I526" s="19">
        <f t="shared" si="129"/>
        <v>15.074124613102885</v>
      </c>
      <c r="J526" s="19">
        <f t="shared" si="130"/>
        <v>14.612463658471523</v>
      </c>
      <c r="K526" s="14">
        <f t="shared" si="131"/>
        <v>0.1225900736468836</v>
      </c>
      <c r="L526" s="2"/>
      <c r="M526" s="19">
        <f t="shared" si="126"/>
        <v>47.287816385743483</v>
      </c>
      <c r="N526" s="2"/>
    </row>
    <row r="527" spans="1:14" x14ac:dyDescent="0.25">
      <c r="A527" s="2">
        <v>43</v>
      </c>
      <c r="B527" s="2" t="s">
        <v>45</v>
      </c>
      <c r="C527" s="2" t="s">
        <v>14</v>
      </c>
      <c r="D527" s="2">
        <v>11</v>
      </c>
      <c r="E527" s="2">
        <v>11</v>
      </c>
      <c r="F527" s="2">
        <f t="shared" si="127"/>
        <v>11</v>
      </c>
      <c r="G527" s="12">
        <f t="shared" si="128"/>
        <v>9.516044999999999E-3</v>
      </c>
      <c r="H527" s="2"/>
      <c r="I527" s="19">
        <f t="shared" si="129"/>
        <v>13.005533828002825</v>
      </c>
      <c r="J527" s="19">
        <f t="shared" si="130"/>
        <v>11.392674343959751</v>
      </c>
      <c r="K527" s="14">
        <f t="shared" si="131"/>
        <v>6.1834064036104718E-2</v>
      </c>
      <c r="L527" s="2"/>
      <c r="M527" s="19">
        <f t="shared" si="126"/>
        <v>23.466165326017997</v>
      </c>
      <c r="N527" s="2"/>
    </row>
    <row r="528" spans="1:14" x14ac:dyDescent="0.25">
      <c r="A528" s="2">
        <v>44</v>
      </c>
      <c r="B528" s="2" t="s">
        <v>45</v>
      </c>
      <c r="C528" s="2" t="s">
        <v>14</v>
      </c>
      <c r="D528" s="2">
        <v>14.5</v>
      </c>
      <c r="E528" s="2">
        <v>15.5</v>
      </c>
      <c r="F528" s="2">
        <f t="shared" si="127"/>
        <v>15</v>
      </c>
      <c r="G528" s="12">
        <f t="shared" si="128"/>
        <v>1.7695124999999999E-2</v>
      </c>
      <c r="H528" s="2"/>
      <c r="I528" s="19">
        <f t="shared" si="129"/>
        <v>15.369637582402895</v>
      </c>
      <c r="J528" s="19">
        <f t="shared" si="130"/>
        <v>15.065692482498504</v>
      </c>
      <c r="K528" s="14">
        <f t="shared" si="131"/>
        <v>0.13339220138831337</v>
      </c>
      <c r="L528" s="2"/>
      <c r="M528" s="19">
        <f t="shared" si="126"/>
        <v>51.495155304297</v>
      </c>
      <c r="N528" s="2"/>
    </row>
    <row r="529" spans="1:14" x14ac:dyDescent="0.25">
      <c r="A529" s="2">
        <v>45</v>
      </c>
      <c r="B529" s="2" t="s">
        <v>45</v>
      </c>
      <c r="C529" s="2" t="s">
        <v>14</v>
      </c>
      <c r="D529" s="2">
        <v>19</v>
      </c>
      <c r="E529" s="2">
        <v>19</v>
      </c>
      <c r="F529" s="2">
        <f t="shared" si="127"/>
        <v>19</v>
      </c>
      <c r="G529" s="12">
        <f t="shared" si="128"/>
        <v>2.8390845000000001E-2</v>
      </c>
      <c r="H529" s="2"/>
      <c r="I529" s="19">
        <f t="shared" si="129"/>
        <v>17.733741336802961</v>
      </c>
      <c r="J529" s="19">
        <f t="shared" si="130"/>
        <v>18.641801039382159</v>
      </c>
      <c r="K529" s="14">
        <f t="shared" si="131"/>
        <v>0.24188086978707896</v>
      </c>
      <c r="L529" s="2"/>
      <c r="M529" s="19">
        <f t="shared" si="126"/>
        <v>93.516353024359319</v>
      </c>
      <c r="N529" s="2"/>
    </row>
    <row r="530" spans="1:14" x14ac:dyDescent="0.25">
      <c r="A530" s="2">
        <v>46</v>
      </c>
      <c r="B530" s="2" t="s">
        <v>45</v>
      </c>
      <c r="C530" s="2" t="s">
        <v>14</v>
      </c>
      <c r="D530" s="2">
        <v>33</v>
      </c>
      <c r="E530" s="2">
        <v>32</v>
      </c>
      <c r="F530" s="2">
        <f t="shared" si="127"/>
        <v>32.5</v>
      </c>
      <c r="G530" s="12">
        <f t="shared" si="128"/>
        <v>8.3068781250000001E-2</v>
      </c>
      <c r="H530" s="2"/>
      <c r="I530" s="19">
        <f t="shared" si="129"/>
        <v>25.712591507903191</v>
      </c>
      <c r="J530" s="19">
        <f t="shared" si="130"/>
        <v>30.236936112186473</v>
      </c>
      <c r="K530" s="14">
        <f t="shared" si="131"/>
        <v>0.98535052138724621</v>
      </c>
      <c r="L530" s="2"/>
      <c r="M530" s="19">
        <f t="shared" si="126"/>
        <v>378.2967213467424</v>
      </c>
      <c r="N530" s="2"/>
    </row>
    <row r="531" spans="1:14" x14ac:dyDescent="0.25">
      <c r="A531" s="2">
        <v>47</v>
      </c>
      <c r="B531" s="2" t="s">
        <v>45</v>
      </c>
      <c r="C531" s="2" t="s">
        <v>14</v>
      </c>
      <c r="D531" s="2">
        <v>15</v>
      </c>
      <c r="E531" s="2">
        <v>16.5</v>
      </c>
      <c r="F531" s="2">
        <f t="shared" si="127"/>
        <v>15.75</v>
      </c>
      <c r="G531" s="12">
        <f t="shared" si="128"/>
        <v>1.9508875312499997E-2</v>
      </c>
      <c r="H531" s="2"/>
      <c r="I531" s="19">
        <f t="shared" si="129"/>
        <v>15.812907036352907</v>
      </c>
      <c r="J531" s="19">
        <f t="shared" si="130"/>
        <v>15.742752108305924</v>
      </c>
      <c r="K531" s="14">
        <f t="shared" si="131"/>
        <v>0.15068217184995672</v>
      </c>
      <c r="L531" s="2"/>
      <c r="M531" s="19">
        <f t="shared" si="126"/>
        <v>58.217921515026923</v>
      </c>
      <c r="N531" s="2"/>
    </row>
    <row r="532" spans="1:14" x14ac:dyDescent="0.25">
      <c r="A532" s="2">
        <v>48</v>
      </c>
      <c r="B532" s="2" t="s">
        <v>45</v>
      </c>
      <c r="C532" s="2" t="s">
        <v>14</v>
      </c>
      <c r="D532" s="2">
        <v>15</v>
      </c>
      <c r="E532" s="2">
        <v>11</v>
      </c>
      <c r="F532" s="2">
        <f t="shared" si="127"/>
        <v>13</v>
      </c>
      <c r="G532" s="12">
        <f t="shared" si="128"/>
        <v>1.3291004999999998E-2</v>
      </c>
      <c r="H532" s="2"/>
      <c r="I532" s="19">
        <f t="shared" si="129"/>
        <v>14.18758570520286</v>
      </c>
      <c r="J532" s="19">
        <f t="shared" si="130"/>
        <v>13.243227341530407</v>
      </c>
      <c r="K532" s="14">
        <f t="shared" si="131"/>
        <v>9.3491377380394883E-2</v>
      </c>
      <c r="L532" s="2"/>
      <c r="M532" s="19">
        <f t="shared" si="126"/>
        <v>35.919013211008334</v>
      </c>
      <c r="N532" s="2"/>
    </row>
    <row r="533" spans="1:14" x14ac:dyDescent="0.25">
      <c r="A533" s="2">
        <v>49</v>
      </c>
      <c r="B533" s="2" t="s">
        <v>45</v>
      </c>
      <c r="C533" s="2" t="s">
        <v>14</v>
      </c>
      <c r="D533" s="2">
        <v>14</v>
      </c>
      <c r="E533" s="2">
        <v>15</v>
      </c>
      <c r="F533" s="2">
        <f t="shared" si="127"/>
        <v>14.5</v>
      </c>
      <c r="G533" s="12">
        <f t="shared" si="128"/>
        <v>1.6535111250000002E-2</v>
      </c>
      <c r="H533" s="2"/>
      <c r="I533" s="19">
        <f t="shared" si="129"/>
        <v>15.074124613102885</v>
      </c>
      <c r="J533" s="19">
        <f t="shared" si="130"/>
        <v>14.612463658471523</v>
      </c>
      <c r="K533" s="14">
        <f t="shared" si="131"/>
        <v>0.1225900736468836</v>
      </c>
      <c r="L533" s="2"/>
      <c r="M533" s="19">
        <f t="shared" si="126"/>
        <v>47.287816385743483</v>
      </c>
      <c r="N533" s="2"/>
    </row>
    <row r="534" spans="1:14" x14ac:dyDescent="0.25">
      <c r="A534" s="2">
        <v>50</v>
      </c>
      <c r="B534" s="2" t="s">
        <v>45</v>
      </c>
      <c r="C534" s="2" t="s">
        <v>15</v>
      </c>
      <c r="D534" s="2">
        <v>54</v>
      </c>
      <c r="E534" s="2">
        <v>52</v>
      </c>
      <c r="F534" s="2">
        <f t="shared" si="127"/>
        <v>53</v>
      </c>
      <c r="G534" s="12">
        <f t="shared" si="128"/>
        <v>0.22091380499999999</v>
      </c>
      <c r="H534" s="2"/>
      <c r="I534" s="19">
        <f>14.5533711872903+(0.308151775729765*F534)</f>
        <v>30.885415300967843</v>
      </c>
      <c r="J534" s="19">
        <f t="shared" si="130"/>
        <v>46.97896370427388</v>
      </c>
      <c r="K534" s="14">
        <f t="shared" si="131"/>
        <v>3.0932992496828775</v>
      </c>
      <c r="L534" s="2"/>
      <c r="M534" s="19">
        <f t="shared" si="126"/>
        <v>1181.6546781773307</v>
      </c>
      <c r="N534" s="2"/>
    </row>
    <row r="535" spans="1:14" x14ac:dyDescent="0.25">
      <c r="A535" s="2">
        <v>51</v>
      </c>
      <c r="B535" s="2" t="s">
        <v>45</v>
      </c>
      <c r="C535" s="2" t="s">
        <v>15</v>
      </c>
      <c r="D535" s="2">
        <v>45.5</v>
      </c>
      <c r="E535" s="2">
        <v>47</v>
      </c>
      <c r="F535" s="2">
        <f t="shared" si="127"/>
        <v>46.25</v>
      </c>
      <c r="G535" s="12">
        <f t="shared" si="128"/>
        <v>0.16822657031250002</v>
      </c>
      <c r="H535" s="2"/>
      <c r="I535" s="19">
        <f>14.5533711872903+(0.308151775729765*F535)</f>
        <v>28.805390814791931</v>
      </c>
      <c r="J535" s="19">
        <f t="shared" si="130"/>
        <v>41.552441731332493</v>
      </c>
      <c r="K535" s="14">
        <f t="shared" si="131"/>
        <v>2.2068698049489766</v>
      </c>
      <c r="L535" s="2"/>
      <c r="M535" s="19">
        <f t="shared" si="126"/>
        <v>844.25744083780705</v>
      </c>
      <c r="N535" s="2"/>
    </row>
    <row r="536" spans="1:14" x14ac:dyDescent="0.25">
      <c r="A536" s="2">
        <v>52</v>
      </c>
      <c r="B536" s="2" t="s">
        <v>45</v>
      </c>
      <c r="C536" s="2" t="s">
        <v>15</v>
      </c>
      <c r="D536" s="2">
        <v>49</v>
      </c>
      <c r="E536" s="2">
        <v>50</v>
      </c>
      <c r="F536" s="2">
        <f t="shared" si="127"/>
        <v>49.5</v>
      </c>
      <c r="G536" s="12">
        <f t="shared" si="128"/>
        <v>0.19269991124999999</v>
      </c>
      <c r="H536" s="2"/>
      <c r="I536" s="19">
        <f>14.5533711872903+(0.308151775729765*F536)</f>
        <v>29.806884085913666</v>
      </c>
      <c r="J536" s="19">
        <f t="shared" si="130"/>
        <v>44.174349029905557</v>
      </c>
      <c r="K536" s="14">
        <f t="shared" si="131"/>
        <v>2.6097180720268263</v>
      </c>
      <c r="L536" s="2"/>
      <c r="M536" s="19">
        <f t="shared" si="126"/>
        <v>997.63339223324647</v>
      </c>
      <c r="N536" s="2"/>
    </row>
    <row r="537" spans="1:14" x14ac:dyDescent="0.25">
      <c r="A537" s="2">
        <v>53</v>
      </c>
      <c r="B537" s="2" t="s">
        <v>45</v>
      </c>
      <c r="C537" s="2" t="s">
        <v>15</v>
      </c>
      <c r="D537" s="2">
        <v>47</v>
      </c>
      <c r="E537" s="2">
        <v>43</v>
      </c>
      <c r="F537" s="2">
        <f t="shared" si="127"/>
        <v>45</v>
      </c>
      <c r="G537" s="12">
        <f t="shared" si="128"/>
        <v>0.159256125</v>
      </c>
      <c r="H537" s="2"/>
      <c r="I537" s="19">
        <f>14.5533711872903+(0.308151775729765*F537)</f>
        <v>28.420201095129727</v>
      </c>
      <c r="J537" s="19">
        <f t="shared" si="130"/>
        <v>40.539216324963292</v>
      </c>
      <c r="K537" s="14">
        <f t="shared" si="131"/>
        <v>2.0632886310501557</v>
      </c>
      <c r="L537" s="2"/>
      <c r="M537" s="19">
        <f t="shared" si="126"/>
        <v>789.57093434499393</v>
      </c>
      <c r="N537" s="2"/>
    </row>
    <row r="538" spans="1:14" x14ac:dyDescent="0.25">
      <c r="A538" s="32">
        <f>A537*10000/531</f>
        <v>998.11676082862527</v>
      </c>
      <c r="B538" s="6"/>
      <c r="C538" s="6"/>
      <c r="D538" s="6"/>
      <c r="E538" s="6"/>
      <c r="F538" s="6"/>
      <c r="G538" s="20">
        <f>SUM(G485:G537)</f>
        <v>2.1283942115624996</v>
      </c>
      <c r="H538" s="7">
        <f>G538*10000/531</f>
        <v>40.082753513418069</v>
      </c>
      <c r="I538" s="17">
        <f t="shared" ref="I538:J538" si="132">AVERAGE(I485:I537)</f>
        <v>18.19645719119524</v>
      </c>
      <c r="J538" s="17">
        <f t="shared" si="132"/>
        <v>19.808551107932164</v>
      </c>
      <c r="K538" s="9">
        <f>SUM(K485:K537)</f>
        <v>22.58764946309385</v>
      </c>
      <c r="L538" s="7">
        <f>K538*10000/531</f>
        <v>425.37946258180511</v>
      </c>
      <c r="M538" s="17">
        <f>SUM(M485:M537)</f>
        <v>8675.5290162913643</v>
      </c>
      <c r="N538" s="7">
        <f>(M538*10000/531)/1000</f>
        <v>163.38096075878278</v>
      </c>
    </row>
    <row r="539" spans="1:14" x14ac:dyDescent="0.25">
      <c r="A539" s="3">
        <v>1</v>
      </c>
      <c r="B539" s="3" t="s">
        <v>46</v>
      </c>
      <c r="C539" s="3" t="s">
        <v>16</v>
      </c>
      <c r="D539" s="3">
        <v>10</v>
      </c>
      <c r="E539" s="3">
        <v>9.5</v>
      </c>
      <c r="F539" s="3">
        <f t="shared" ref="F539:F574" si="133">(D539+E539)/2</f>
        <v>9.75</v>
      </c>
      <c r="G539" s="13">
        <f t="shared" ref="G539:G574" si="134">(3.1458*(F539/2)^2)/10000</f>
        <v>7.4761903125000004E-3</v>
      </c>
      <c r="H539" s="3"/>
      <c r="I539" s="18">
        <f>16.7822461729784+(0.348491398454387*F539)</f>
        <v>20.180037307908673</v>
      </c>
      <c r="J539" s="18">
        <f t="shared" ref="J539:J574" si="135">1.3132*F539^0.901</f>
        <v>10.219367868231547</v>
      </c>
      <c r="K539" s="15">
        <f>(2.3118+(((3.1278*10^-2)*(F539^2)*I539))+((3.7159*10^-1)*F539))/1000</f>
        <v>6.5937416607525209E-2</v>
      </c>
      <c r="L539" s="3"/>
      <c r="M539" s="18">
        <f t="shared" ref="M539:M541" si="136">((-9.1098)+(((7.3484*10^-3)*(F539^2)*I539))+(2.3666*F539))</f>
        <v>28.061461871211016</v>
      </c>
      <c r="N539" s="3"/>
    </row>
    <row r="540" spans="1:14" x14ac:dyDescent="0.25">
      <c r="A540" s="3">
        <v>2</v>
      </c>
      <c r="B540" s="3" t="s">
        <v>46</v>
      </c>
      <c r="C540" s="3" t="s">
        <v>16</v>
      </c>
      <c r="D540" s="3">
        <v>12</v>
      </c>
      <c r="E540" s="3">
        <v>12</v>
      </c>
      <c r="F540" s="3">
        <f t="shared" si="133"/>
        <v>12</v>
      </c>
      <c r="G540" s="13">
        <f t="shared" si="134"/>
        <v>1.1324880000000001E-2</v>
      </c>
      <c r="H540" s="3"/>
      <c r="I540" s="18">
        <f>16.7822461729784+(0.348491398454387*F540)</f>
        <v>20.964142954431043</v>
      </c>
      <c r="J540" s="18">
        <f t="shared" si="135"/>
        <v>12.321772236242809</v>
      </c>
      <c r="K540" s="15">
        <f>(2.3118+(((3.1278*10^-2)*(F540^2)*I540))+((3.7159*10^-1)*F540))/1000</f>
        <v>0.10119405071933198</v>
      </c>
      <c r="L540" s="3"/>
      <c r="M540" s="18">
        <f t="shared" si="136"/>
        <v>41.473018764433121</v>
      </c>
      <c r="N540" s="3"/>
    </row>
    <row r="541" spans="1:14" x14ac:dyDescent="0.25">
      <c r="A541" s="3">
        <v>3</v>
      </c>
      <c r="B541" s="3" t="s">
        <v>46</v>
      </c>
      <c r="C541" s="3" t="s">
        <v>16</v>
      </c>
      <c r="D541" s="3">
        <v>28</v>
      </c>
      <c r="E541" s="3">
        <v>28</v>
      </c>
      <c r="F541" s="3">
        <f t="shared" si="133"/>
        <v>28</v>
      </c>
      <c r="G541" s="13">
        <f t="shared" si="134"/>
        <v>6.1657679999999992E-2</v>
      </c>
      <c r="H541" s="3"/>
      <c r="I541" s="18">
        <f>16.7822461729784+(0.348491398454387*F541)</f>
        <v>26.540005329701238</v>
      </c>
      <c r="J541" s="18">
        <f t="shared" si="135"/>
        <v>26.437492425833472</v>
      </c>
      <c r="K541" s="15">
        <f>(2.3118+(((3.1278*10^-2)*(F541^2)*I541))+((3.7159*10^-1)*F541))/1000</f>
        <v>0.66352905677467788</v>
      </c>
      <c r="L541" s="3"/>
      <c r="M541" s="18">
        <f t="shared" si="136"/>
        <v>210.05583492918484</v>
      </c>
      <c r="N541" s="3"/>
    </row>
    <row r="542" spans="1:14" x14ac:dyDescent="0.25">
      <c r="A542" s="3">
        <v>4</v>
      </c>
      <c r="B542" s="3" t="s">
        <v>46</v>
      </c>
      <c r="C542" s="3" t="s">
        <v>14</v>
      </c>
      <c r="D542" s="3">
        <v>29.5</v>
      </c>
      <c r="E542" s="3">
        <v>27.5</v>
      </c>
      <c r="F542" s="3">
        <f t="shared" si="133"/>
        <v>28.5</v>
      </c>
      <c r="G542" s="13">
        <f t="shared" si="134"/>
        <v>6.3879401249999995E-2</v>
      </c>
      <c r="H542" s="3">
        <v>19.100000000000001</v>
      </c>
      <c r="I542" s="18">
        <f t="shared" ref="I542:I568" si="137" xml:space="preserve"> 6.50424850340264+(0.591025938600017*F542)</f>
        <v>23.348487753503122</v>
      </c>
      <c r="J542" s="18">
        <f t="shared" si="135"/>
        <v>26.862479243652196</v>
      </c>
      <c r="K542" s="15">
        <f t="shared" ref="K542:K574" si="138">(-9.1298+(((3.4866*10^-2)*(F542^2)*I542))+(1.4633*F542))/1000</f>
        <v>0.69380128679257891</v>
      </c>
      <c r="L542" s="3"/>
      <c r="M542" s="18">
        <f t="shared" ref="M542:M574" si="139">((-5.9426+(((1.321*10^-2)*(F542^2)*I542))+(7.8369*10^-1)*F542))</f>
        <v>266.91769423851224</v>
      </c>
      <c r="N542" s="3"/>
    </row>
    <row r="543" spans="1:14" x14ac:dyDescent="0.25">
      <c r="A543" s="3">
        <v>5</v>
      </c>
      <c r="B543" s="3" t="s">
        <v>46</v>
      </c>
      <c r="C543" s="3" t="s">
        <v>14</v>
      </c>
      <c r="D543" s="3">
        <v>13</v>
      </c>
      <c r="E543" s="3">
        <v>13</v>
      </c>
      <c r="F543" s="3">
        <f t="shared" si="133"/>
        <v>13</v>
      </c>
      <c r="G543" s="13">
        <f t="shared" si="134"/>
        <v>1.3291004999999998E-2</v>
      </c>
      <c r="H543" s="3">
        <v>10.5</v>
      </c>
      <c r="I543" s="18">
        <f t="shared" si="137"/>
        <v>14.18758570520286</v>
      </c>
      <c r="J543" s="18">
        <f t="shared" si="135"/>
        <v>13.243227341530407</v>
      </c>
      <c r="K543" s="15">
        <f t="shared" si="138"/>
        <v>9.3491377380394883E-2</v>
      </c>
      <c r="L543" s="3"/>
      <c r="M543" s="18">
        <f t="shared" si="139"/>
        <v>35.919013211008334</v>
      </c>
      <c r="N543" s="3"/>
    </row>
    <row r="544" spans="1:14" x14ac:dyDescent="0.25">
      <c r="A544" s="3">
        <v>6</v>
      </c>
      <c r="B544" s="3" t="s">
        <v>46</v>
      </c>
      <c r="C544" s="3" t="s">
        <v>14</v>
      </c>
      <c r="D544" s="3">
        <v>26</v>
      </c>
      <c r="E544" s="3">
        <v>26.5</v>
      </c>
      <c r="F544" s="3">
        <f t="shared" si="133"/>
        <v>26.25</v>
      </c>
      <c r="G544" s="13">
        <f t="shared" si="134"/>
        <v>5.4191320312499999E-2</v>
      </c>
      <c r="H544" s="3">
        <v>22.4</v>
      </c>
      <c r="I544" s="18">
        <f t="shared" si="137"/>
        <v>22.018679391653084</v>
      </c>
      <c r="J544" s="18">
        <f t="shared" si="135"/>
        <v>24.944016224899588</v>
      </c>
      <c r="K544" s="15">
        <f t="shared" si="138"/>
        <v>0.55827736339092959</v>
      </c>
      <c r="L544" s="3"/>
      <c r="M544" s="18">
        <f t="shared" si="139"/>
        <v>215.05463570438772</v>
      </c>
      <c r="N544" s="3"/>
    </row>
    <row r="545" spans="1:14" x14ac:dyDescent="0.25">
      <c r="A545" s="3">
        <v>7</v>
      </c>
      <c r="B545" s="3" t="s">
        <v>46</v>
      </c>
      <c r="C545" s="3" t="s">
        <v>14</v>
      </c>
      <c r="D545" s="3">
        <v>27.5</v>
      </c>
      <c r="E545" s="3">
        <v>28</v>
      </c>
      <c r="F545" s="3">
        <f t="shared" si="133"/>
        <v>27.75</v>
      </c>
      <c r="G545" s="13">
        <f t="shared" si="134"/>
        <v>6.0561565312500003E-2</v>
      </c>
      <c r="H545" s="3"/>
      <c r="I545" s="18">
        <f t="shared" si="137"/>
        <v>22.905218299553109</v>
      </c>
      <c r="J545" s="18">
        <f t="shared" si="135"/>
        <v>26.224717935286183</v>
      </c>
      <c r="K545" s="15">
        <f t="shared" si="138"/>
        <v>0.64645896108263545</v>
      </c>
      <c r="L545" s="3"/>
      <c r="M545" s="18">
        <f t="shared" si="139"/>
        <v>248.80871759842296</v>
      </c>
      <c r="N545" s="3"/>
    </row>
    <row r="546" spans="1:14" x14ac:dyDescent="0.25">
      <c r="A546" s="3">
        <v>8</v>
      </c>
      <c r="B546" s="3" t="s">
        <v>46</v>
      </c>
      <c r="C546" s="3" t="s">
        <v>14</v>
      </c>
      <c r="D546" s="3">
        <v>37.5</v>
      </c>
      <c r="E546" s="3">
        <v>39</v>
      </c>
      <c r="F546" s="3">
        <f t="shared" si="133"/>
        <v>38.25</v>
      </c>
      <c r="G546" s="13">
        <f t="shared" si="134"/>
        <v>0.1150625503125</v>
      </c>
      <c r="H546" s="3"/>
      <c r="I546" s="18">
        <f t="shared" si="137"/>
        <v>29.110990654853289</v>
      </c>
      <c r="J546" s="18">
        <f t="shared" si="135"/>
        <v>35.017230993789823</v>
      </c>
      <c r="K546" s="15">
        <f t="shared" si="138"/>
        <v>1.5318261611393149</v>
      </c>
      <c r="L546" s="3"/>
      <c r="M546" s="18">
        <f t="shared" si="139"/>
        <v>586.66327818520472</v>
      </c>
      <c r="N546" s="3"/>
    </row>
    <row r="547" spans="1:14" x14ac:dyDescent="0.25">
      <c r="A547" s="3">
        <v>9</v>
      </c>
      <c r="B547" s="3" t="s">
        <v>46</v>
      </c>
      <c r="C547" s="3" t="s">
        <v>14</v>
      </c>
      <c r="D547" s="3">
        <v>19.5</v>
      </c>
      <c r="E547" s="3">
        <v>18.5</v>
      </c>
      <c r="F547" s="3">
        <f t="shared" si="133"/>
        <v>19</v>
      </c>
      <c r="G547" s="13">
        <f t="shared" si="134"/>
        <v>2.8390845000000001E-2</v>
      </c>
      <c r="H547" s="3"/>
      <c r="I547" s="18">
        <f t="shared" si="137"/>
        <v>17.733741336802961</v>
      </c>
      <c r="J547" s="18">
        <f t="shared" si="135"/>
        <v>18.641801039382159</v>
      </c>
      <c r="K547" s="15">
        <f t="shared" si="138"/>
        <v>0.24188086978707896</v>
      </c>
      <c r="L547" s="3"/>
      <c r="M547" s="18">
        <f t="shared" si="139"/>
        <v>93.516353024359319</v>
      </c>
      <c r="N547" s="3"/>
    </row>
    <row r="548" spans="1:14" x14ac:dyDescent="0.25">
      <c r="A548" s="3">
        <v>10</v>
      </c>
      <c r="B548" s="3" t="s">
        <v>46</v>
      </c>
      <c r="C548" s="3" t="s">
        <v>14</v>
      </c>
      <c r="D548" s="3">
        <v>30.5</v>
      </c>
      <c r="E548" s="3">
        <v>30.5</v>
      </c>
      <c r="F548" s="3">
        <f t="shared" si="133"/>
        <v>30.5</v>
      </c>
      <c r="G548" s="13">
        <f t="shared" si="134"/>
        <v>7.3159511250000003E-2</v>
      </c>
      <c r="H548" s="3"/>
      <c r="I548" s="18">
        <f t="shared" si="137"/>
        <v>24.530539630703156</v>
      </c>
      <c r="J548" s="18">
        <f t="shared" si="135"/>
        <v>28.555188362654125</v>
      </c>
      <c r="K548" s="15">
        <f t="shared" si="138"/>
        <v>0.83112673957930061</v>
      </c>
      <c r="L548" s="3"/>
      <c r="M548" s="18">
        <f t="shared" si="139"/>
        <v>319.40599563220781</v>
      </c>
      <c r="N548" s="3"/>
    </row>
    <row r="549" spans="1:14" x14ac:dyDescent="0.25">
      <c r="A549" s="3">
        <v>11</v>
      </c>
      <c r="B549" s="3" t="s">
        <v>46</v>
      </c>
      <c r="C549" s="3" t="s">
        <v>14</v>
      </c>
      <c r="D549" s="3">
        <v>20</v>
      </c>
      <c r="E549" s="3">
        <v>20</v>
      </c>
      <c r="F549" s="3">
        <f t="shared" si="133"/>
        <v>20</v>
      </c>
      <c r="G549" s="13">
        <f t="shared" si="134"/>
        <v>3.1458E-2</v>
      </c>
      <c r="H549" s="3"/>
      <c r="I549" s="18">
        <f t="shared" si="137"/>
        <v>18.32476727540298</v>
      </c>
      <c r="J549" s="18">
        <f t="shared" si="135"/>
        <v>19.523554996346338</v>
      </c>
      <c r="K549" s="15">
        <f t="shared" si="138"/>
        <v>0.27570073432968012</v>
      </c>
      <c r="L549" s="3"/>
      <c r="M549" s="18">
        <f t="shared" si="139"/>
        <v>106.55927028322934</v>
      </c>
      <c r="N549" s="3"/>
    </row>
    <row r="550" spans="1:14" x14ac:dyDescent="0.25">
      <c r="A550" s="3">
        <v>12</v>
      </c>
      <c r="B550" s="3" t="s">
        <v>46</v>
      </c>
      <c r="C550" s="3" t="s">
        <v>14</v>
      </c>
      <c r="D550" s="3">
        <v>26.5</v>
      </c>
      <c r="E550" s="3">
        <v>28</v>
      </c>
      <c r="F550" s="3">
        <f t="shared" si="133"/>
        <v>27.25</v>
      </c>
      <c r="G550" s="13">
        <f t="shared" si="134"/>
        <v>5.8398827812499998E-2</v>
      </c>
      <c r="H550" s="3"/>
      <c r="I550" s="18">
        <f t="shared" si="137"/>
        <v>22.609705330253099</v>
      </c>
      <c r="J550" s="18">
        <f t="shared" si="135"/>
        <v>25.798597478841685</v>
      </c>
      <c r="K550" s="15">
        <f t="shared" si="138"/>
        <v>0.61611455901224665</v>
      </c>
      <c r="L550" s="3"/>
      <c r="M550" s="18">
        <f t="shared" si="139"/>
        <v>237.19721864185101</v>
      </c>
      <c r="N550" s="3"/>
    </row>
    <row r="551" spans="1:14" x14ac:dyDescent="0.25">
      <c r="A551" s="3">
        <v>13</v>
      </c>
      <c r="B551" s="3" t="s">
        <v>46</v>
      </c>
      <c r="C551" s="3" t="s">
        <v>14</v>
      </c>
      <c r="D551" s="3">
        <v>16</v>
      </c>
      <c r="E551" s="3">
        <v>16</v>
      </c>
      <c r="F551" s="3">
        <f t="shared" si="133"/>
        <v>16</v>
      </c>
      <c r="G551" s="13">
        <f t="shared" si="134"/>
        <v>2.0133120000000001E-2</v>
      </c>
      <c r="H551" s="3"/>
      <c r="I551" s="18">
        <f t="shared" si="137"/>
        <v>15.96066352100291</v>
      </c>
      <c r="J551" s="18">
        <f t="shared" si="135"/>
        <v>15.967722571411766</v>
      </c>
      <c r="K551" s="15">
        <f t="shared" si="138"/>
        <v>0.15674303054676161</v>
      </c>
      <c r="L551" s="3"/>
      <c r="M551" s="18">
        <f t="shared" si="139"/>
        <v>60.571573468786802</v>
      </c>
      <c r="N551" s="3"/>
    </row>
    <row r="552" spans="1:14" x14ac:dyDescent="0.25">
      <c r="A552" s="3">
        <v>14</v>
      </c>
      <c r="B552" s="3" t="s">
        <v>46</v>
      </c>
      <c r="C552" s="3" t="s">
        <v>14</v>
      </c>
      <c r="D552" s="3">
        <v>33</v>
      </c>
      <c r="E552" s="3">
        <v>30</v>
      </c>
      <c r="F552" s="3">
        <f t="shared" si="133"/>
        <v>31.5</v>
      </c>
      <c r="G552" s="13">
        <f t="shared" si="134"/>
        <v>7.8035501249999986E-2</v>
      </c>
      <c r="H552" s="3"/>
      <c r="I552" s="18">
        <f t="shared" si="137"/>
        <v>25.121565569303172</v>
      </c>
      <c r="J552" s="18">
        <f t="shared" si="135"/>
        <v>29.397383842597005</v>
      </c>
      <c r="K552" s="15">
        <f t="shared" si="138"/>
        <v>0.90606451922449449</v>
      </c>
      <c r="L552" s="3"/>
      <c r="M552" s="18">
        <f t="shared" si="139"/>
        <v>348.02763309142352</v>
      </c>
      <c r="N552" s="3"/>
    </row>
    <row r="553" spans="1:14" x14ac:dyDescent="0.25">
      <c r="A553" s="3">
        <v>15</v>
      </c>
      <c r="B553" s="3" t="s">
        <v>46</v>
      </c>
      <c r="C553" s="3" t="s">
        <v>14</v>
      </c>
      <c r="D553" s="3">
        <v>24</v>
      </c>
      <c r="E553" s="3">
        <v>22</v>
      </c>
      <c r="F553" s="3">
        <f t="shared" si="133"/>
        <v>23</v>
      </c>
      <c r="G553" s="13">
        <f t="shared" si="134"/>
        <v>4.1603204999999997E-2</v>
      </c>
      <c r="H553" s="3"/>
      <c r="I553" s="18">
        <f t="shared" si="137"/>
        <v>20.09784509120303</v>
      </c>
      <c r="J553" s="18">
        <f t="shared" si="135"/>
        <v>22.143570759598532</v>
      </c>
      <c r="K553" s="15">
        <f t="shared" si="138"/>
        <v>0.3952130460164891</v>
      </c>
      <c r="L553" s="3"/>
      <c r="M553" s="18">
        <f t="shared" si="139"/>
        <v>152.52782030338497</v>
      </c>
      <c r="N553" s="3"/>
    </row>
    <row r="554" spans="1:14" x14ac:dyDescent="0.25">
      <c r="A554" s="3">
        <v>16</v>
      </c>
      <c r="B554" s="3" t="s">
        <v>46</v>
      </c>
      <c r="C554" s="3" t="s">
        <v>14</v>
      </c>
      <c r="D554" s="3">
        <v>23</v>
      </c>
      <c r="E554" s="3">
        <v>22</v>
      </c>
      <c r="F554" s="3">
        <f t="shared" si="133"/>
        <v>22.5</v>
      </c>
      <c r="G554" s="13">
        <f t="shared" si="134"/>
        <v>3.981403125E-2</v>
      </c>
      <c r="H554" s="3"/>
      <c r="I554" s="18">
        <f t="shared" si="137"/>
        <v>19.802332121903021</v>
      </c>
      <c r="J554" s="18">
        <f t="shared" si="135"/>
        <v>21.709375116030941</v>
      </c>
      <c r="K554" s="15">
        <f t="shared" si="138"/>
        <v>0.37332368157964957</v>
      </c>
      <c r="L554" s="3"/>
      <c r="M554" s="18">
        <f t="shared" si="139"/>
        <v>144.11975871098406</v>
      </c>
      <c r="N554" s="3"/>
    </row>
    <row r="555" spans="1:14" x14ac:dyDescent="0.25">
      <c r="A555" s="3">
        <v>17</v>
      </c>
      <c r="B555" s="3" t="s">
        <v>46</v>
      </c>
      <c r="C555" s="3" t="s">
        <v>14</v>
      </c>
      <c r="D555" s="3">
        <v>18</v>
      </c>
      <c r="E555" s="3">
        <v>17</v>
      </c>
      <c r="F555" s="3">
        <f t="shared" si="133"/>
        <v>17.5</v>
      </c>
      <c r="G555" s="13">
        <f t="shared" si="134"/>
        <v>2.408503125E-2</v>
      </c>
      <c r="H555" s="3"/>
      <c r="I555" s="18">
        <f t="shared" si="137"/>
        <v>16.847202428902936</v>
      </c>
      <c r="J555" s="18">
        <f t="shared" si="135"/>
        <v>17.310441950274644</v>
      </c>
      <c r="K555" s="15">
        <f t="shared" si="138"/>
        <v>0.19636753396512724</v>
      </c>
      <c r="L555" s="3"/>
      <c r="M555" s="18">
        <f t="shared" si="139"/>
        <v>75.928385376278626</v>
      </c>
      <c r="N555" s="3"/>
    </row>
    <row r="556" spans="1:14" x14ac:dyDescent="0.25">
      <c r="A556" s="3">
        <v>18</v>
      </c>
      <c r="B556" s="3" t="s">
        <v>46</v>
      </c>
      <c r="C556" s="3" t="s">
        <v>14</v>
      </c>
      <c r="D556" s="3">
        <v>13.5</v>
      </c>
      <c r="E556" s="3">
        <v>13</v>
      </c>
      <c r="F556" s="3">
        <f t="shared" si="133"/>
        <v>13.25</v>
      </c>
      <c r="G556" s="13">
        <f t="shared" si="134"/>
        <v>1.3807112812499999E-2</v>
      </c>
      <c r="H556" s="3"/>
      <c r="I556" s="18">
        <f t="shared" si="137"/>
        <v>14.335342189852865</v>
      </c>
      <c r="J556" s="18">
        <f t="shared" si="135"/>
        <v>13.472474814009663</v>
      </c>
      <c r="K556" s="15">
        <f t="shared" si="138"/>
        <v>9.8007878661441908E-2</v>
      </c>
      <c r="L556" s="3"/>
      <c r="M556" s="18">
        <f t="shared" si="139"/>
        <v>37.687540359451837</v>
      </c>
      <c r="N556" s="3"/>
    </row>
    <row r="557" spans="1:14" x14ac:dyDescent="0.25">
      <c r="A557" s="3">
        <v>19</v>
      </c>
      <c r="B557" s="3" t="s">
        <v>46</v>
      </c>
      <c r="C557" s="3" t="s">
        <v>14</v>
      </c>
      <c r="D557" s="3">
        <v>22</v>
      </c>
      <c r="E557" s="3">
        <v>22.5</v>
      </c>
      <c r="F557" s="3">
        <f t="shared" si="133"/>
        <v>22.25</v>
      </c>
      <c r="G557" s="13">
        <f t="shared" si="134"/>
        <v>3.8934190312499999E-2</v>
      </c>
      <c r="H557" s="3"/>
      <c r="I557" s="18">
        <f t="shared" si="137"/>
        <v>19.654575637253018</v>
      </c>
      <c r="J557" s="18">
        <f t="shared" si="135"/>
        <v>21.491920125954906</v>
      </c>
      <c r="K557" s="15">
        <f t="shared" si="138"/>
        <v>0.3626832896905251</v>
      </c>
      <c r="L557" s="3"/>
      <c r="M557" s="18">
        <f t="shared" si="139"/>
        <v>140.03101717222614</v>
      </c>
      <c r="N557" s="3"/>
    </row>
    <row r="558" spans="1:14" x14ac:dyDescent="0.25">
      <c r="A558" s="3">
        <v>20</v>
      </c>
      <c r="B558" s="3" t="s">
        <v>46</v>
      </c>
      <c r="C558" s="3" t="s">
        <v>14</v>
      </c>
      <c r="D558" s="3">
        <v>15.5</v>
      </c>
      <c r="E558" s="3">
        <v>16</v>
      </c>
      <c r="F558" s="3">
        <f t="shared" si="133"/>
        <v>15.75</v>
      </c>
      <c r="G558" s="13">
        <f t="shared" si="134"/>
        <v>1.9508875312499997E-2</v>
      </c>
      <c r="H558" s="3"/>
      <c r="I558" s="18">
        <f t="shared" si="137"/>
        <v>15.812907036352907</v>
      </c>
      <c r="J558" s="18">
        <f t="shared" si="135"/>
        <v>15.742752108305924</v>
      </c>
      <c r="K558" s="15">
        <f t="shared" si="138"/>
        <v>0.15068217184995672</v>
      </c>
      <c r="L558" s="3"/>
      <c r="M558" s="18">
        <f t="shared" si="139"/>
        <v>58.217921515026923</v>
      </c>
      <c r="N558" s="3"/>
    </row>
    <row r="559" spans="1:14" x14ac:dyDescent="0.25">
      <c r="A559" s="3">
        <v>21</v>
      </c>
      <c r="B559" s="3" t="s">
        <v>46</v>
      </c>
      <c r="C559" s="3" t="s">
        <v>14</v>
      </c>
      <c r="D559" s="3">
        <v>23</v>
      </c>
      <c r="E559" s="3">
        <v>23</v>
      </c>
      <c r="F559" s="3">
        <f t="shared" si="133"/>
        <v>23</v>
      </c>
      <c r="G559" s="13">
        <f t="shared" si="134"/>
        <v>4.1603204999999997E-2</v>
      </c>
      <c r="H559" s="3"/>
      <c r="I559" s="18">
        <f t="shared" si="137"/>
        <v>20.09784509120303</v>
      </c>
      <c r="J559" s="18">
        <f t="shared" si="135"/>
        <v>22.143570759598532</v>
      </c>
      <c r="K559" s="15">
        <f t="shared" si="138"/>
        <v>0.3952130460164891</v>
      </c>
      <c r="L559" s="3"/>
      <c r="M559" s="18">
        <f t="shared" si="139"/>
        <v>152.52782030338497</v>
      </c>
      <c r="N559" s="3"/>
    </row>
    <row r="560" spans="1:14" x14ac:dyDescent="0.25">
      <c r="A560" s="3">
        <v>22</v>
      </c>
      <c r="B560" s="3" t="s">
        <v>46</v>
      </c>
      <c r="C560" s="3" t="s">
        <v>14</v>
      </c>
      <c r="D560" s="3">
        <v>25.5</v>
      </c>
      <c r="E560" s="3">
        <v>25.5</v>
      </c>
      <c r="F560" s="3">
        <f t="shared" si="133"/>
        <v>25.5</v>
      </c>
      <c r="G560" s="13">
        <f t="shared" si="134"/>
        <v>5.1138911250000002E-2</v>
      </c>
      <c r="H560" s="3"/>
      <c r="I560" s="18">
        <f t="shared" si="137"/>
        <v>21.575409937703071</v>
      </c>
      <c r="J560" s="18">
        <f t="shared" si="135"/>
        <v>24.300968172570066</v>
      </c>
      <c r="K560" s="15">
        <f t="shared" si="138"/>
        <v>0.51733376993789293</v>
      </c>
      <c r="L560" s="3"/>
      <c r="M560" s="18">
        <f t="shared" si="139"/>
        <v>199.37000522140667</v>
      </c>
      <c r="N560" s="3"/>
    </row>
    <row r="561" spans="1:14" x14ac:dyDescent="0.25">
      <c r="A561" s="3">
        <v>23</v>
      </c>
      <c r="B561" s="3" t="s">
        <v>46</v>
      </c>
      <c r="C561" s="3" t="s">
        <v>14</v>
      </c>
      <c r="D561" s="3">
        <v>24.5</v>
      </c>
      <c r="E561" s="3">
        <v>25.5</v>
      </c>
      <c r="F561" s="3">
        <f t="shared" si="133"/>
        <v>25</v>
      </c>
      <c r="G561" s="13">
        <f t="shared" si="134"/>
        <v>4.9153124999999999E-2</v>
      </c>
      <c r="H561" s="3"/>
      <c r="I561" s="18">
        <f t="shared" si="137"/>
        <v>21.279896968403065</v>
      </c>
      <c r="J561" s="18">
        <f t="shared" si="135"/>
        <v>23.871231353793462</v>
      </c>
      <c r="K561" s="15">
        <f t="shared" si="138"/>
        <v>0.49116825481271331</v>
      </c>
      <c r="L561" s="3"/>
      <c r="M561" s="18">
        <f t="shared" si="139"/>
        <v>189.34179934537781</v>
      </c>
      <c r="N561" s="3"/>
    </row>
    <row r="562" spans="1:14" x14ac:dyDescent="0.25">
      <c r="A562" s="3">
        <v>24</v>
      </c>
      <c r="B562" s="3" t="s">
        <v>46</v>
      </c>
      <c r="C562" s="3" t="s">
        <v>14</v>
      </c>
      <c r="D562" s="3">
        <v>14</v>
      </c>
      <c r="E562" s="3">
        <v>13.5</v>
      </c>
      <c r="F562" s="3">
        <f t="shared" si="133"/>
        <v>13.75</v>
      </c>
      <c r="G562" s="13">
        <f t="shared" si="134"/>
        <v>1.4868820312499999E-2</v>
      </c>
      <c r="H562" s="3"/>
      <c r="I562" s="18">
        <f t="shared" si="137"/>
        <v>14.630855159152873</v>
      </c>
      <c r="J562" s="18">
        <f t="shared" si="135"/>
        <v>13.929694927690415</v>
      </c>
      <c r="K562" s="15">
        <f t="shared" si="138"/>
        <v>0.10743502330228423</v>
      </c>
      <c r="L562" s="3"/>
      <c r="M562" s="18">
        <f t="shared" si="139"/>
        <v>41.373926867096159</v>
      </c>
      <c r="N562" s="3"/>
    </row>
    <row r="563" spans="1:14" x14ac:dyDescent="0.25">
      <c r="A563" s="3">
        <v>25</v>
      </c>
      <c r="B563" s="3" t="s">
        <v>46</v>
      </c>
      <c r="C563" s="3" t="s">
        <v>14</v>
      </c>
      <c r="D563" s="3">
        <v>12</v>
      </c>
      <c r="E563" s="3">
        <v>12</v>
      </c>
      <c r="F563" s="3">
        <f t="shared" si="133"/>
        <v>12</v>
      </c>
      <c r="G563" s="13">
        <f t="shared" si="134"/>
        <v>1.1324880000000001E-2</v>
      </c>
      <c r="H563" s="3"/>
      <c r="I563" s="18">
        <f t="shared" si="137"/>
        <v>13.596559766602844</v>
      </c>
      <c r="J563" s="18">
        <f t="shared" si="135"/>
        <v>12.321772236242809</v>
      </c>
      <c r="K563" s="15">
        <f t="shared" si="138"/>
        <v>7.6694102006421974E-2</v>
      </c>
      <c r="L563" s="3"/>
      <c r="M563" s="18">
        <f t="shared" si="139"/>
        <v>29.325599850422595</v>
      </c>
      <c r="N563" s="3"/>
    </row>
    <row r="564" spans="1:14" x14ac:dyDescent="0.25">
      <c r="A564" s="3">
        <v>26</v>
      </c>
      <c r="B564" s="3" t="s">
        <v>46</v>
      </c>
      <c r="C564" s="3" t="s">
        <v>14</v>
      </c>
      <c r="D564" s="3">
        <v>20</v>
      </c>
      <c r="E564" s="3">
        <v>21.5</v>
      </c>
      <c r="F564" s="3">
        <f t="shared" si="133"/>
        <v>20.75</v>
      </c>
      <c r="G564" s="13">
        <f t="shared" si="134"/>
        <v>3.3861587812499996E-2</v>
      </c>
      <c r="H564" s="3"/>
      <c r="I564" s="18">
        <f t="shared" si="137"/>
        <v>18.768036729352993</v>
      </c>
      <c r="J564" s="18">
        <f t="shared" si="135"/>
        <v>20.181999129321838</v>
      </c>
      <c r="K564" s="15">
        <f t="shared" si="138"/>
        <v>0.30297929458275791</v>
      </c>
      <c r="L564" s="3"/>
      <c r="M564" s="18">
        <f t="shared" si="139"/>
        <v>117.06650477666584</v>
      </c>
      <c r="N564" s="3"/>
    </row>
    <row r="565" spans="1:14" x14ac:dyDescent="0.25">
      <c r="A565" s="3">
        <v>27</v>
      </c>
      <c r="B565" s="3" t="s">
        <v>46</v>
      </c>
      <c r="C565" s="3" t="s">
        <v>14</v>
      </c>
      <c r="D565" s="3">
        <v>16</v>
      </c>
      <c r="E565" s="3">
        <v>16</v>
      </c>
      <c r="F565" s="3">
        <f t="shared" si="133"/>
        <v>16</v>
      </c>
      <c r="G565" s="13">
        <f t="shared" si="134"/>
        <v>2.0133120000000001E-2</v>
      </c>
      <c r="H565" s="3"/>
      <c r="I565" s="18">
        <f t="shared" si="137"/>
        <v>15.96066352100291</v>
      </c>
      <c r="J565" s="18">
        <f t="shared" si="135"/>
        <v>15.967722571411766</v>
      </c>
      <c r="K565" s="15">
        <f t="shared" si="138"/>
        <v>0.15674303054676161</v>
      </c>
      <c r="L565" s="3"/>
      <c r="M565" s="18">
        <f t="shared" si="139"/>
        <v>60.571573468786802</v>
      </c>
      <c r="N565" s="3"/>
    </row>
    <row r="566" spans="1:14" x14ac:dyDescent="0.25">
      <c r="A566" s="3">
        <v>28</v>
      </c>
      <c r="B566" s="3" t="s">
        <v>46</v>
      </c>
      <c r="C566" s="3" t="s">
        <v>14</v>
      </c>
      <c r="D566" s="3">
        <v>17</v>
      </c>
      <c r="E566" s="3">
        <v>17</v>
      </c>
      <c r="F566" s="3">
        <f t="shared" si="133"/>
        <v>17</v>
      </c>
      <c r="G566" s="13">
        <f t="shared" si="134"/>
        <v>2.2728405E-2</v>
      </c>
      <c r="H566" s="3"/>
      <c r="I566" s="18">
        <f t="shared" si="137"/>
        <v>16.55168945960293</v>
      </c>
      <c r="J566" s="18">
        <f t="shared" si="135"/>
        <v>16.864184784599143</v>
      </c>
      <c r="K566" s="15">
        <f t="shared" si="138"/>
        <v>0.18252565815787108</v>
      </c>
      <c r="L566" s="3"/>
      <c r="M566" s="18">
        <f t="shared" si="139"/>
        <v>70.569349333031511</v>
      </c>
      <c r="N566" s="3"/>
    </row>
    <row r="567" spans="1:14" x14ac:dyDescent="0.25">
      <c r="A567" s="3">
        <v>29</v>
      </c>
      <c r="B567" s="3" t="s">
        <v>46</v>
      </c>
      <c r="C567" s="3" t="s">
        <v>14</v>
      </c>
      <c r="D567" s="3">
        <v>20</v>
      </c>
      <c r="E567" s="3">
        <v>19</v>
      </c>
      <c r="F567" s="3">
        <f t="shared" si="133"/>
        <v>19.5</v>
      </c>
      <c r="G567" s="13">
        <f t="shared" si="134"/>
        <v>2.9904761250000002E-2</v>
      </c>
      <c r="H567" s="3"/>
      <c r="I567" s="18">
        <f t="shared" si="137"/>
        <v>18.02925430610297</v>
      </c>
      <c r="J567" s="18">
        <f t="shared" si="135"/>
        <v>19.083237656559497</v>
      </c>
      <c r="K567" s="15">
        <f t="shared" si="138"/>
        <v>0.2584327346370619</v>
      </c>
      <c r="L567" s="3"/>
      <c r="M567" s="18">
        <f t="shared" si="139"/>
        <v>99.902147378121597</v>
      </c>
      <c r="N567" s="3"/>
    </row>
    <row r="568" spans="1:14" x14ac:dyDescent="0.25">
      <c r="A568" s="3">
        <v>30</v>
      </c>
      <c r="B568" s="3" t="s">
        <v>46</v>
      </c>
      <c r="C568" s="3" t="s">
        <v>14</v>
      </c>
      <c r="D568" s="3">
        <v>17</v>
      </c>
      <c r="E568" s="3">
        <v>16.5</v>
      </c>
      <c r="F568" s="3">
        <f t="shared" si="133"/>
        <v>16.75</v>
      </c>
      <c r="G568" s="13">
        <f t="shared" si="134"/>
        <v>2.2064837812499998E-2</v>
      </c>
      <c r="H568" s="3"/>
      <c r="I568" s="18">
        <f t="shared" si="137"/>
        <v>16.403932974952923</v>
      </c>
      <c r="J568" s="18">
        <f t="shared" si="135"/>
        <v>16.640570794312119</v>
      </c>
      <c r="K568" s="15">
        <f t="shared" si="138"/>
        <v>0.17584525857331482</v>
      </c>
      <c r="L568" s="3"/>
      <c r="M568" s="18">
        <f t="shared" si="139"/>
        <v>67.980966262217876</v>
      </c>
      <c r="N568" s="3"/>
    </row>
    <row r="569" spans="1:14" x14ac:dyDescent="0.25">
      <c r="A569" s="3">
        <v>31</v>
      </c>
      <c r="B569" s="3" t="s">
        <v>46</v>
      </c>
      <c r="C569" s="3" t="s">
        <v>15</v>
      </c>
      <c r="D569" s="3">
        <v>44</v>
      </c>
      <c r="E569" s="3">
        <v>42</v>
      </c>
      <c r="F569" s="3">
        <f t="shared" si="133"/>
        <v>43</v>
      </c>
      <c r="G569" s="13">
        <f t="shared" si="134"/>
        <v>0.145414605</v>
      </c>
      <c r="H569" s="3">
        <v>25.7</v>
      </c>
      <c r="I569" s="18">
        <f t="shared" ref="I569:I574" si="140">14.5533711872903+(0.308151775729765*F569)</f>
        <v>27.803897543670196</v>
      </c>
      <c r="J569" s="18">
        <f t="shared" si="135"/>
        <v>38.912214971552594</v>
      </c>
      <c r="K569" s="15">
        <f t="shared" si="138"/>
        <v>1.846232469059812</v>
      </c>
      <c r="L569" s="3"/>
      <c r="M569" s="18">
        <f t="shared" si="139"/>
        <v>706.87433063443223</v>
      </c>
      <c r="N569" s="3"/>
    </row>
    <row r="570" spans="1:14" x14ac:dyDescent="0.25">
      <c r="A570" s="3">
        <v>32</v>
      </c>
      <c r="B570" s="3" t="s">
        <v>46</v>
      </c>
      <c r="C570" s="3" t="s">
        <v>15</v>
      </c>
      <c r="D570" s="3">
        <v>33</v>
      </c>
      <c r="E570" s="3">
        <v>31.5</v>
      </c>
      <c r="F570" s="3">
        <f t="shared" si="133"/>
        <v>32.25</v>
      </c>
      <c r="G570" s="13">
        <f t="shared" si="134"/>
        <v>8.1795715312500003E-2</v>
      </c>
      <c r="H570" s="3">
        <v>21.1</v>
      </c>
      <c r="I570" s="18">
        <f t="shared" si="140"/>
        <v>24.491265954575219</v>
      </c>
      <c r="J570" s="18">
        <f t="shared" si="135"/>
        <v>30.027290863984312</v>
      </c>
      <c r="K570" s="15">
        <f t="shared" si="138"/>
        <v>0.92618397245303163</v>
      </c>
      <c r="L570" s="3"/>
      <c r="M570" s="18">
        <f t="shared" si="139"/>
        <v>355.82243129178988</v>
      </c>
      <c r="N570" s="3"/>
    </row>
    <row r="571" spans="1:14" x14ac:dyDescent="0.25">
      <c r="A571" s="3">
        <v>33</v>
      </c>
      <c r="B571" s="3" t="s">
        <v>46</v>
      </c>
      <c r="C571" s="3" t="s">
        <v>15</v>
      </c>
      <c r="D571" s="3">
        <v>42</v>
      </c>
      <c r="E571" s="3">
        <v>40</v>
      </c>
      <c r="F571" s="3">
        <f t="shared" si="133"/>
        <v>41</v>
      </c>
      <c r="G571" s="13">
        <f t="shared" si="134"/>
        <v>0.132202245</v>
      </c>
      <c r="H571" s="3"/>
      <c r="I571" s="18">
        <f t="shared" si="140"/>
        <v>27.187593992210665</v>
      </c>
      <c r="J571" s="18">
        <f t="shared" si="135"/>
        <v>37.27770171890063</v>
      </c>
      <c r="K571" s="15">
        <f t="shared" si="138"/>
        <v>1.6443234782345932</v>
      </c>
      <c r="L571" s="3"/>
      <c r="M571" s="18">
        <f t="shared" si="139"/>
        <v>629.91667406697002</v>
      </c>
      <c r="N571" s="3"/>
    </row>
    <row r="572" spans="1:14" x14ac:dyDescent="0.25">
      <c r="A572" s="3">
        <v>34</v>
      </c>
      <c r="B572" s="3" t="s">
        <v>46</v>
      </c>
      <c r="C572" s="3" t="s">
        <v>15</v>
      </c>
      <c r="D572" s="3">
        <v>36</v>
      </c>
      <c r="E572" s="3">
        <v>36.5</v>
      </c>
      <c r="F572" s="3">
        <f t="shared" si="133"/>
        <v>36.25</v>
      </c>
      <c r="G572" s="13">
        <f t="shared" si="134"/>
        <v>0.10334444531249999</v>
      </c>
      <c r="H572" s="3"/>
      <c r="I572" s="18">
        <f t="shared" si="140"/>
        <v>25.723873057494281</v>
      </c>
      <c r="J572" s="18">
        <f t="shared" si="135"/>
        <v>33.363176413748029</v>
      </c>
      <c r="K572" s="15">
        <f t="shared" si="138"/>
        <v>1.2224824457765671</v>
      </c>
      <c r="L572" s="3"/>
      <c r="M572" s="18">
        <f t="shared" si="139"/>
        <v>469.00084587229537</v>
      </c>
      <c r="N572" s="3"/>
    </row>
    <row r="573" spans="1:14" x14ac:dyDescent="0.25">
      <c r="A573" s="3">
        <v>35</v>
      </c>
      <c r="B573" s="3" t="s">
        <v>46</v>
      </c>
      <c r="C573" s="3" t="s">
        <v>15</v>
      </c>
      <c r="D573" s="3">
        <v>22</v>
      </c>
      <c r="E573" s="3">
        <v>23</v>
      </c>
      <c r="F573" s="3">
        <f t="shared" si="133"/>
        <v>22.5</v>
      </c>
      <c r="G573" s="13">
        <f t="shared" si="134"/>
        <v>3.981403125E-2</v>
      </c>
      <c r="H573" s="3"/>
      <c r="I573" s="18">
        <f t="shared" si="140"/>
        <v>21.486786141210011</v>
      </c>
      <c r="J573" s="18">
        <f t="shared" si="135"/>
        <v>21.709375116030941</v>
      </c>
      <c r="K573" s="15">
        <f t="shared" si="138"/>
        <v>0.40305583208471057</v>
      </c>
      <c r="L573" s="3"/>
      <c r="M573" s="18">
        <f t="shared" si="139"/>
        <v>155.38465024347576</v>
      </c>
      <c r="N573" s="3"/>
    </row>
    <row r="574" spans="1:14" x14ac:dyDescent="0.25">
      <c r="A574" s="3">
        <v>36</v>
      </c>
      <c r="B574" s="3" t="s">
        <v>46</v>
      </c>
      <c r="C574" s="3" t="s">
        <v>15</v>
      </c>
      <c r="D574" s="3">
        <v>59</v>
      </c>
      <c r="E574" s="3">
        <v>54</v>
      </c>
      <c r="F574" s="3">
        <f t="shared" si="133"/>
        <v>56.5</v>
      </c>
      <c r="G574" s="13">
        <f t="shared" si="134"/>
        <v>0.25105450124999995</v>
      </c>
      <c r="H574" s="3"/>
      <c r="I574" s="18">
        <f t="shared" si="140"/>
        <v>31.96394651602202</v>
      </c>
      <c r="J574" s="18">
        <f t="shared" si="135"/>
        <v>49.765288434923164</v>
      </c>
      <c r="K574" s="15">
        <f t="shared" si="138"/>
        <v>3.6311654935943816</v>
      </c>
      <c r="L574" s="3"/>
      <c r="M574" s="18">
        <f t="shared" si="139"/>
        <v>1386.2434431908387</v>
      </c>
      <c r="N574" s="3"/>
    </row>
    <row r="575" spans="1:14" x14ac:dyDescent="0.25">
      <c r="A575" s="32">
        <f>A574*10000/531</f>
        <v>677.96610169491521</v>
      </c>
      <c r="B575" s="6"/>
      <c r="C575" s="6"/>
      <c r="D575" s="6"/>
      <c r="E575" s="6"/>
      <c r="F575" s="6"/>
      <c r="G575" s="20">
        <f>SUM(G539:G574)</f>
        <v>1.9051800403125001</v>
      </c>
      <c r="H575" s="7">
        <f>G575*10000/531</f>
        <v>35.879096804378534</v>
      </c>
      <c r="I575" s="17">
        <f t="shared" ref="I575:J575" si="141">AVERAGE(I539:I574)</f>
        <v>20.7121622690279</v>
      </c>
      <c r="J575" s="17">
        <f t="shared" si="141"/>
        <v>22.816252426114247</v>
      </c>
      <c r="K575" s="9">
        <f>SUM(K539:K574)</f>
        <v>21.296237591906802</v>
      </c>
      <c r="L575" s="7">
        <f>K575*10000/531</f>
        <v>401.05908835982677</v>
      </c>
      <c r="M575" s="17">
        <f>SUM(M539:M574)</f>
        <v>8138.0162101878886</v>
      </c>
      <c r="N575" s="7">
        <f>(M575*10000/531)/1000</f>
        <v>153.2583090430864</v>
      </c>
    </row>
    <row r="576" spans="1:14" x14ac:dyDescent="0.25">
      <c r="A576" s="2">
        <v>1</v>
      </c>
      <c r="B576" s="2" t="s">
        <v>36</v>
      </c>
      <c r="C576" s="2" t="s">
        <v>16</v>
      </c>
      <c r="D576" s="2">
        <v>52</v>
      </c>
      <c r="E576" s="2">
        <v>49</v>
      </c>
      <c r="F576" s="2">
        <f t="shared" ref="F576:F607" si="142">(D576+E576)/2</f>
        <v>50.5</v>
      </c>
      <c r="G576" s="12">
        <f t="shared" ref="G576:G607" si="143">(3.1458*(F576/2)^2)/10000</f>
        <v>0.20056441124999999</v>
      </c>
      <c r="H576" s="2"/>
      <c r="I576" s="19">
        <f>16.7822461729784+(0.348491398454387*F576)</f>
        <v>34.381061794924946</v>
      </c>
      <c r="J576" s="19">
        <f t="shared" ref="J576:J607" si="144">1.3132*F576^0.901</f>
        <v>44.977613249265424</v>
      </c>
      <c r="K576" s="14">
        <f>(2.3118+(((3.1278*10^-2)*(F576^2)*I576))+((3.7159*10^-1)*F576))/1000</f>
        <v>2.7635416073079444</v>
      </c>
      <c r="L576" s="2"/>
      <c r="M576" s="19">
        <f t="shared" ref="M576:M579" si="145">((-9.1098)+(((7.3484*10^-3)*(F576^2)*I576))+(2.3666*F576))</f>
        <v>754.71343740788097</v>
      </c>
      <c r="N576" s="2"/>
    </row>
    <row r="577" spans="1:14" x14ac:dyDescent="0.25">
      <c r="A577" s="2">
        <v>2</v>
      </c>
      <c r="B577" s="2" t="s">
        <v>36</v>
      </c>
      <c r="C577" s="2" t="s">
        <v>16</v>
      </c>
      <c r="D577" s="2">
        <v>19</v>
      </c>
      <c r="E577" s="2">
        <v>22</v>
      </c>
      <c r="F577" s="2">
        <f t="shared" si="142"/>
        <v>20.5</v>
      </c>
      <c r="G577" s="12">
        <f t="shared" si="143"/>
        <v>3.3050561249999999E-2</v>
      </c>
      <c r="H577" s="2">
        <v>22.2</v>
      </c>
      <c r="I577" s="19">
        <f>16.7822461729784+(0.348491398454387*F577)</f>
        <v>23.926319841293335</v>
      </c>
      <c r="J577" s="19">
        <f t="shared" si="144"/>
        <v>19.96278377933983</v>
      </c>
      <c r="K577" s="14">
        <f>(2.3118+(((3.1278*10^-2)*(F577^2)*I577))+((3.7159*10^-1)*F577))/1000</f>
        <v>0.32443080829630766</v>
      </c>
      <c r="L577" s="2"/>
      <c r="M577" s="19">
        <f t="shared" si="145"/>
        <v>113.29392590531961</v>
      </c>
      <c r="N577" s="2"/>
    </row>
    <row r="578" spans="1:14" x14ac:dyDescent="0.25">
      <c r="A578" s="2">
        <v>3</v>
      </c>
      <c r="B578" s="2" t="s">
        <v>36</v>
      </c>
      <c r="C578" s="2" t="s">
        <v>16</v>
      </c>
      <c r="D578" s="2">
        <v>41</v>
      </c>
      <c r="E578" s="2">
        <v>40</v>
      </c>
      <c r="F578" s="2">
        <f t="shared" si="142"/>
        <v>40.5</v>
      </c>
      <c r="G578" s="12">
        <f t="shared" si="143"/>
        <v>0.12899746125</v>
      </c>
      <c r="H578" s="2"/>
      <c r="I578" s="19">
        <f>16.7822461729784+(0.348491398454387*F578)</f>
        <v>30.896147810381073</v>
      </c>
      <c r="J578" s="19">
        <f t="shared" si="144"/>
        <v>36.86785323576099</v>
      </c>
      <c r="K578" s="14">
        <f>(2.3118+(((3.1278*10^-2)*(F578^2)*I578))+((3.7159*10^-1)*F578))/1000</f>
        <v>1.6024491138172858</v>
      </c>
      <c r="L578" s="2"/>
      <c r="M578" s="19">
        <f t="shared" si="145"/>
        <v>459.13535352762142</v>
      </c>
      <c r="N578" s="2"/>
    </row>
    <row r="579" spans="1:14" x14ac:dyDescent="0.25">
      <c r="A579" s="2">
        <v>4</v>
      </c>
      <c r="B579" s="2" t="s">
        <v>36</v>
      </c>
      <c r="C579" s="2" t="s">
        <v>16</v>
      </c>
      <c r="D579" s="2">
        <v>40</v>
      </c>
      <c r="E579" s="2">
        <v>41</v>
      </c>
      <c r="F579" s="2">
        <f t="shared" si="142"/>
        <v>40.5</v>
      </c>
      <c r="G579" s="12">
        <f t="shared" si="143"/>
        <v>0.12899746125</v>
      </c>
      <c r="H579" s="2"/>
      <c r="I579" s="19">
        <f>16.7822461729784+(0.348491398454387*F579)</f>
        <v>30.896147810381073</v>
      </c>
      <c r="J579" s="19">
        <f t="shared" si="144"/>
        <v>36.86785323576099</v>
      </c>
      <c r="K579" s="14">
        <f>(2.3118+(((3.1278*10^-2)*(F579^2)*I579))+((3.7159*10^-1)*F579))/1000</f>
        <v>1.6024491138172858</v>
      </c>
      <c r="L579" s="2"/>
      <c r="M579" s="19">
        <f t="shared" si="145"/>
        <v>459.13535352762142</v>
      </c>
      <c r="N579" s="2"/>
    </row>
    <row r="580" spans="1:14" x14ac:dyDescent="0.25">
      <c r="A580" s="2">
        <v>5</v>
      </c>
      <c r="B580" s="2" t="s">
        <v>36</v>
      </c>
      <c r="C580" s="2" t="s">
        <v>14</v>
      </c>
      <c r="D580" s="2">
        <v>17</v>
      </c>
      <c r="E580" s="2">
        <v>17</v>
      </c>
      <c r="F580" s="2">
        <f t="shared" si="142"/>
        <v>17</v>
      </c>
      <c r="G580" s="12">
        <f t="shared" si="143"/>
        <v>2.2728405E-2</v>
      </c>
      <c r="H580" s="2">
        <v>20.9</v>
      </c>
      <c r="I580" s="19">
        <f t="shared" ref="I580:I616" si="146" xml:space="preserve"> 6.50424850340264+(0.591025938600017*F580)</f>
        <v>16.55168945960293</v>
      </c>
      <c r="J580" s="19">
        <f t="shared" si="144"/>
        <v>16.864184784599143</v>
      </c>
      <c r="K580" s="14">
        <f t="shared" ref="K580:K624" si="147">(-9.1298+(((3.4866*10^-2)*(F580^2)*I580))+(1.4633*F580))/1000</f>
        <v>0.18252565815787108</v>
      </c>
      <c r="L580" s="2"/>
      <c r="M580" s="19">
        <f t="shared" ref="M580:M624" si="148">((-5.9426+(((1.321*10^-2)*(F580^2)*I580))+(7.8369*10^-1)*F580))</f>
        <v>70.569349333031511</v>
      </c>
      <c r="N580" s="2"/>
    </row>
    <row r="581" spans="1:14" x14ac:dyDescent="0.25">
      <c r="A581" s="2">
        <v>6</v>
      </c>
      <c r="B581" s="2" t="s">
        <v>36</v>
      </c>
      <c r="C581" s="2" t="s">
        <v>14</v>
      </c>
      <c r="D581" s="2">
        <v>21</v>
      </c>
      <c r="E581" s="2">
        <v>21</v>
      </c>
      <c r="F581" s="2">
        <f t="shared" si="142"/>
        <v>21</v>
      </c>
      <c r="G581" s="12">
        <f t="shared" si="143"/>
        <v>3.4682444999999999E-2</v>
      </c>
      <c r="H581" s="2">
        <v>24.2</v>
      </c>
      <c r="I581" s="19">
        <f t="shared" si="146"/>
        <v>18.915793214002996</v>
      </c>
      <c r="J581" s="19">
        <f t="shared" si="144"/>
        <v>20.400953154818815</v>
      </c>
      <c r="K581" s="14">
        <f t="shared" si="147"/>
        <v>0.31244695837394798</v>
      </c>
      <c r="L581" s="2"/>
      <c r="M581" s="19">
        <f t="shared" si="148"/>
        <v>120.71092410542801</v>
      </c>
      <c r="N581" s="2"/>
    </row>
    <row r="582" spans="1:14" x14ac:dyDescent="0.25">
      <c r="A582" s="2">
        <v>7</v>
      </c>
      <c r="B582" s="2" t="s">
        <v>36</v>
      </c>
      <c r="C582" s="2" t="s">
        <v>14</v>
      </c>
      <c r="D582" s="2">
        <v>27</v>
      </c>
      <c r="E582" s="2">
        <v>27</v>
      </c>
      <c r="F582" s="2">
        <f t="shared" si="142"/>
        <v>27</v>
      </c>
      <c r="G582" s="12">
        <f t="shared" si="143"/>
        <v>5.7332204999999997E-2</v>
      </c>
      <c r="H582" s="2">
        <v>28</v>
      </c>
      <c r="I582" s="19">
        <f t="shared" si="146"/>
        <v>22.461948845603096</v>
      </c>
      <c r="J582" s="19">
        <f t="shared" si="144"/>
        <v>25.585247680837522</v>
      </c>
      <c r="K582" s="14">
        <f t="shared" si="147"/>
        <v>0.60130170686063134</v>
      </c>
      <c r="L582" s="2"/>
      <c r="M582" s="19">
        <f t="shared" si="148"/>
        <v>231.52761895855389</v>
      </c>
      <c r="N582" s="2"/>
    </row>
    <row r="583" spans="1:14" x14ac:dyDescent="0.25">
      <c r="A583" s="2">
        <v>8</v>
      </c>
      <c r="B583" s="2" t="s">
        <v>36</v>
      </c>
      <c r="C583" s="2" t="s">
        <v>14</v>
      </c>
      <c r="D583" s="2">
        <v>21</v>
      </c>
      <c r="E583" s="2">
        <v>22</v>
      </c>
      <c r="F583" s="2">
        <f t="shared" si="142"/>
        <v>21.5</v>
      </c>
      <c r="G583" s="12">
        <f t="shared" si="143"/>
        <v>3.6353651250000001E-2</v>
      </c>
      <c r="H583" s="2">
        <v>20.8</v>
      </c>
      <c r="I583" s="19">
        <f t="shared" si="146"/>
        <v>19.211306183303005</v>
      </c>
      <c r="J583" s="19">
        <f t="shared" si="144"/>
        <v>20.838090816592413</v>
      </c>
      <c r="K583" s="14">
        <f t="shared" si="147"/>
        <v>0.33195609279116045</v>
      </c>
      <c r="L583" s="2"/>
      <c r="M583" s="19">
        <f t="shared" si="148"/>
        <v>128.21716620149226</v>
      </c>
      <c r="N583" s="2"/>
    </row>
    <row r="584" spans="1:14" x14ac:dyDescent="0.25">
      <c r="A584" s="2">
        <v>9</v>
      </c>
      <c r="B584" s="2" t="s">
        <v>36</v>
      </c>
      <c r="C584" s="2" t="s">
        <v>14</v>
      </c>
      <c r="D584" s="2">
        <v>25</v>
      </c>
      <c r="E584" s="2">
        <v>25.5</v>
      </c>
      <c r="F584" s="2">
        <f t="shared" si="142"/>
        <v>25.25</v>
      </c>
      <c r="G584" s="12">
        <f t="shared" si="143"/>
        <v>5.0141102812499998E-2</v>
      </c>
      <c r="H584" s="2"/>
      <c r="I584" s="19">
        <f t="shared" si="146"/>
        <v>21.427653453053068</v>
      </c>
      <c r="J584" s="19">
        <f t="shared" si="144"/>
        <v>24.086205071773808</v>
      </c>
      <c r="K584" s="14">
        <f t="shared" si="147"/>
        <v>0.50413927891035049</v>
      </c>
      <c r="L584" s="2"/>
      <c r="M584" s="19">
        <f t="shared" si="148"/>
        <v>194.31356880458696</v>
      </c>
      <c r="N584" s="2"/>
    </row>
    <row r="585" spans="1:14" x14ac:dyDescent="0.25">
      <c r="A585" s="2">
        <v>10</v>
      </c>
      <c r="B585" s="2" t="s">
        <v>36</v>
      </c>
      <c r="C585" s="2" t="s">
        <v>14</v>
      </c>
      <c r="D585" s="2">
        <v>14</v>
      </c>
      <c r="E585" s="2">
        <v>14</v>
      </c>
      <c r="F585" s="2">
        <f t="shared" si="142"/>
        <v>14</v>
      </c>
      <c r="G585" s="12">
        <f t="shared" si="143"/>
        <v>1.5414419999999998E-2</v>
      </c>
      <c r="H585" s="2"/>
      <c r="I585" s="19">
        <f t="shared" si="146"/>
        <v>14.778611643802876</v>
      </c>
      <c r="J585" s="19">
        <f t="shared" si="144"/>
        <v>14.157684637979139</v>
      </c>
      <c r="K585" s="14">
        <f t="shared" si="147"/>
        <v>0.11234953042027489</v>
      </c>
      <c r="L585" s="2"/>
      <c r="M585" s="19">
        <f t="shared" si="148"/>
        <v>43.293250123668649</v>
      </c>
      <c r="N585" s="2"/>
    </row>
    <row r="586" spans="1:14" x14ac:dyDescent="0.25">
      <c r="A586" s="2">
        <v>11</v>
      </c>
      <c r="B586" s="2" t="s">
        <v>36</v>
      </c>
      <c r="C586" s="2" t="s">
        <v>14</v>
      </c>
      <c r="D586" s="2">
        <v>23</v>
      </c>
      <c r="E586" s="2">
        <v>23.5</v>
      </c>
      <c r="F586" s="2">
        <f t="shared" si="142"/>
        <v>23.25</v>
      </c>
      <c r="G586" s="12">
        <f t="shared" si="143"/>
        <v>4.2512537812500001E-2</v>
      </c>
      <c r="H586" s="2"/>
      <c r="I586" s="19">
        <f t="shared" si="146"/>
        <v>20.245601575853033</v>
      </c>
      <c r="J586" s="19">
        <f t="shared" si="144"/>
        <v>22.360317118934326</v>
      </c>
      <c r="K586" s="14">
        <f t="shared" si="147"/>
        <v>0.40646588232239944</v>
      </c>
      <c r="L586" s="2"/>
      <c r="M586" s="19">
        <f t="shared" si="148"/>
        <v>156.84860425439962</v>
      </c>
      <c r="N586" s="2"/>
    </row>
    <row r="587" spans="1:14" x14ac:dyDescent="0.25">
      <c r="A587" s="2">
        <v>12</v>
      </c>
      <c r="B587" s="2" t="s">
        <v>36</v>
      </c>
      <c r="C587" s="2" t="s">
        <v>14</v>
      </c>
      <c r="D587" s="2">
        <v>22</v>
      </c>
      <c r="E587" s="2">
        <v>23</v>
      </c>
      <c r="F587" s="2">
        <f t="shared" si="142"/>
        <v>22.5</v>
      </c>
      <c r="G587" s="12">
        <f t="shared" si="143"/>
        <v>3.981403125E-2</v>
      </c>
      <c r="H587" s="2"/>
      <c r="I587" s="19">
        <f t="shared" si="146"/>
        <v>19.802332121903021</v>
      </c>
      <c r="J587" s="19">
        <f t="shared" si="144"/>
        <v>21.709375116030941</v>
      </c>
      <c r="K587" s="14">
        <f t="shared" si="147"/>
        <v>0.37332368157964957</v>
      </c>
      <c r="L587" s="2"/>
      <c r="M587" s="19">
        <f t="shared" si="148"/>
        <v>144.11975871098406</v>
      </c>
      <c r="N587" s="2"/>
    </row>
    <row r="588" spans="1:14" x14ac:dyDescent="0.25">
      <c r="A588" s="2">
        <v>13</v>
      </c>
      <c r="B588" s="2" t="s">
        <v>36</v>
      </c>
      <c r="C588" s="2" t="s">
        <v>14</v>
      </c>
      <c r="D588" s="2">
        <v>31</v>
      </c>
      <c r="E588" s="2">
        <v>32.5</v>
      </c>
      <c r="F588" s="2">
        <f t="shared" si="142"/>
        <v>31.75</v>
      </c>
      <c r="G588" s="12">
        <f t="shared" si="143"/>
        <v>7.9279075312500003E-2</v>
      </c>
      <c r="H588" s="2"/>
      <c r="I588" s="19">
        <f t="shared" si="146"/>
        <v>25.269322053953179</v>
      </c>
      <c r="J588" s="19">
        <f t="shared" si="144"/>
        <v>29.607516123122526</v>
      </c>
      <c r="K588" s="14">
        <f t="shared" si="147"/>
        <v>0.92547354420641736</v>
      </c>
      <c r="L588" s="2"/>
      <c r="M588" s="19">
        <f t="shared" si="148"/>
        <v>355.43862677140402</v>
      </c>
      <c r="N588" s="2"/>
    </row>
    <row r="589" spans="1:14" x14ac:dyDescent="0.25">
      <c r="A589" s="2">
        <v>14</v>
      </c>
      <c r="B589" s="2" t="s">
        <v>36</v>
      </c>
      <c r="C589" s="2" t="s">
        <v>14</v>
      </c>
      <c r="D589" s="2">
        <v>14.5</v>
      </c>
      <c r="E589" s="2">
        <v>15</v>
      </c>
      <c r="F589" s="2">
        <f t="shared" si="142"/>
        <v>14.75</v>
      </c>
      <c r="G589" s="12">
        <f t="shared" si="143"/>
        <v>1.7110202812499999E-2</v>
      </c>
      <c r="H589" s="2"/>
      <c r="I589" s="19">
        <f t="shared" si="146"/>
        <v>15.221881097752892</v>
      </c>
      <c r="J589" s="19">
        <f t="shared" si="144"/>
        <v>14.839268205645915</v>
      </c>
      <c r="K589" s="14">
        <f t="shared" si="147"/>
        <v>0.12791997351369702</v>
      </c>
      <c r="L589" s="2"/>
      <c r="M589" s="19">
        <f t="shared" si="148"/>
        <v>49.364523288617491</v>
      </c>
      <c r="N589" s="2"/>
    </row>
    <row r="590" spans="1:14" x14ac:dyDescent="0.25">
      <c r="A590" s="2">
        <v>15</v>
      </c>
      <c r="B590" s="2" t="s">
        <v>36</v>
      </c>
      <c r="C590" s="2" t="s">
        <v>14</v>
      </c>
      <c r="D590" s="2">
        <v>20</v>
      </c>
      <c r="E590" s="2">
        <v>21</v>
      </c>
      <c r="F590" s="2">
        <f t="shared" si="142"/>
        <v>20.5</v>
      </c>
      <c r="G590" s="12">
        <f t="shared" si="143"/>
        <v>3.3050561249999999E-2</v>
      </c>
      <c r="H590" s="2"/>
      <c r="I590" s="19">
        <f t="shared" si="146"/>
        <v>18.620280244702986</v>
      </c>
      <c r="J590" s="19">
        <f t="shared" si="144"/>
        <v>19.96278377933983</v>
      </c>
      <c r="K590" s="14">
        <f t="shared" si="147"/>
        <v>0.293700323897715</v>
      </c>
      <c r="L590" s="2"/>
      <c r="M590" s="19">
        <f t="shared" si="148"/>
        <v>113.49357732916924</v>
      </c>
      <c r="N590" s="2"/>
    </row>
    <row r="591" spans="1:14" x14ac:dyDescent="0.25">
      <c r="A591" s="2">
        <v>16</v>
      </c>
      <c r="B591" s="2" t="s">
        <v>36</v>
      </c>
      <c r="C591" s="2" t="s">
        <v>14</v>
      </c>
      <c r="D591" s="2">
        <v>18</v>
      </c>
      <c r="E591" s="2">
        <v>19</v>
      </c>
      <c r="F591" s="2">
        <f t="shared" si="142"/>
        <v>18.5</v>
      </c>
      <c r="G591" s="12">
        <f t="shared" si="143"/>
        <v>2.6916251249999999E-2</v>
      </c>
      <c r="H591" s="12"/>
      <c r="I591" s="19">
        <f t="shared" si="146"/>
        <v>17.438228367502955</v>
      </c>
      <c r="J591" s="19">
        <f t="shared" si="144"/>
        <v>18.199212724530888</v>
      </c>
      <c r="K591" s="14">
        <f t="shared" si="147"/>
        <v>0.22602968474694979</v>
      </c>
      <c r="L591" s="2"/>
      <c r="M591" s="19">
        <f t="shared" si="148"/>
        <v>87.396031632455873</v>
      </c>
      <c r="N591" s="2"/>
    </row>
    <row r="592" spans="1:14" x14ac:dyDescent="0.25">
      <c r="A592" s="2">
        <v>17</v>
      </c>
      <c r="B592" s="2" t="s">
        <v>36</v>
      </c>
      <c r="C592" s="2" t="s">
        <v>14</v>
      </c>
      <c r="D592" s="2">
        <v>16</v>
      </c>
      <c r="E592" s="2">
        <v>17</v>
      </c>
      <c r="F592" s="2">
        <f t="shared" si="142"/>
        <v>16.5</v>
      </c>
      <c r="G592" s="12">
        <f t="shared" si="143"/>
        <v>2.1411101249999998E-2</v>
      </c>
      <c r="H592" s="12"/>
      <c r="I592" s="19">
        <f t="shared" si="146"/>
        <v>16.25617649030292</v>
      </c>
      <c r="J592" s="19">
        <f t="shared" si="144"/>
        <v>16.416626132195354</v>
      </c>
      <c r="K592" s="14">
        <f t="shared" si="147"/>
        <v>0.16932264202934297</v>
      </c>
      <c r="L592" s="2"/>
      <c r="M592" s="19">
        <f t="shared" si="148"/>
        <v>65.452363893696457</v>
      </c>
      <c r="N592" s="2"/>
    </row>
    <row r="593" spans="1:14" x14ac:dyDescent="0.25">
      <c r="A593" s="2">
        <v>18</v>
      </c>
      <c r="B593" s="2" t="s">
        <v>36</v>
      </c>
      <c r="C593" s="2" t="s">
        <v>14</v>
      </c>
      <c r="D593" s="2">
        <v>19</v>
      </c>
      <c r="E593" s="2">
        <v>18.5</v>
      </c>
      <c r="F593" s="2">
        <f t="shared" si="142"/>
        <v>18.75</v>
      </c>
      <c r="G593" s="12">
        <f t="shared" si="143"/>
        <v>2.7648632812500001E-2</v>
      </c>
      <c r="H593" s="12"/>
      <c r="I593" s="19">
        <f t="shared" si="146"/>
        <v>17.585984852152958</v>
      </c>
      <c r="J593" s="19">
        <f t="shared" si="144"/>
        <v>18.420652940621295</v>
      </c>
      <c r="K593" s="14">
        <f t="shared" si="147"/>
        <v>0.23386865823033146</v>
      </c>
      <c r="L593" s="2"/>
      <c r="M593" s="19">
        <f t="shared" si="148"/>
        <v>90.42337418251816</v>
      </c>
      <c r="N593" s="2"/>
    </row>
    <row r="594" spans="1:14" x14ac:dyDescent="0.25">
      <c r="A594" s="2">
        <v>19</v>
      </c>
      <c r="B594" s="2" t="s">
        <v>36</v>
      </c>
      <c r="C594" s="2" t="s">
        <v>14</v>
      </c>
      <c r="D594" s="2">
        <v>24</v>
      </c>
      <c r="E594" s="2">
        <v>23</v>
      </c>
      <c r="F594" s="2">
        <f t="shared" si="142"/>
        <v>23.5</v>
      </c>
      <c r="G594" s="12">
        <f t="shared" si="143"/>
        <v>4.3431701249999996E-2</v>
      </c>
      <c r="H594" s="12"/>
      <c r="I594" s="19">
        <f t="shared" si="146"/>
        <v>20.39335806050304</v>
      </c>
      <c r="J594" s="19">
        <f t="shared" si="144"/>
        <v>22.576832866377494</v>
      </c>
      <c r="K594" s="14">
        <f t="shared" si="147"/>
        <v>0.41792673052543389</v>
      </c>
      <c r="L594" s="2"/>
      <c r="M594" s="19">
        <f t="shared" si="148"/>
        <v>161.24819957353813</v>
      </c>
      <c r="N594" s="2"/>
    </row>
    <row r="595" spans="1:14" x14ac:dyDescent="0.25">
      <c r="A595" s="2">
        <v>20</v>
      </c>
      <c r="B595" s="2" t="s">
        <v>36</v>
      </c>
      <c r="C595" s="2" t="s">
        <v>14</v>
      </c>
      <c r="D595" s="2">
        <v>13</v>
      </c>
      <c r="E595" s="2">
        <v>13.5</v>
      </c>
      <c r="F595" s="2">
        <f t="shared" si="142"/>
        <v>13.25</v>
      </c>
      <c r="G595" s="12">
        <f t="shared" si="143"/>
        <v>1.3807112812499999E-2</v>
      </c>
      <c r="H595" s="12"/>
      <c r="I595" s="19">
        <f t="shared" si="146"/>
        <v>14.335342189852865</v>
      </c>
      <c r="J595" s="19">
        <f t="shared" si="144"/>
        <v>13.472474814009663</v>
      </c>
      <c r="K595" s="14">
        <f t="shared" si="147"/>
        <v>9.8007878661441908E-2</v>
      </c>
      <c r="L595" s="2"/>
      <c r="M595" s="19">
        <f t="shared" si="148"/>
        <v>37.687540359451837</v>
      </c>
      <c r="N595" s="2"/>
    </row>
    <row r="596" spans="1:14" x14ac:dyDescent="0.25">
      <c r="A596" s="2">
        <v>21</v>
      </c>
      <c r="B596" s="2" t="s">
        <v>36</v>
      </c>
      <c r="C596" s="2" t="s">
        <v>14</v>
      </c>
      <c r="D596" s="2">
        <v>21</v>
      </c>
      <c r="E596" s="2">
        <v>21</v>
      </c>
      <c r="F596" s="2">
        <f t="shared" si="142"/>
        <v>21</v>
      </c>
      <c r="G596" s="12">
        <f t="shared" si="143"/>
        <v>3.4682444999999999E-2</v>
      </c>
      <c r="H596" s="12"/>
      <c r="I596" s="19">
        <f t="shared" si="146"/>
        <v>18.915793214002996</v>
      </c>
      <c r="J596" s="19">
        <f t="shared" si="144"/>
        <v>20.400953154818815</v>
      </c>
      <c r="K596" s="14">
        <f t="shared" si="147"/>
        <v>0.31244695837394798</v>
      </c>
      <c r="L596" s="2"/>
      <c r="M596" s="19">
        <f t="shared" si="148"/>
        <v>120.71092410542801</v>
      </c>
      <c r="N596" s="2"/>
    </row>
    <row r="597" spans="1:14" x14ac:dyDescent="0.25">
      <c r="A597" s="2">
        <v>22</v>
      </c>
      <c r="B597" s="2" t="s">
        <v>36</v>
      </c>
      <c r="C597" s="2" t="s">
        <v>14</v>
      </c>
      <c r="D597" s="2">
        <v>20</v>
      </c>
      <c r="E597" s="2">
        <v>19.5</v>
      </c>
      <c r="F597" s="2">
        <f t="shared" si="142"/>
        <v>19.75</v>
      </c>
      <c r="G597" s="12">
        <f t="shared" si="143"/>
        <v>3.0676465312499998E-2</v>
      </c>
      <c r="H597" s="12"/>
      <c r="I597" s="19">
        <f t="shared" si="146"/>
        <v>18.177010790752973</v>
      </c>
      <c r="J597" s="19">
        <f t="shared" si="144"/>
        <v>19.30353427782239</v>
      </c>
      <c r="K597" s="14">
        <f t="shared" si="147"/>
        <v>0.26697625168849276</v>
      </c>
      <c r="L597" s="2"/>
      <c r="M597" s="19">
        <f t="shared" si="148"/>
        <v>103.19642678741435</v>
      </c>
      <c r="N597" s="2"/>
    </row>
    <row r="598" spans="1:14" x14ac:dyDescent="0.25">
      <c r="A598" s="2">
        <v>23</v>
      </c>
      <c r="B598" s="2" t="s">
        <v>36</v>
      </c>
      <c r="C598" s="2" t="s">
        <v>14</v>
      </c>
      <c r="D598" s="2">
        <v>18</v>
      </c>
      <c r="E598" s="2">
        <v>19</v>
      </c>
      <c r="F598" s="2">
        <f t="shared" si="142"/>
        <v>18.5</v>
      </c>
      <c r="G598" s="12">
        <f t="shared" si="143"/>
        <v>2.6916251249999999E-2</v>
      </c>
      <c r="H598" s="12"/>
      <c r="I598" s="19">
        <f t="shared" si="146"/>
        <v>17.438228367502955</v>
      </c>
      <c r="J598" s="19">
        <f t="shared" si="144"/>
        <v>18.199212724530888</v>
      </c>
      <c r="K598" s="14">
        <f t="shared" si="147"/>
        <v>0.22602968474694979</v>
      </c>
      <c r="L598" s="2"/>
      <c r="M598" s="19">
        <f t="shared" si="148"/>
        <v>87.396031632455873</v>
      </c>
      <c r="N598" s="2"/>
    </row>
    <row r="599" spans="1:14" x14ac:dyDescent="0.25">
      <c r="A599" s="2">
        <v>24</v>
      </c>
      <c r="B599" s="2" t="s">
        <v>36</v>
      </c>
      <c r="C599" s="2" t="s">
        <v>14</v>
      </c>
      <c r="D599" s="2">
        <v>20</v>
      </c>
      <c r="E599" s="2">
        <v>20.5</v>
      </c>
      <c r="F599" s="2">
        <f t="shared" si="142"/>
        <v>20.25</v>
      </c>
      <c r="G599" s="12">
        <f t="shared" si="143"/>
        <v>3.22493653125E-2</v>
      </c>
      <c r="H599" s="2"/>
      <c r="I599" s="19">
        <f t="shared" si="146"/>
        <v>18.472523760052983</v>
      </c>
      <c r="J599" s="19">
        <f t="shared" si="144"/>
        <v>19.743303600199425</v>
      </c>
      <c r="K599" s="14">
        <f t="shared" si="147"/>
        <v>0.28460811443972167</v>
      </c>
      <c r="L599" s="2"/>
      <c r="M599" s="19">
        <f t="shared" si="148"/>
        <v>109.99140981425235</v>
      </c>
      <c r="N599" s="2"/>
    </row>
    <row r="600" spans="1:14" x14ac:dyDescent="0.25">
      <c r="A600" s="2">
        <v>25</v>
      </c>
      <c r="B600" s="2" t="s">
        <v>36</v>
      </c>
      <c r="C600" s="2" t="s">
        <v>14</v>
      </c>
      <c r="D600" s="2">
        <v>19</v>
      </c>
      <c r="E600" s="2">
        <v>18</v>
      </c>
      <c r="F600" s="2">
        <f t="shared" si="142"/>
        <v>18.5</v>
      </c>
      <c r="G600" s="12">
        <f t="shared" si="143"/>
        <v>2.6916251249999999E-2</v>
      </c>
      <c r="H600" s="2"/>
      <c r="I600" s="19">
        <f t="shared" si="146"/>
        <v>17.438228367502955</v>
      </c>
      <c r="J600" s="19">
        <f t="shared" si="144"/>
        <v>18.199212724530888</v>
      </c>
      <c r="K600" s="14">
        <f t="shared" si="147"/>
        <v>0.22602968474694979</v>
      </c>
      <c r="L600" s="2"/>
      <c r="M600" s="19">
        <f t="shared" si="148"/>
        <v>87.396031632455873</v>
      </c>
      <c r="N600" s="2"/>
    </row>
    <row r="601" spans="1:14" x14ac:dyDescent="0.25">
      <c r="A601" s="2">
        <v>26</v>
      </c>
      <c r="B601" s="2" t="s">
        <v>36</v>
      </c>
      <c r="C601" s="2" t="s">
        <v>14</v>
      </c>
      <c r="D601" s="2">
        <v>16</v>
      </c>
      <c r="E601" s="2">
        <v>16</v>
      </c>
      <c r="F601" s="2">
        <f t="shared" si="142"/>
        <v>16</v>
      </c>
      <c r="G601" s="12">
        <f t="shared" si="143"/>
        <v>2.0133120000000001E-2</v>
      </c>
      <c r="H601" s="2"/>
      <c r="I601" s="19">
        <f t="shared" si="146"/>
        <v>15.96066352100291</v>
      </c>
      <c r="J601" s="19">
        <f t="shared" si="144"/>
        <v>15.967722571411766</v>
      </c>
      <c r="K601" s="14">
        <f t="shared" si="147"/>
        <v>0.15674303054676161</v>
      </c>
      <c r="L601" s="2"/>
      <c r="M601" s="19">
        <f t="shared" si="148"/>
        <v>60.571573468786802</v>
      </c>
      <c r="N601" s="2"/>
    </row>
    <row r="602" spans="1:14" x14ac:dyDescent="0.25">
      <c r="A602" s="2">
        <v>27</v>
      </c>
      <c r="B602" s="2" t="s">
        <v>36</v>
      </c>
      <c r="C602" s="2" t="s">
        <v>14</v>
      </c>
      <c r="D602" s="2">
        <v>23</v>
      </c>
      <c r="E602" s="2">
        <v>21.5</v>
      </c>
      <c r="F602" s="2">
        <f t="shared" si="142"/>
        <v>22.25</v>
      </c>
      <c r="G602" s="12">
        <f t="shared" si="143"/>
        <v>3.8934190312499999E-2</v>
      </c>
      <c r="H602" s="2"/>
      <c r="I602" s="19">
        <f t="shared" si="146"/>
        <v>19.654575637253018</v>
      </c>
      <c r="J602" s="19">
        <f t="shared" si="144"/>
        <v>21.491920125954906</v>
      </c>
      <c r="K602" s="14">
        <f t="shared" si="147"/>
        <v>0.3626832896905251</v>
      </c>
      <c r="L602" s="2"/>
      <c r="M602" s="19">
        <f t="shared" si="148"/>
        <v>140.03101717222614</v>
      </c>
      <c r="N602" s="2"/>
    </row>
    <row r="603" spans="1:14" x14ac:dyDescent="0.25">
      <c r="A603" s="2">
        <v>28</v>
      </c>
      <c r="B603" s="2" t="s">
        <v>36</v>
      </c>
      <c r="C603" s="2" t="s">
        <v>14</v>
      </c>
      <c r="D603" s="2">
        <v>16</v>
      </c>
      <c r="E603" s="2">
        <v>15.5</v>
      </c>
      <c r="F603" s="2">
        <f t="shared" si="142"/>
        <v>15.75</v>
      </c>
      <c r="G603" s="12">
        <f t="shared" si="143"/>
        <v>1.9508875312499997E-2</v>
      </c>
      <c r="H603" s="2"/>
      <c r="I603" s="19">
        <f t="shared" si="146"/>
        <v>15.812907036352907</v>
      </c>
      <c r="J603" s="19">
        <f t="shared" si="144"/>
        <v>15.742752108305924</v>
      </c>
      <c r="K603" s="14">
        <f t="shared" si="147"/>
        <v>0.15068217184995672</v>
      </c>
      <c r="L603" s="2"/>
      <c r="M603" s="19">
        <f t="shared" si="148"/>
        <v>58.217921515026923</v>
      </c>
      <c r="N603" s="2"/>
    </row>
    <row r="604" spans="1:14" x14ac:dyDescent="0.25">
      <c r="A604" s="2">
        <v>29</v>
      </c>
      <c r="B604" s="2" t="s">
        <v>36</v>
      </c>
      <c r="C604" s="2" t="s">
        <v>14</v>
      </c>
      <c r="D604" s="2">
        <v>17</v>
      </c>
      <c r="E604" s="2">
        <v>17</v>
      </c>
      <c r="F604" s="2">
        <f t="shared" si="142"/>
        <v>17</v>
      </c>
      <c r="G604" s="12">
        <f t="shared" si="143"/>
        <v>2.2728405E-2</v>
      </c>
      <c r="H604" s="2"/>
      <c r="I604" s="19">
        <f t="shared" si="146"/>
        <v>16.55168945960293</v>
      </c>
      <c r="J604" s="19">
        <f t="shared" si="144"/>
        <v>16.864184784599143</v>
      </c>
      <c r="K604" s="14">
        <f t="shared" si="147"/>
        <v>0.18252565815787108</v>
      </c>
      <c r="L604" s="2"/>
      <c r="M604" s="19">
        <f t="shared" si="148"/>
        <v>70.569349333031511</v>
      </c>
      <c r="N604" s="2"/>
    </row>
    <row r="605" spans="1:14" x14ac:dyDescent="0.25">
      <c r="A605" s="2">
        <v>30</v>
      </c>
      <c r="B605" s="2" t="s">
        <v>36</v>
      </c>
      <c r="C605" s="2" t="s">
        <v>14</v>
      </c>
      <c r="D605" s="2">
        <v>25</v>
      </c>
      <c r="E605" s="2">
        <v>25</v>
      </c>
      <c r="F605" s="2">
        <f t="shared" si="142"/>
        <v>25</v>
      </c>
      <c r="G605" s="12">
        <f t="shared" si="143"/>
        <v>4.9153124999999999E-2</v>
      </c>
      <c r="H605" s="2"/>
      <c r="I605" s="19">
        <f t="shared" si="146"/>
        <v>21.279896968403065</v>
      </c>
      <c r="J605" s="19">
        <f t="shared" si="144"/>
        <v>23.871231353793462</v>
      </c>
      <c r="K605" s="14">
        <f t="shared" si="147"/>
        <v>0.49116825481271331</v>
      </c>
      <c r="L605" s="2"/>
      <c r="M605" s="19">
        <f t="shared" si="148"/>
        <v>189.34179934537781</v>
      </c>
      <c r="N605" s="2"/>
    </row>
    <row r="606" spans="1:14" x14ac:dyDescent="0.25">
      <c r="A606" s="2">
        <v>31</v>
      </c>
      <c r="B606" s="2" t="s">
        <v>36</v>
      </c>
      <c r="C606" s="2" t="s">
        <v>14</v>
      </c>
      <c r="D606" s="2">
        <v>17</v>
      </c>
      <c r="E606" s="2">
        <v>17</v>
      </c>
      <c r="F606" s="2">
        <f t="shared" si="142"/>
        <v>17</v>
      </c>
      <c r="G606" s="12">
        <f t="shared" si="143"/>
        <v>2.2728405E-2</v>
      </c>
      <c r="H606" s="2"/>
      <c r="I606" s="19">
        <f t="shared" si="146"/>
        <v>16.55168945960293</v>
      </c>
      <c r="J606" s="19">
        <f t="shared" si="144"/>
        <v>16.864184784599143</v>
      </c>
      <c r="K606" s="14">
        <f t="shared" si="147"/>
        <v>0.18252565815787108</v>
      </c>
      <c r="L606" s="2"/>
      <c r="M606" s="19">
        <f t="shared" si="148"/>
        <v>70.569349333031511</v>
      </c>
      <c r="N606" s="2"/>
    </row>
    <row r="607" spans="1:14" x14ac:dyDescent="0.25">
      <c r="A607" s="2">
        <v>32</v>
      </c>
      <c r="B607" s="2" t="s">
        <v>36</v>
      </c>
      <c r="C607" s="2" t="s">
        <v>14</v>
      </c>
      <c r="D607" s="2">
        <v>27</v>
      </c>
      <c r="E607" s="2">
        <v>28</v>
      </c>
      <c r="F607" s="2">
        <f t="shared" si="142"/>
        <v>27.5</v>
      </c>
      <c r="G607" s="12">
        <f t="shared" si="143"/>
        <v>5.9475281249999998E-2</v>
      </c>
      <c r="H607" s="2"/>
      <c r="I607" s="19">
        <f t="shared" si="146"/>
        <v>22.757461814903106</v>
      </c>
      <c r="J607" s="19">
        <f t="shared" si="144"/>
        <v>26.011753585546206</v>
      </c>
      <c r="K607" s="14">
        <f t="shared" si="147"/>
        <v>0.6311663331265488</v>
      </c>
      <c r="L607" s="2"/>
      <c r="M607" s="19">
        <f t="shared" si="148"/>
        <v>242.95734087224548</v>
      </c>
      <c r="N607" s="2"/>
    </row>
    <row r="608" spans="1:14" x14ac:dyDescent="0.25">
      <c r="A608" s="2">
        <v>33</v>
      </c>
      <c r="B608" s="2" t="s">
        <v>36</v>
      </c>
      <c r="C608" s="2" t="s">
        <v>14</v>
      </c>
      <c r="D608" s="2">
        <v>24</v>
      </c>
      <c r="E608" s="2">
        <v>25</v>
      </c>
      <c r="F608" s="2">
        <f t="shared" ref="F608:F624" si="149">(D608+E608)/2</f>
        <v>24.5</v>
      </c>
      <c r="G608" s="12">
        <f t="shared" ref="G608:G624" si="150">(3.1458*(F608/2)^2)/10000</f>
        <v>4.7206661249999997E-2</v>
      </c>
      <c r="H608" s="2"/>
      <c r="I608" s="19">
        <f t="shared" si="146"/>
        <v>20.984383999103056</v>
      </c>
      <c r="J608" s="19">
        <f t="shared" ref="J608:J624" si="151">1.3132*F608^0.901</f>
        <v>23.440642753528245</v>
      </c>
      <c r="K608" s="14">
        <f t="shared" si="147"/>
        <v>0.4658888798907645</v>
      </c>
      <c r="L608" s="2"/>
      <c r="M608" s="19">
        <f t="shared" si="148"/>
        <v>179.64933350504785</v>
      </c>
      <c r="N608" s="2"/>
    </row>
    <row r="609" spans="1:14" x14ac:dyDescent="0.25">
      <c r="A609" s="2">
        <v>34</v>
      </c>
      <c r="B609" s="2" t="s">
        <v>36</v>
      </c>
      <c r="C609" s="2" t="s">
        <v>14</v>
      </c>
      <c r="D609" s="2">
        <v>20</v>
      </c>
      <c r="E609" s="2">
        <v>18.5</v>
      </c>
      <c r="F609" s="2">
        <f t="shared" si="149"/>
        <v>19.25</v>
      </c>
      <c r="G609" s="12">
        <f t="shared" si="150"/>
        <v>2.9142887812499997E-2</v>
      </c>
      <c r="H609" s="2"/>
      <c r="I609" s="19">
        <f t="shared" si="146"/>
        <v>17.881497821452967</v>
      </c>
      <c r="J609" s="19">
        <f t="shared" si="151"/>
        <v>18.862661242478843</v>
      </c>
      <c r="K609" s="14">
        <f t="shared" si="147"/>
        <v>0.25006825129628985</v>
      </c>
      <c r="L609" s="2"/>
      <c r="M609" s="19">
        <f t="shared" si="148"/>
        <v>96.675700106665204</v>
      </c>
      <c r="N609" s="2"/>
    </row>
    <row r="610" spans="1:14" x14ac:dyDescent="0.25">
      <c r="A610" s="2">
        <v>35</v>
      </c>
      <c r="B610" s="2" t="s">
        <v>36</v>
      </c>
      <c r="C610" s="2" t="s">
        <v>14</v>
      </c>
      <c r="D610" s="2">
        <v>31</v>
      </c>
      <c r="E610" s="2">
        <v>28.5</v>
      </c>
      <c r="F610" s="2">
        <f t="shared" si="149"/>
        <v>29.75</v>
      </c>
      <c r="G610" s="12">
        <f t="shared" si="150"/>
        <v>6.9605740312499997E-2</v>
      </c>
      <c r="H610" s="2"/>
      <c r="I610" s="19">
        <f t="shared" si="146"/>
        <v>24.087270176753144</v>
      </c>
      <c r="J610" s="19">
        <f t="shared" si="151"/>
        <v>27.921749987623752</v>
      </c>
      <c r="K610" s="14">
        <f t="shared" si="147"/>
        <v>0.77770254852729148</v>
      </c>
      <c r="L610" s="2"/>
      <c r="M610" s="19">
        <f t="shared" si="148"/>
        <v>298.99272709833417</v>
      </c>
      <c r="N610" s="2"/>
    </row>
    <row r="611" spans="1:14" x14ac:dyDescent="0.25">
      <c r="A611" s="2">
        <v>36</v>
      </c>
      <c r="B611" s="2" t="s">
        <v>36</v>
      </c>
      <c r="C611" s="2" t="s">
        <v>14</v>
      </c>
      <c r="D611" s="2">
        <v>24</v>
      </c>
      <c r="E611" s="2">
        <v>24</v>
      </c>
      <c r="F611" s="2">
        <f t="shared" si="149"/>
        <v>24</v>
      </c>
      <c r="G611" s="12">
        <f t="shared" si="150"/>
        <v>4.5299520000000003E-2</v>
      </c>
      <c r="H611" s="2"/>
      <c r="I611" s="19">
        <f t="shared" si="146"/>
        <v>20.688871029803046</v>
      </c>
      <c r="J611" s="19">
        <f t="shared" si="151"/>
        <v>23.009183245588442</v>
      </c>
      <c r="K611" s="14">
        <f t="shared" si="147"/>
        <v>0.44148019013926509</v>
      </c>
      <c r="L611" s="2"/>
      <c r="M611" s="19">
        <f t="shared" si="148"/>
        <v>170.28675211093019</v>
      </c>
      <c r="N611" s="2"/>
    </row>
    <row r="612" spans="1:14" x14ac:dyDescent="0.25">
      <c r="A612" s="2">
        <v>37</v>
      </c>
      <c r="B612" s="2" t="s">
        <v>36</v>
      </c>
      <c r="C612" s="2" t="s">
        <v>14</v>
      </c>
      <c r="D612" s="2">
        <v>16</v>
      </c>
      <c r="E612" s="2">
        <v>16.5</v>
      </c>
      <c r="F612" s="2">
        <f t="shared" si="149"/>
        <v>16.25</v>
      </c>
      <c r="G612" s="12">
        <f t="shared" si="150"/>
        <v>2.07671953125E-2</v>
      </c>
      <c r="H612" s="2"/>
      <c r="I612" s="19">
        <f t="shared" si="146"/>
        <v>16.108420005652917</v>
      </c>
      <c r="J612" s="19">
        <f t="shared" si="151"/>
        <v>16.192345287511255</v>
      </c>
      <c r="K612" s="14">
        <f t="shared" si="147"/>
        <v>0.16295587664685779</v>
      </c>
      <c r="L612" s="2"/>
      <c r="M612" s="19">
        <f t="shared" si="148"/>
        <v>62.982810278781379</v>
      </c>
      <c r="N612" s="2"/>
    </row>
    <row r="613" spans="1:14" x14ac:dyDescent="0.25">
      <c r="A613" s="2">
        <v>38</v>
      </c>
      <c r="B613" s="2" t="s">
        <v>36</v>
      </c>
      <c r="C613" s="2" t="s">
        <v>14</v>
      </c>
      <c r="D613" s="2">
        <v>29</v>
      </c>
      <c r="E613" s="2">
        <v>30</v>
      </c>
      <c r="F613" s="2">
        <f t="shared" si="149"/>
        <v>29.5</v>
      </c>
      <c r="G613" s="12">
        <f t="shared" si="150"/>
        <v>6.8440811249999997E-2</v>
      </c>
      <c r="H613" s="2"/>
      <c r="I613" s="19">
        <f t="shared" si="146"/>
        <v>23.939513692103141</v>
      </c>
      <c r="J613" s="19">
        <f t="shared" si="151"/>
        <v>27.710254241662071</v>
      </c>
      <c r="K613" s="14">
        <f t="shared" si="147"/>
        <v>0.76041354218941248</v>
      </c>
      <c r="L613" s="2"/>
      <c r="M613" s="19">
        <f t="shared" si="148"/>
        <v>292.38496425320187</v>
      </c>
      <c r="N613" s="2"/>
    </row>
    <row r="614" spans="1:14" x14ac:dyDescent="0.25">
      <c r="A614" s="2">
        <v>39</v>
      </c>
      <c r="B614" s="2" t="s">
        <v>36</v>
      </c>
      <c r="C614" s="2" t="s">
        <v>14</v>
      </c>
      <c r="D614" s="2">
        <v>25</v>
      </c>
      <c r="E614" s="2">
        <v>25</v>
      </c>
      <c r="F614" s="2">
        <f t="shared" si="149"/>
        <v>25</v>
      </c>
      <c r="G614" s="12">
        <f t="shared" si="150"/>
        <v>4.9153124999999999E-2</v>
      </c>
      <c r="H614" s="2"/>
      <c r="I614" s="19">
        <f t="shared" si="146"/>
        <v>21.279896968403065</v>
      </c>
      <c r="J614" s="19">
        <f t="shared" si="151"/>
        <v>23.871231353793462</v>
      </c>
      <c r="K614" s="14">
        <f t="shared" si="147"/>
        <v>0.49116825481271331</v>
      </c>
      <c r="L614" s="2"/>
      <c r="M614" s="19">
        <f t="shared" si="148"/>
        <v>189.34179934537781</v>
      </c>
      <c r="N614" s="2"/>
    </row>
    <row r="615" spans="1:14" x14ac:dyDescent="0.25">
      <c r="A615" s="2">
        <v>40</v>
      </c>
      <c r="B615" s="2" t="s">
        <v>36</v>
      </c>
      <c r="C615" s="2" t="s">
        <v>14</v>
      </c>
      <c r="D615" s="2">
        <v>21</v>
      </c>
      <c r="E615" s="2">
        <v>21</v>
      </c>
      <c r="F615" s="2">
        <f t="shared" si="149"/>
        <v>21</v>
      </c>
      <c r="G615" s="12">
        <f t="shared" si="150"/>
        <v>3.4682444999999999E-2</v>
      </c>
      <c r="H615" s="2"/>
      <c r="I615" s="19">
        <f t="shared" si="146"/>
        <v>18.915793214002996</v>
      </c>
      <c r="J615" s="19">
        <f t="shared" si="151"/>
        <v>20.400953154818815</v>
      </c>
      <c r="K615" s="14">
        <f t="shared" si="147"/>
        <v>0.31244695837394798</v>
      </c>
      <c r="L615" s="2"/>
      <c r="M615" s="19">
        <f t="shared" si="148"/>
        <v>120.71092410542801</v>
      </c>
      <c r="N615" s="2"/>
    </row>
    <row r="616" spans="1:14" x14ac:dyDescent="0.25">
      <c r="A616" s="2">
        <v>41</v>
      </c>
      <c r="B616" s="2" t="s">
        <v>36</v>
      </c>
      <c r="C616" s="2" t="s">
        <v>14</v>
      </c>
      <c r="D616" s="2">
        <v>28</v>
      </c>
      <c r="E616" s="2">
        <v>27</v>
      </c>
      <c r="F616" s="2">
        <f t="shared" si="149"/>
        <v>27.5</v>
      </c>
      <c r="G616" s="12">
        <f t="shared" si="150"/>
        <v>5.9475281249999998E-2</v>
      </c>
      <c r="H616" s="2"/>
      <c r="I616" s="19">
        <f t="shared" si="146"/>
        <v>22.757461814903106</v>
      </c>
      <c r="J616" s="19">
        <f t="shared" si="151"/>
        <v>26.011753585546206</v>
      </c>
      <c r="K616" s="14">
        <f t="shared" si="147"/>
        <v>0.6311663331265488</v>
      </c>
      <c r="L616" s="2"/>
      <c r="M616" s="19">
        <f t="shared" si="148"/>
        <v>242.95734087224548</v>
      </c>
      <c r="N616" s="2"/>
    </row>
    <row r="617" spans="1:14" x14ac:dyDescent="0.25">
      <c r="A617" s="2">
        <v>42</v>
      </c>
      <c r="B617" s="2" t="s">
        <v>36</v>
      </c>
      <c r="C617" s="2" t="s">
        <v>15</v>
      </c>
      <c r="D617" s="2">
        <v>47</v>
      </c>
      <c r="E617" s="2">
        <v>45</v>
      </c>
      <c r="F617" s="2">
        <f t="shared" si="149"/>
        <v>46</v>
      </c>
      <c r="G617" s="12">
        <f t="shared" si="150"/>
        <v>0.16641281999999999</v>
      </c>
      <c r="H617" s="2"/>
      <c r="I617" s="19">
        <f t="shared" ref="I617:I624" si="152">14.5533711872903+(0.308151775729765*F617)</f>
        <v>28.728352870859489</v>
      </c>
      <c r="J617" s="19">
        <f t="shared" si="151"/>
        <v>41.350015854100612</v>
      </c>
      <c r="K617" s="14">
        <f t="shared" si="147"/>
        <v>2.1776580615294385</v>
      </c>
      <c r="L617" s="2"/>
      <c r="M617" s="19">
        <f t="shared" si="148"/>
        <v>833.13240165329796</v>
      </c>
      <c r="N617" s="2"/>
    </row>
    <row r="618" spans="1:14" x14ac:dyDescent="0.25">
      <c r="A618" s="2">
        <v>43</v>
      </c>
      <c r="B618" s="2" t="s">
        <v>36</v>
      </c>
      <c r="C618" s="2" t="s">
        <v>15</v>
      </c>
      <c r="D618" s="2">
        <v>35</v>
      </c>
      <c r="E618" s="2">
        <v>37</v>
      </c>
      <c r="F618" s="2">
        <f t="shared" si="149"/>
        <v>36</v>
      </c>
      <c r="G618" s="12">
        <f t="shared" si="150"/>
        <v>0.10192392</v>
      </c>
      <c r="H618" s="2"/>
      <c r="I618" s="19">
        <f t="shared" si="152"/>
        <v>25.646835113561842</v>
      </c>
      <c r="J618" s="19">
        <f t="shared" si="151"/>
        <v>33.155793586803263</v>
      </c>
      <c r="K618" s="14">
        <f t="shared" si="147"/>
        <v>1.2024355087780036</v>
      </c>
      <c r="L618" s="2"/>
      <c r="M618" s="19">
        <f t="shared" si="148"/>
        <v>461.34816063779681</v>
      </c>
      <c r="N618" s="2"/>
    </row>
    <row r="619" spans="1:14" x14ac:dyDescent="0.25">
      <c r="A619" s="2">
        <v>44</v>
      </c>
      <c r="B619" s="2" t="s">
        <v>36</v>
      </c>
      <c r="C619" s="2" t="s">
        <v>15</v>
      </c>
      <c r="D619" s="2">
        <v>41</v>
      </c>
      <c r="E619" s="2">
        <v>41</v>
      </c>
      <c r="F619" s="2">
        <f t="shared" si="149"/>
        <v>41</v>
      </c>
      <c r="G619" s="12">
        <f t="shared" si="150"/>
        <v>0.132202245</v>
      </c>
      <c r="H619" s="2"/>
      <c r="I619" s="19">
        <f t="shared" si="152"/>
        <v>27.187593992210665</v>
      </c>
      <c r="J619" s="19">
        <f t="shared" si="151"/>
        <v>37.27770171890063</v>
      </c>
      <c r="K619" s="14">
        <f t="shared" si="147"/>
        <v>1.6443234782345932</v>
      </c>
      <c r="L619" s="2"/>
      <c r="M619" s="19">
        <f t="shared" si="148"/>
        <v>629.91667406697002</v>
      </c>
      <c r="N619" s="2"/>
    </row>
    <row r="620" spans="1:14" x14ac:dyDescent="0.25">
      <c r="A620" s="2">
        <v>45</v>
      </c>
      <c r="B620" s="2" t="s">
        <v>36</v>
      </c>
      <c r="C620" s="2" t="s">
        <v>15</v>
      </c>
      <c r="D620" s="2">
        <v>31</v>
      </c>
      <c r="E620" s="2">
        <v>30</v>
      </c>
      <c r="F620" s="2">
        <f t="shared" si="149"/>
        <v>30.5</v>
      </c>
      <c r="G620" s="12">
        <f t="shared" si="150"/>
        <v>7.3159511250000003E-2</v>
      </c>
      <c r="H620" s="2"/>
      <c r="I620" s="19">
        <f t="shared" si="152"/>
        <v>23.952000347048134</v>
      </c>
      <c r="J620" s="19">
        <f t="shared" si="151"/>
        <v>28.555188362654125</v>
      </c>
      <c r="K620" s="14">
        <f t="shared" si="147"/>
        <v>0.81236234062419266</v>
      </c>
      <c r="L620" s="2"/>
      <c r="M620" s="19">
        <f t="shared" si="148"/>
        <v>312.29655634473653</v>
      </c>
      <c r="N620" s="2"/>
    </row>
    <row r="621" spans="1:14" x14ac:dyDescent="0.25">
      <c r="A621" s="2">
        <v>46</v>
      </c>
      <c r="B621" s="2" t="s">
        <v>36</v>
      </c>
      <c r="C621" s="2" t="s">
        <v>15</v>
      </c>
      <c r="D621" s="2">
        <v>35</v>
      </c>
      <c r="E621" s="2">
        <v>34</v>
      </c>
      <c r="F621" s="2">
        <f t="shared" si="149"/>
        <v>34.5</v>
      </c>
      <c r="G621" s="12">
        <f t="shared" si="150"/>
        <v>9.3607211250000003E-2</v>
      </c>
      <c r="H621" s="2"/>
      <c r="I621" s="19">
        <f t="shared" si="152"/>
        <v>25.184607449967192</v>
      </c>
      <c r="J621" s="19">
        <f t="shared" si="151"/>
        <v>31.908462527490524</v>
      </c>
      <c r="K621" s="14">
        <f t="shared" si="147"/>
        <v>1.0864965344179995</v>
      </c>
      <c r="L621" s="2"/>
      <c r="M621" s="19">
        <f t="shared" si="148"/>
        <v>417.07738781884274</v>
      </c>
      <c r="N621" s="2"/>
    </row>
    <row r="622" spans="1:14" x14ac:dyDescent="0.25">
      <c r="A622" s="2">
        <v>47</v>
      </c>
      <c r="B622" s="2" t="s">
        <v>36</v>
      </c>
      <c r="C622" s="2" t="s">
        <v>15</v>
      </c>
      <c r="D622" s="2">
        <v>38</v>
      </c>
      <c r="E622" s="2">
        <v>38</v>
      </c>
      <c r="F622" s="2">
        <f t="shared" si="149"/>
        <v>38</v>
      </c>
      <c r="G622" s="12">
        <f t="shared" si="150"/>
        <v>0.11356338000000001</v>
      </c>
      <c r="H622" s="2"/>
      <c r="I622" s="19">
        <f t="shared" si="152"/>
        <v>26.263138665021373</v>
      </c>
      <c r="J622" s="19">
        <f t="shared" si="151"/>
        <v>34.810951535145122</v>
      </c>
      <c r="K622" s="14">
        <f t="shared" si="147"/>
        <v>1.3687328158510534</v>
      </c>
      <c r="L622" s="2"/>
      <c r="M622" s="19">
        <f t="shared" si="148"/>
        <v>524.81329318856228</v>
      </c>
      <c r="N622" s="2"/>
    </row>
    <row r="623" spans="1:14" x14ac:dyDescent="0.25">
      <c r="A623" s="2">
        <v>48</v>
      </c>
      <c r="B623" s="2" t="s">
        <v>36</v>
      </c>
      <c r="C623" s="2" t="s">
        <v>15</v>
      </c>
      <c r="D623" s="2">
        <v>40</v>
      </c>
      <c r="E623" s="2">
        <v>40.5</v>
      </c>
      <c r="F623" s="2">
        <f t="shared" si="149"/>
        <v>40.25</v>
      </c>
      <c r="G623" s="12">
        <f t="shared" si="150"/>
        <v>0.12740981531250001</v>
      </c>
      <c r="H623" s="2"/>
      <c r="I623" s="19">
        <f t="shared" si="152"/>
        <v>26.956480160413342</v>
      </c>
      <c r="J623" s="19">
        <f t="shared" si="151"/>
        <v>36.662741453556883</v>
      </c>
      <c r="K623" s="14">
        <f t="shared" si="147"/>
        <v>1.5724074789220437</v>
      </c>
      <c r="L623" s="2"/>
      <c r="M623" s="19">
        <f t="shared" si="148"/>
        <v>602.49724517281004</v>
      </c>
      <c r="N623" s="2"/>
    </row>
    <row r="624" spans="1:14" x14ac:dyDescent="0.25">
      <c r="A624" s="2">
        <v>49</v>
      </c>
      <c r="B624" s="2" t="s">
        <v>36</v>
      </c>
      <c r="C624" s="2" t="s">
        <v>15</v>
      </c>
      <c r="D624" s="2">
        <v>33</v>
      </c>
      <c r="E624" s="2">
        <v>31.5</v>
      </c>
      <c r="F624" s="2">
        <f t="shared" si="149"/>
        <v>32.25</v>
      </c>
      <c r="G624" s="12">
        <f t="shared" si="150"/>
        <v>8.1795715312500003E-2</v>
      </c>
      <c r="H624" s="2"/>
      <c r="I624" s="19">
        <f t="shared" si="152"/>
        <v>24.491265954575219</v>
      </c>
      <c r="J624" s="19">
        <f t="shared" si="151"/>
        <v>30.027290863984312</v>
      </c>
      <c r="K624" s="14">
        <f t="shared" si="147"/>
        <v>0.92618397245303163</v>
      </c>
      <c r="L624" s="2"/>
      <c r="M624" s="19">
        <f t="shared" si="148"/>
        <v>355.82243129178988</v>
      </c>
      <c r="N624" s="2"/>
    </row>
    <row r="625" spans="1:14" x14ac:dyDescent="0.25">
      <c r="A625" s="32">
        <f>A624*10000/531</f>
        <v>922.78719397363466</v>
      </c>
      <c r="B625" s="6"/>
      <c r="C625" s="6"/>
      <c r="D625" s="6"/>
      <c r="E625" s="6"/>
      <c r="F625" s="6"/>
      <c r="G625" s="20">
        <f>SUM(G576:G624)</f>
        <v>2.7511937971874993</v>
      </c>
      <c r="H625" s="7">
        <f>G625*10000/531</f>
        <v>51.811559269067786</v>
      </c>
      <c r="I625" s="17">
        <f t="shared" ref="I625:J625" si="153">AVERAGE(I576:I624)</f>
        <v>21.075086505787723</v>
      </c>
      <c r="J625" s="17">
        <f t="shared" si="153"/>
        <v>23.918416653445625</v>
      </c>
      <c r="K625" s="9">
        <f>SUM(K576:K624)</f>
        <v>30.167104984618195</v>
      </c>
      <c r="L625" s="7">
        <f>K625*10000/531</f>
        <v>568.11873794007897</v>
      </c>
      <c r="M625" s="17">
        <f>SUM(M576:M624)</f>
        <v>10968.218224753991</v>
      </c>
      <c r="N625" s="7">
        <f>(M625*10000/531)/1000</f>
        <v>206.55778201043296</v>
      </c>
    </row>
    <row r="626" spans="1:14" x14ac:dyDescent="0.25">
      <c r="A626" s="3">
        <v>1</v>
      </c>
      <c r="B626" s="3" t="s">
        <v>35</v>
      </c>
      <c r="C626" s="3" t="s">
        <v>16</v>
      </c>
      <c r="D626" s="3">
        <v>31</v>
      </c>
      <c r="E626" s="3">
        <v>32</v>
      </c>
      <c r="F626" s="3">
        <f t="shared" ref="F626:F657" si="154">(D626+E626)/2</f>
        <v>31.5</v>
      </c>
      <c r="G626" s="13">
        <f t="shared" ref="G626:G657" si="155">(3.1458*(F626/2)^2)/10000</f>
        <v>7.8035501249999986E-2</v>
      </c>
      <c r="H626" s="3"/>
      <c r="I626" s="18">
        <f t="shared" ref="I626:I631" si="156">16.7822461729784+(0.348491398454387*F626)</f>
        <v>27.759725224291589</v>
      </c>
      <c r="J626" s="18">
        <f t="shared" ref="J626:J657" si="157">1.3132*F626^0.901</f>
        <v>29.397383842597005</v>
      </c>
      <c r="K626" s="15">
        <f t="shared" ref="K626:K631" si="158">(2.3118+(((3.1278*10^-2)*(F626^2)*I626))+((3.7159*10^-1)*F626))/1000</f>
        <v>0.87555648825226062</v>
      </c>
      <c r="L626" s="3"/>
      <c r="M626" s="18">
        <f t="shared" ref="M626:M631" si="159">((-9.1098)+(((7.3484*10^-3)*(F626^2)*I626))+(2.3666*F626))</f>
        <v>267.84674571068837</v>
      </c>
      <c r="N626" s="3"/>
    </row>
    <row r="627" spans="1:14" x14ac:dyDescent="0.25">
      <c r="A627" s="3">
        <v>2</v>
      </c>
      <c r="B627" s="3" t="s">
        <v>35</v>
      </c>
      <c r="C627" s="3" t="s">
        <v>16</v>
      </c>
      <c r="D627" s="3">
        <v>37.5</v>
      </c>
      <c r="E627" s="3">
        <v>28</v>
      </c>
      <c r="F627" s="3">
        <f t="shared" si="154"/>
        <v>32.75</v>
      </c>
      <c r="G627" s="13">
        <f t="shared" si="155"/>
        <v>8.4351677812499998E-2</v>
      </c>
      <c r="H627" s="3"/>
      <c r="I627" s="18">
        <f t="shared" si="156"/>
        <v>28.195339472359574</v>
      </c>
      <c r="J627" s="18">
        <f t="shared" si="157"/>
        <v>30.446421766593129</v>
      </c>
      <c r="K627" s="15">
        <f t="shared" si="158"/>
        <v>0.96036762141190724</v>
      </c>
      <c r="L627" s="3"/>
      <c r="M627" s="18">
        <f t="shared" si="159"/>
        <v>290.62125285517806</v>
      </c>
      <c r="N627" s="3"/>
    </row>
    <row r="628" spans="1:14" x14ac:dyDescent="0.25">
      <c r="A628" s="3">
        <v>3</v>
      </c>
      <c r="B628" s="3" t="s">
        <v>35</v>
      </c>
      <c r="C628" s="3" t="s">
        <v>16</v>
      </c>
      <c r="D628" s="3">
        <v>46</v>
      </c>
      <c r="E628" s="3">
        <v>45</v>
      </c>
      <c r="F628" s="3">
        <f t="shared" si="154"/>
        <v>45.5</v>
      </c>
      <c r="G628" s="13">
        <f t="shared" si="155"/>
        <v>0.16281481125</v>
      </c>
      <c r="H628" s="3"/>
      <c r="I628" s="18">
        <f t="shared" si="156"/>
        <v>32.638604802653006</v>
      </c>
      <c r="J628" s="18">
        <f t="shared" si="157"/>
        <v>40.944836613820563</v>
      </c>
      <c r="K628" s="15">
        <f t="shared" si="158"/>
        <v>2.1326758442762324</v>
      </c>
      <c r="L628" s="3"/>
      <c r="M628" s="18">
        <f t="shared" si="159"/>
        <v>595.10241409174068</v>
      </c>
      <c r="N628" s="3"/>
    </row>
    <row r="629" spans="1:14" x14ac:dyDescent="0.25">
      <c r="A629" s="3">
        <v>4</v>
      </c>
      <c r="B629" s="3" t="s">
        <v>35</v>
      </c>
      <c r="C629" s="3" t="s">
        <v>16</v>
      </c>
      <c r="D629" s="3">
        <v>41</v>
      </c>
      <c r="E629" s="3">
        <v>43</v>
      </c>
      <c r="F629" s="3">
        <f t="shared" si="154"/>
        <v>42</v>
      </c>
      <c r="G629" s="13">
        <f t="shared" si="155"/>
        <v>0.13872978</v>
      </c>
      <c r="H629" s="3"/>
      <c r="I629" s="18">
        <f t="shared" si="156"/>
        <v>31.418884908062651</v>
      </c>
      <c r="J629" s="18">
        <f t="shared" si="157"/>
        <v>38.095921635622247</v>
      </c>
      <c r="K629" s="15">
        <f t="shared" si="158"/>
        <v>1.7514364521203327</v>
      </c>
      <c r="L629" s="3"/>
      <c r="M629" s="18">
        <f t="shared" si="159"/>
        <v>497.55713372623097</v>
      </c>
      <c r="N629" s="3"/>
    </row>
    <row r="630" spans="1:14" x14ac:dyDescent="0.25">
      <c r="A630" s="3">
        <v>5</v>
      </c>
      <c r="B630" s="3" t="s">
        <v>35</v>
      </c>
      <c r="C630" s="3" t="s">
        <v>16</v>
      </c>
      <c r="D630" s="3">
        <v>43</v>
      </c>
      <c r="E630" s="3">
        <v>42</v>
      </c>
      <c r="F630" s="3">
        <f t="shared" si="154"/>
        <v>42.5</v>
      </c>
      <c r="G630" s="13">
        <f t="shared" si="155"/>
        <v>0.14205253125</v>
      </c>
      <c r="H630" s="3"/>
      <c r="I630" s="18">
        <f t="shared" si="156"/>
        <v>31.593130607289847</v>
      </c>
      <c r="J630" s="18">
        <f t="shared" si="157"/>
        <v>38.504305994727744</v>
      </c>
      <c r="K630" s="15">
        <f t="shared" si="158"/>
        <v>1.8029863275622537</v>
      </c>
      <c r="L630" s="3"/>
      <c r="M630" s="18">
        <f t="shared" si="159"/>
        <v>510.80782322426194</v>
      </c>
      <c r="N630" s="3"/>
    </row>
    <row r="631" spans="1:14" x14ac:dyDescent="0.25">
      <c r="A631" s="3">
        <v>6</v>
      </c>
      <c r="B631" s="3" t="s">
        <v>35</v>
      </c>
      <c r="C631" s="3" t="s">
        <v>16</v>
      </c>
      <c r="D631" s="3">
        <v>29</v>
      </c>
      <c r="E631" s="3">
        <v>29.5</v>
      </c>
      <c r="F631" s="3">
        <f t="shared" si="154"/>
        <v>29.25</v>
      </c>
      <c r="G631" s="13">
        <f t="shared" si="155"/>
        <v>6.7285712812500009E-2</v>
      </c>
      <c r="H631" s="3"/>
      <c r="I631" s="18">
        <f t="shared" si="156"/>
        <v>26.975619577769219</v>
      </c>
      <c r="J631" s="18">
        <f t="shared" si="157"/>
        <v>27.498580977667242</v>
      </c>
      <c r="K631" s="15">
        <f t="shared" si="158"/>
        <v>0.7350560451051118</v>
      </c>
      <c r="L631" s="3"/>
      <c r="M631" s="18">
        <f t="shared" si="159"/>
        <v>229.70938773314802</v>
      </c>
      <c r="N631" s="3"/>
    </row>
    <row r="632" spans="1:14" x14ac:dyDescent="0.25">
      <c r="A632" s="3">
        <v>7</v>
      </c>
      <c r="B632" s="3" t="s">
        <v>35</v>
      </c>
      <c r="C632" s="3" t="s">
        <v>14</v>
      </c>
      <c r="D632" s="3">
        <v>23</v>
      </c>
      <c r="E632" s="3">
        <v>22</v>
      </c>
      <c r="F632" s="3">
        <f t="shared" si="154"/>
        <v>22.5</v>
      </c>
      <c r="G632" s="13">
        <f t="shared" si="155"/>
        <v>3.981403125E-2</v>
      </c>
      <c r="H632" s="3"/>
      <c r="I632" s="18">
        <f t="shared" ref="I632:I672" si="160" xml:space="preserve"> 6.50424850340264+(0.591025938600017*F632)</f>
        <v>19.802332121903021</v>
      </c>
      <c r="J632" s="18">
        <f t="shared" si="157"/>
        <v>21.709375116030941</v>
      </c>
      <c r="K632" s="15">
        <f t="shared" ref="K632:K674" si="161">(-9.1298+(((3.4866*10^-2)*(F632^2)*I632))+(1.4633*F632))/1000</f>
        <v>0.37332368157964957</v>
      </c>
      <c r="L632" s="3"/>
      <c r="M632" s="18">
        <f t="shared" ref="M632:M674" si="162">((-5.9426+(((1.321*10^-2)*(F632^2)*I632))+(7.8369*10^-1)*F632))</f>
        <v>144.11975871098406</v>
      </c>
      <c r="N632" s="3"/>
    </row>
    <row r="633" spans="1:14" x14ac:dyDescent="0.25">
      <c r="A633" s="3">
        <v>8</v>
      </c>
      <c r="B633" s="3" t="s">
        <v>35</v>
      </c>
      <c r="C633" s="3" t="s">
        <v>14</v>
      </c>
      <c r="D633" s="3">
        <v>16</v>
      </c>
      <c r="E633" s="3">
        <v>16</v>
      </c>
      <c r="F633" s="3">
        <f t="shared" si="154"/>
        <v>16</v>
      </c>
      <c r="G633" s="13">
        <f t="shared" si="155"/>
        <v>2.0133120000000001E-2</v>
      </c>
      <c r="H633" s="3"/>
      <c r="I633" s="18">
        <f t="shared" si="160"/>
        <v>15.96066352100291</v>
      </c>
      <c r="J633" s="18">
        <f t="shared" si="157"/>
        <v>15.967722571411766</v>
      </c>
      <c r="K633" s="15">
        <f t="shared" si="161"/>
        <v>0.15674303054676161</v>
      </c>
      <c r="L633" s="3"/>
      <c r="M633" s="18">
        <f t="shared" si="162"/>
        <v>60.571573468786802</v>
      </c>
      <c r="N633" s="3"/>
    </row>
    <row r="634" spans="1:14" x14ac:dyDescent="0.25">
      <c r="A634" s="3">
        <v>9</v>
      </c>
      <c r="B634" s="3" t="s">
        <v>35</v>
      </c>
      <c r="C634" s="3" t="s">
        <v>14</v>
      </c>
      <c r="D634" s="3">
        <v>28.5</v>
      </c>
      <c r="E634" s="3">
        <v>28.5</v>
      </c>
      <c r="F634" s="3">
        <f t="shared" si="154"/>
        <v>28.5</v>
      </c>
      <c r="G634" s="13">
        <f t="shared" si="155"/>
        <v>6.3879401249999995E-2</v>
      </c>
      <c r="H634" s="3"/>
      <c r="I634" s="18">
        <f t="shared" si="160"/>
        <v>23.348487753503122</v>
      </c>
      <c r="J634" s="18">
        <f t="shared" si="157"/>
        <v>26.862479243652196</v>
      </c>
      <c r="K634" s="15">
        <f t="shared" si="161"/>
        <v>0.69380128679257891</v>
      </c>
      <c r="L634" s="3"/>
      <c r="M634" s="18">
        <f t="shared" si="162"/>
        <v>266.91769423851224</v>
      </c>
      <c r="N634" s="3"/>
    </row>
    <row r="635" spans="1:14" x14ac:dyDescent="0.25">
      <c r="A635" s="3">
        <v>10</v>
      </c>
      <c r="B635" s="3" t="s">
        <v>35</v>
      </c>
      <c r="C635" s="3" t="s">
        <v>14</v>
      </c>
      <c r="D635" s="3">
        <v>18</v>
      </c>
      <c r="E635" s="3">
        <v>18</v>
      </c>
      <c r="F635" s="3">
        <f t="shared" si="154"/>
        <v>18</v>
      </c>
      <c r="G635" s="13">
        <f t="shared" si="155"/>
        <v>2.548098E-2</v>
      </c>
      <c r="H635" s="3"/>
      <c r="I635" s="18">
        <f t="shared" si="160"/>
        <v>17.142715398202945</v>
      </c>
      <c r="J635" s="18">
        <f t="shared" si="157"/>
        <v>17.75543844941992</v>
      </c>
      <c r="K635" s="15">
        <f t="shared" si="161"/>
        <v>0.21086372448389307</v>
      </c>
      <c r="L635" s="3"/>
      <c r="M635" s="18">
        <f t="shared" si="162"/>
        <v>81.535327612924533</v>
      </c>
      <c r="N635" s="3"/>
    </row>
    <row r="636" spans="1:14" x14ac:dyDescent="0.25">
      <c r="A636" s="3">
        <v>11</v>
      </c>
      <c r="B636" s="3" t="s">
        <v>35</v>
      </c>
      <c r="C636" s="3" t="s">
        <v>14</v>
      </c>
      <c r="D636" s="3">
        <v>12</v>
      </c>
      <c r="E636" s="3">
        <v>13</v>
      </c>
      <c r="F636" s="3">
        <f t="shared" si="154"/>
        <v>12.5</v>
      </c>
      <c r="G636" s="13">
        <f t="shared" si="155"/>
        <v>1.228828125E-2</v>
      </c>
      <c r="H636" s="3"/>
      <c r="I636" s="18">
        <f t="shared" si="160"/>
        <v>13.892072735902852</v>
      </c>
      <c r="J636" s="18">
        <f t="shared" si="157"/>
        <v>12.783412283723544</v>
      </c>
      <c r="K636" s="15">
        <f t="shared" si="161"/>
        <v>8.4842857501560759E-2</v>
      </c>
      <c r="L636" s="3"/>
      <c r="M636" s="18">
        <f t="shared" si="162"/>
        <v>32.527631381449481</v>
      </c>
      <c r="N636" s="3"/>
    </row>
    <row r="637" spans="1:14" x14ac:dyDescent="0.25">
      <c r="A637" s="3">
        <v>12</v>
      </c>
      <c r="B637" s="3" t="s">
        <v>35</v>
      </c>
      <c r="C637" s="3" t="s">
        <v>14</v>
      </c>
      <c r="D637" s="3">
        <v>15</v>
      </c>
      <c r="E637" s="3">
        <v>16</v>
      </c>
      <c r="F637" s="3">
        <f t="shared" si="154"/>
        <v>15.5</v>
      </c>
      <c r="G637" s="13">
        <f t="shared" si="155"/>
        <v>1.8894461250000001E-2</v>
      </c>
      <c r="H637" s="3"/>
      <c r="I637" s="18">
        <f t="shared" si="160"/>
        <v>15.665150551702904</v>
      </c>
      <c r="J637" s="18">
        <f t="shared" si="157"/>
        <v>15.51742782666518</v>
      </c>
      <c r="K637" s="15">
        <f t="shared" si="161"/>
        <v>0.14477136867734555</v>
      </c>
      <c r="L637" s="3"/>
      <c r="M637" s="18">
        <f t="shared" si="162"/>
        <v>55.921122468815895</v>
      </c>
      <c r="N637" s="3"/>
    </row>
    <row r="638" spans="1:14" x14ac:dyDescent="0.25">
      <c r="A638" s="3">
        <v>13</v>
      </c>
      <c r="B638" s="3" t="s">
        <v>35</v>
      </c>
      <c r="C638" s="3" t="s">
        <v>14</v>
      </c>
      <c r="D638" s="3">
        <v>26</v>
      </c>
      <c r="E638" s="3">
        <v>26</v>
      </c>
      <c r="F638" s="3">
        <f t="shared" si="154"/>
        <v>26</v>
      </c>
      <c r="G638" s="13">
        <f t="shared" si="155"/>
        <v>5.3164019999999992E-2</v>
      </c>
      <c r="H638" s="3"/>
      <c r="I638" s="18">
        <f t="shared" si="160"/>
        <v>21.870922907003081</v>
      </c>
      <c r="J638" s="18">
        <f t="shared" si="157"/>
        <v>24.729871549482155</v>
      </c>
      <c r="K638" s="15">
        <f t="shared" si="161"/>
        <v>0.54440088029908495</v>
      </c>
      <c r="L638" s="3"/>
      <c r="M638" s="18">
        <f t="shared" si="162"/>
        <v>209.73980672262121</v>
      </c>
      <c r="N638" s="3"/>
    </row>
    <row r="639" spans="1:14" x14ac:dyDescent="0.25">
      <c r="A639" s="3">
        <v>14</v>
      </c>
      <c r="B639" s="3" t="s">
        <v>35</v>
      </c>
      <c r="C639" s="3" t="s">
        <v>14</v>
      </c>
      <c r="D639" s="3">
        <v>19.5</v>
      </c>
      <c r="E639" s="3">
        <v>19.5</v>
      </c>
      <c r="F639" s="3">
        <f t="shared" si="154"/>
        <v>19.5</v>
      </c>
      <c r="G639" s="13">
        <f t="shared" si="155"/>
        <v>2.9904761250000002E-2</v>
      </c>
      <c r="H639" s="3"/>
      <c r="I639" s="18">
        <f t="shared" si="160"/>
        <v>18.02925430610297</v>
      </c>
      <c r="J639" s="18">
        <f t="shared" si="157"/>
        <v>19.083237656559497</v>
      </c>
      <c r="K639" s="15">
        <f t="shared" si="161"/>
        <v>0.2584327346370619</v>
      </c>
      <c r="L639" s="3"/>
      <c r="M639" s="18">
        <f t="shared" si="162"/>
        <v>99.902147378121597</v>
      </c>
      <c r="N639" s="3"/>
    </row>
    <row r="640" spans="1:14" x14ac:dyDescent="0.25">
      <c r="A640" s="3">
        <v>15</v>
      </c>
      <c r="B640" s="3" t="s">
        <v>35</v>
      </c>
      <c r="C640" s="3" t="s">
        <v>14</v>
      </c>
      <c r="D640" s="3">
        <v>25</v>
      </c>
      <c r="E640" s="3">
        <v>25.5</v>
      </c>
      <c r="F640" s="3">
        <f t="shared" si="154"/>
        <v>25.25</v>
      </c>
      <c r="G640" s="13">
        <f t="shared" si="155"/>
        <v>5.0141102812499998E-2</v>
      </c>
      <c r="H640" s="3">
        <v>22.5</v>
      </c>
      <c r="I640" s="18">
        <f t="shared" si="160"/>
        <v>21.427653453053068</v>
      </c>
      <c r="J640" s="18">
        <f t="shared" si="157"/>
        <v>24.086205071773808</v>
      </c>
      <c r="K640" s="15">
        <f t="shared" si="161"/>
        <v>0.50413927891035049</v>
      </c>
      <c r="L640" s="3"/>
      <c r="M640" s="18">
        <f t="shared" si="162"/>
        <v>194.31356880458696</v>
      </c>
      <c r="N640" s="3"/>
    </row>
    <row r="641" spans="1:14" x14ac:dyDescent="0.25">
      <c r="A641" s="3">
        <v>16</v>
      </c>
      <c r="B641" s="3" t="s">
        <v>35</v>
      </c>
      <c r="C641" s="3" t="s">
        <v>14</v>
      </c>
      <c r="D641" s="3">
        <v>13</v>
      </c>
      <c r="E641" s="3">
        <v>13</v>
      </c>
      <c r="F641" s="3">
        <f t="shared" si="154"/>
        <v>13</v>
      </c>
      <c r="G641" s="13">
        <f t="shared" si="155"/>
        <v>1.3291004999999998E-2</v>
      </c>
      <c r="H641" s="3">
        <v>13.3</v>
      </c>
      <c r="I641" s="18">
        <f t="shared" si="160"/>
        <v>14.18758570520286</v>
      </c>
      <c r="J641" s="18">
        <f t="shared" si="157"/>
        <v>13.243227341530407</v>
      </c>
      <c r="K641" s="15">
        <f t="shared" si="161"/>
        <v>9.3491377380394883E-2</v>
      </c>
      <c r="L641" s="3"/>
      <c r="M641" s="18">
        <f t="shared" si="162"/>
        <v>35.919013211008334</v>
      </c>
      <c r="N641" s="3"/>
    </row>
    <row r="642" spans="1:14" x14ac:dyDescent="0.25">
      <c r="A642" s="3">
        <v>17</v>
      </c>
      <c r="B642" s="3" t="s">
        <v>35</v>
      </c>
      <c r="C642" s="3" t="s">
        <v>14</v>
      </c>
      <c r="D642" s="3">
        <v>23</v>
      </c>
      <c r="E642" s="3">
        <v>22.5</v>
      </c>
      <c r="F642" s="3">
        <f t="shared" si="154"/>
        <v>22.75</v>
      </c>
      <c r="G642" s="13">
        <f t="shared" si="155"/>
        <v>4.0703702812499999E-2</v>
      </c>
      <c r="H642" s="3">
        <v>20</v>
      </c>
      <c r="I642" s="18">
        <f t="shared" si="160"/>
        <v>19.950088606553027</v>
      </c>
      <c r="J642" s="18">
        <f t="shared" si="157"/>
        <v>21.926591031969917</v>
      </c>
      <c r="K642" s="15">
        <f t="shared" si="161"/>
        <v>0.38416628972860506</v>
      </c>
      <c r="L642" s="3"/>
      <c r="M642" s="18">
        <f t="shared" si="162"/>
        <v>148.28511577180842</v>
      </c>
      <c r="N642" s="3"/>
    </row>
    <row r="643" spans="1:14" x14ac:dyDescent="0.25">
      <c r="A643" s="3">
        <v>18</v>
      </c>
      <c r="B643" s="3" t="s">
        <v>35</v>
      </c>
      <c r="C643" s="3" t="s">
        <v>14</v>
      </c>
      <c r="D643" s="3">
        <v>24</v>
      </c>
      <c r="E643" s="3">
        <v>23.5</v>
      </c>
      <c r="F643" s="3">
        <f t="shared" si="154"/>
        <v>23.75</v>
      </c>
      <c r="G643" s="13">
        <f t="shared" si="155"/>
        <v>4.4360695312500004E-2</v>
      </c>
      <c r="H643" s="3">
        <v>18</v>
      </c>
      <c r="I643" s="18">
        <f t="shared" si="160"/>
        <v>20.541114545153043</v>
      </c>
      <c r="J643" s="18">
        <f t="shared" si="157"/>
        <v>22.793120696807389</v>
      </c>
      <c r="K643" s="15">
        <f t="shared" si="161"/>
        <v>0.42959752250468985</v>
      </c>
      <c r="L643" s="3"/>
      <c r="M643" s="18">
        <f t="shared" si="162"/>
        <v>165.72733820948639</v>
      </c>
      <c r="N643" s="3"/>
    </row>
    <row r="644" spans="1:14" x14ac:dyDescent="0.25">
      <c r="A644" s="3">
        <v>19</v>
      </c>
      <c r="B644" s="3" t="s">
        <v>35</v>
      </c>
      <c r="C644" s="3" t="s">
        <v>14</v>
      </c>
      <c r="D644" s="3">
        <v>26</v>
      </c>
      <c r="E644" s="3">
        <v>25.5</v>
      </c>
      <c r="F644" s="3">
        <f t="shared" si="154"/>
        <v>25.75</v>
      </c>
      <c r="G644" s="13">
        <f t="shared" si="155"/>
        <v>5.2146550312499991E-2</v>
      </c>
      <c r="H644" s="3">
        <v>25.2</v>
      </c>
      <c r="I644" s="18">
        <f t="shared" si="160"/>
        <v>21.723166422353078</v>
      </c>
      <c r="J644" s="18">
        <f t="shared" si="157"/>
        <v>24.51552292445125</v>
      </c>
      <c r="K644" s="15">
        <f t="shared" si="161"/>
        <v>0.53075365977443856</v>
      </c>
      <c r="L644" s="3"/>
      <c r="M644" s="18">
        <f t="shared" si="162"/>
        <v>204.51184054452284</v>
      </c>
      <c r="N644" s="3"/>
    </row>
    <row r="645" spans="1:14" x14ac:dyDescent="0.25">
      <c r="A645" s="3">
        <v>20</v>
      </c>
      <c r="B645" s="3" t="s">
        <v>35</v>
      </c>
      <c r="C645" s="3" t="s">
        <v>14</v>
      </c>
      <c r="D645" s="3">
        <v>33</v>
      </c>
      <c r="E645" s="3">
        <v>33.5</v>
      </c>
      <c r="F645" s="3">
        <f t="shared" si="154"/>
        <v>33.25</v>
      </c>
      <c r="G645" s="13">
        <f t="shared" si="155"/>
        <v>8.69469628125E-2</v>
      </c>
      <c r="H645" s="3"/>
      <c r="I645" s="18">
        <f t="shared" si="160"/>
        <v>26.155860961853204</v>
      </c>
      <c r="J645" s="18">
        <f t="shared" si="157"/>
        <v>30.864919626355118</v>
      </c>
      <c r="K645" s="15">
        <f t="shared" si="161"/>
        <v>1.0477429213817178</v>
      </c>
      <c r="L645" s="3"/>
      <c r="M645" s="18">
        <f t="shared" si="162"/>
        <v>402.1078571475789</v>
      </c>
      <c r="N645" s="3"/>
    </row>
    <row r="646" spans="1:14" x14ac:dyDescent="0.25">
      <c r="A646" s="3">
        <v>21</v>
      </c>
      <c r="B646" s="3" t="s">
        <v>35</v>
      </c>
      <c r="C646" s="3" t="s">
        <v>14</v>
      </c>
      <c r="D646" s="3">
        <v>42</v>
      </c>
      <c r="E646" s="3">
        <v>40</v>
      </c>
      <c r="F646" s="3">
        <f t="shared" si="154"/>
        <v>41</v>
      </c>
      <c r="G646" s="13">
        <f t="shared" si="155"/>
        <v>0.132202245</v>
      </c>
      <c r="H646" s="3"/>
      <c r="I646" s="18">
        <f t="shared" si="160"/>
        <v>30.736311986003333</v>
      </c>
      <c r="J646" s="18">
        <f t="shared" si="157"/>
        <v>37.27770171890063</v>
      </c>
      <c r="K646" s="15">
        <f t="shared" si="161"/>
        <v>1.852312938476411</v>
      </c>
      <c r="L646" s="3"/>
      <c r="M646" s="18">
        <f t="shared" si="162"/>
        <v>708.71954132430994</v>
      </c>
      <c r="N646" s="3"/>
    </row>
    <row r="647" spans="1:14" x14ac:dyDescent="0.25">
      <c r="A647" s="3">
        <v>22</v>
      </c>
      <c r="B647" s="3" t="s">
        <v>35</v>
      </c>
      <c r="C647" s="3" t="s">
        <v>14</v>
      </c>
      <c r="D647" s="3">
        <v>36.5</v>
      </c>
      <c r="E647" s="3">
        <v>35</v>
      </c>
      <c r="F647" s="3">
        <f t="shared" si="154"/>
        <v>35.75</v>
      </c>
      <c r="G647" s="13">
        <f t="shared" si="155"/>
        <v>0.10051322531250001</v>
      </c>
      <c r="H647" s="3"/>
      <c r="I647" s="18">
        <f t="shared" si="160"/>
        <v>27.633425808353245</v>
      </c>
      <c r="J647" s="18">
        <f t="shared" si="157"/>
        <v>32.948268133939798</v>
      </c>
      <c r="K647" s="15">
        <f t="shared" si="161"/>
        <v>1.2745542486601231</v>
      </c>
      <c r="L647" s="3"/>
      <c r="M647" s="18">
        <f t="shared" si="162"/>
        <v>488.6151275456096</v>
      </c>
      <c r="N647" s="3"/>
    </row>
    <row r="648" spans="1:14" x14ac:dyDescent="0.25">
      <c r="A648" s="3">
        <v>23</v>
      </c>
      <c r="B648" s="3" t="s">
        <v>35</v>
      </c>
      <c r="C648" s="3" t="s">
        <v>14</v>
      </c>
      <c r="D648" s="3">
        <v>28</v>
      </c>
      <c r="E648" s="3">
        <v>29.5</v>
      </c>
      <c r="F648" s="3">
        <f t="shared" si="154"/>
        <v>28.75</v>
      </c>
      <c r="G648" s="13">
        <f t="shared" si="155"/>
        <v>6.5005007812500001E-2</v>
      </c>
      <c r="H648" s="3"/>
      <c r="I648" s="18">
        <f t="shared" si="160"/>
        <v>23.496244238153128</v>
      </c>
      <c r="J648" s="18">
        <f t="shared" si="157"/>
        <v>27.074695192570953</v>
      </c>
      <c r="K648" s="15">
        <f t="shared" si="161"/>
        <v>0.71007664890678024</v>
      </c>
      <c r="L648" s="3"/>
      <c r="M648" s="18">
        <f t="shared" si="162"/>
        <v>273.14140843468044</v>
      </c>
      <c r="N648" s="3"/>
    </row>
    <row r="649" spans="1:14" x14ac:dyDescent="0.25">
      <c r="A649" s="3">
        <v>24</v>
      </c>
      <c r="B649" s="3" t="s">
        <v>35</v>
      </c>
      <c r="C649" s="3" t="s">
        <v>14</v>
      </c>
      <c r="D649" s="3">
        <v>23</v>
      </c>
      <c r="E649" s="3">
        <v>23</v>
      </c>
      <c r="F649" s="3">
        <f t="shared" si="154"/>
        <v>23</v>
      </c>
      <c r="G649" s="13">
        <f t="shared" si="155"/>
        <v>4.1603204999999997E-2</v>
      </c>
      <c r="H649" s="3"/>
      <c r="I649" s="18">
        <f t="shared" si="160"/>
        <v>20.09784509120303</v>
      </c>
      <c r="J649" s="18">
        <f t="shared" si="157"/>
        <v>22.143570759598532</v>
      </c>
      <c r="K649" s="15">
        <f t="shared" si="161"/>
        <v>0.3952130460164891</v>
      </c>
      <c r="L649" s="3"/>
      <c r="M649" s="18">
        <f t="shared" si="162"/>
        <v>152.52782030338497</v>
      </c>
      <c r="N649" s="3"/>
    </row>
    <row r="650" spans="1:14" x14ac:dyDescent="0.25">
      <c r="A650" s="3">
        <v>25</v>
      </c>
      <c r="B650" s="3" t="s">
        <v>35</v>
      </c>
      <c r="C650" s="3" t="s">
        <v>14</v>
      </c>
      <c r="D650" s="3">
        <v>25</v>
      </c>
      <c r="E650" s="3">
        <v>26.5</v>
      </c>
      <c r="F650" s="3">
        <f t="shared" si="154"/>
        <v>25.75</v>
      </c>
      <c r="G650" s="13">
        <f t="shared" si="155"/>
        <v>5.2146550312499991E-2</v>
      </c>
      <c r="H650" s="3"/>
      <c r="I650" s="18">
        <f t="shared" si="160"/>
        <v>21.723166422353078</v>
      </c>
      <c r="J650" s="18">
        <f t="shared" si="157"/>
        <v>24.51552292445125</v>
      </c>
      <c r="K650" s="15">
        <f t="shared" si="161"/>
        <v>0.53075365977443856</v>
      </c>
      <c r="L650" s="3"/>
      <c r="M650" s="18">
        <f t="shared" si="162"/>
        <v>204.51184054452284</v>
      </c>
      <c r="N650" s="3"/>
    </row>
    <row r="651" spans="1:14" x14ac:dyDescent="0.25">
      <c r="A651" s="3">
        <v>26</v>
      </c>
      <c r="B651" s="3" t="s">
        <v>35</v>
      </c>
      <c r="C651" s="3" t="s">
        <v>14</v>
      </c>
      <c r="D651" s="3">
        <v>12.5</v>
      </c>
      <c r="E651" s="3">
        <v>12</v>
      </c>
      <c r="F651" s="3">
        <f t="shared" si="154"/>
        <v>12.25</v>
      </c>
      <c r="G651" s="13">
        <f t="shared" si="155"/>
        <v>1.1801665312499999E-2</v>
      </c>
      <c r="H651" s="3"/>
      <c r="I651" s="18">
        <f t="shared" si="160"/>
        <v>13.744316251252847</v>
      </c>
      <c r="J651" s="18">
        <f t="shared" si="157"/>
        <v>12.552825452224083</v>
      </c>
      <c r="K651" s="15">
        <f t="shared" si="161"/>
        <v>8.0706975145578286E-2</v>
      </c>
      <c r="L651" s="3"/>
      <c r="M651" s="18">
        <f t="shared" si="162"/>
        <v>30.903312802962461</v>
      </c>
      <c r="N651" s="3"/>
    </row>
    <row r="652" spans="1:14" x14ac:dyDescent="0.25">
      <c r="A652" s="3">
        <v>27</v>
      </c>
      <c r="B652" s="3" t="s">
        <v>35</v>
      </c>
      <c r="C652" s="3" t="s">
        <v>14</v>
      </c>
      <c r="D652" s="3">
        <v>31</v>
      </c>
      <c r="E652" s="3">
        <v>30</v>
      </c>
      <c r="F652" s="3">
        <f t="shared" si="154"/>
        <v>30.5</v>
      </c>
      <c r="G652" s="13">
        <f t="shared" si="155"/>
        <v>7.3159511250000003E-2</v>
      </c>
      <c r="H652" s="3"/>
      <c r="I652" s="18">
        <f t="shared" si="160"/>
        <v>24.530539630703156</v>
      </c>
      <c r="J652" s="18">
        <f t="shared" si="157"/>
        <v>28.555188362654125</v>
      </c>
      <c r="K652" s="15">
        <f t="shared" si="161"/>
        <v>0.83112673957930061</v>
      </c>
      <c r="L652" s="3"/>
      <c r="M652" s="18">
        <f t="shared" si="162"/>
        <v>319.40599563220781</v>
      </c>
      <c r="N652" s="3"/>
    </row>
    <row r="653" spans="1:14" x14ac:dyDescent="0.25">
      <c r="A653" s="3">
        <v>28</v>
      </c>
      <c r="B653" s="3" t="s">
        <v>35</v>
      </c>
      <c r="C653" s="3" t="s">
        <v>14</v>
      </c>
      <c r="D653" s="3">
        <v>10</v>
      </c>
      <c r="E653" s="3">
        <v>10</v>
      </c>
      <c r="F653" s="3">
        <f t="shared" si="154"/>
        <v>10</v>
      </c>
      <c r="G653" s="13">
        <f t="shared" si="155"/>
        <v>7.8645E-3</v>
      </c>
      <c r="H653" s="3"/>
      <c r="I653" s="18">
        <f t="shared" si="160"/>
        <v>12.41450788940281</v>
      </c>
      <c r="J653" s="18">
        <f t="shared" si="157"/>
        <v>10.45516458968023</v>
      </c>
      <c r="K653" s="15">
        <f t="shared" si="161"/>
        <v>4.8787623207191835E-2</v>
      </c>
      <c r="L653" s="3"/>
      <c r="M653" s="18">
        <f t="shared" si="162"/>
        <v>18.293864921901111</v>
      </c>
      <c r="N653" s="3"/>
    </row>
    <row r="654" spans="1:14" x14ac:dyDescent="0.25">
      <c r="A654" s="3">
        <v>29</v>
      </c>
      <c r="B654" s="3" t="s">
        <v>35</v>
      </c>
      <c r="C654" s="3" t="s">
        <v>14</v>
      </c>
      <c r="D654" s="3">
        <v>18</v>
      </c>
      <c r="E654" s="3">
        <v>20</v>
      </c>
      <c r="F654" s="3">
        <f t="shared" si="154"/>
        <v>19</v>
      </c>
      <c r="G654" s="13">
        <f t="shared" si="155"/>
        <v>2.8390845000000001E-2</v>
      </c>
      <c r="H654" s="3"/>
      <c r="I654" s="18">
        <f t="shared" si="160"/>
        <v>17.733741336802961</v>
      </c>
      <c r="J654" s="18">
        <f t="shared" si="157"/>
        <v>18.641801039382159</v>
      </c>
      <c r="K654" s="15">
        <f t="shared" si="161"/>
        <v>0.24188086978707896</v>
      </c>
      <c r="L654" s="3"/>
      <c r="M654" s="18">
        <f t="shared" si="162"/>
        <v>93.516353024359319</v>
      </c>
      <c r="N654" s="3"/>
    </row>
    <row r="655" spans="1:14" x14ac:dyDescent="0.25">
      <c r="A655" s="3">
        <v>30</v>
      </c>
      <c r="B655" s="3" t="s">
        <v>35</v>
      </c>
      <c r="C655" s="3" t="s">
        <v>14</v>
      </c>
      <c r="D655" s="3">
        <v>34.5</v>
      </c>
      <c r="E655" s="3">
        <v>34</v>
      </c>
      <c r="F655" s="3">
        <f t="shared" si="154"/>
        <v>34.25</v>
      </c>
      <c r="G655" s="13">
        <f t="shared" si="155"/>
        <v>9.2255500312500002E-2</v>
      </c>
      <c r="H655" s="3"/>
      <c r="I655" s="18">
        <f t="shared" si="160"/>
        <v>26.746886900453219</v>
      </c>
      <c r="J655" s="18">
        <f t="shared" si="157"/>
        <v>31.700057711937195</v>
      </c>
      <c r="K655" s="15">
        <f t="shared" si="161"/>
        <v>1.1349358223312367</v>
      </c>
      <c r="L655" s="3"/>
      <c r="M655" s="18">
        <f t="shared" si="162"/>
        <v>435.37270439369695</v>
      </c>
      <c r="N655" s="3"/>
    </row>
    <row r="656" spans="1:14" x14ac:dyDescent="0.25">
      <c r="A656" s="3">
        <v>31</v>
      </c>
      <c r="B656" s="3" t="s">
        <v>35</v>
      </c>
      <c r="C656" s="3" t="s">
        <v>14</v>
      </c>
      <c r="D656" s="3">
        <v>17</v>
      </c>
      <c r="E656" s="3">
        <v>18</v>
      </c>
      <c r="F656" s="3">
        <f t="shared" si="154"/>
        <v>17.5</v>
      </c>
      <c r="G656" s="13">
        <f t="shared" si="155"/>
        <v>2.408503125E-2</v>
      </c>
      <c r="H656" s="3"/>
      <c r="I656" s="18">
        <f t="shared" si="160"/>
        <v>16.847202428902936</v>
      </c>
      <c r="J656" s="18">
        <f t="shared" si="157"/>
        <v>17.310441950274644</v>
      </c>
      <c r="K656" s="15">
        <f t="shared" si="161"/>
        <v>0.19636753396512724</v>
      </c>
      <c r="L656" s="3"/>
      <c r="M656" s="18">
        <f t="shared" si="162"/>
        <v>75.928385376278626</v>
      </c>
      <c r="N656" s="3"/>
    </row>
    <row r="657" spans="1:14" x14ac:dyDescent="0.25">
      <c r="A657" s="3">
        <v>32</v>
      </c>
      <c r="B657" s="3" t="s">
        <v>35</v>
      </c>
      <c r="C657" s="3" t="s">
        <v>14</v>
      </c>
      <c r="D657" s="3">
        <v>18</v>
      </c>
      <c r="E657" s="3">
        <v>19</v>
      </c>
      <c r="F657" s="3">
        <f t="shared" si="154"/>
        <v>18.5</v>
      </c>
      <c r="G657" s="13">
        <f t="shared" si="155"/>
        <v>2.6916251249999999E-2</v>
      </c>
      <c r="H657" s="3"/>
      <c r="I657" s="18">
        <f t="shared" si="160"/>
        <v>17.438228367502955</v>
      </c>
      <c r="J657" s="18">
        <f t="shared" si="157"/>
        <v>18.199212724530888</v>
      </c>
      <c r="K657" s="15">
        <f t="shared" si="161"/>
        <v>0.22602968474694979</v>
      </c>
      <c r="L657" s="3"/>
      <c r="M657" s="18">
        <f t="shared" si="162"/>
        <v>87.396031632455873</v>
      </c>
      <c r="N657" s="3"/>
    </row>
    <row r="658" spans="1:14" x14ac:dyDescent="0.25">
      <c r="A658" s="3">
        <v>33</v>
      </c>
      <c r="B658" s="3" t="s">
        <v>35</v>
      </c>
      <c r="C658" s="3" t="s">
        <v>14</v>
      </c>
      <c r="D658" s="3">
        <v>34</v>
      </c>
      <c r="E658" s="3">
        <v>33</v>
      </c>
      <c r="F658" s="3">
        <f t="shared" ref="F658:F674" si="163">(D658+E658)/2</f>
        <v>33.5</v>
      </c>
      <c r="G658" s="13">
        <f t="shared" ref="G658:G674" si="164">(3.1458*(F658/2)^2)/10000</f>
        <v>8.8259351249999993E-2</v>
      </c>
      <c r="H658" s="3"/>
      <c r="I658" s="18">
        <f t="shared" si="160"/>
        <v>26.303617446503207</v>
      </c>
      <c r="J658" s="18">
        <f t="shared" ref="J658:J674" si="165">1.3132*F658^0.901</f>
        <v>31.073934445185426</v>
      </c>
      <c r="K658" s="15">
        <f t="shared" si="161"/>
        <v>1.0691083863298065</v>
      </c>
      <c r="L658" s="3"/>
      <c r="M658" s="18">
        <f t="shared" si="162"/>
        <v>410.26010511405792</v>
      </c>
      <c r="N658" s="3"/>
    </row>
    <row r="659" spans="1:14" x14ac:dyDescent="0.25">
      <c r="A659" s="3">
        <v>34</v>
      </c>
      <c r="B659" s="3" t="s">
        <v>35</v>
      </c>
      <c r="C659" s="3" t="s">
        <v>14</v>
      </c>
      <c r="D659" s="3">
        <v>28</v>
      </c>
      <c r="E659" s="3">
        <v>30</v>
      </c>
      <c r="F659" s="3">
        <f t="shared" si="163"/>
        <v>29</v>
      </c>
      <c r="G659" s="13">
        <f t="shared" si="164"/>
        <v>6.6140445000000006E-2</v>
      </c>
      <c r="H659" s="3"/>
      <c r="I659" s="18">
        <f t="shared" si="160"/>
        <v>23.644000722803131</v>
      </c>
      <c r="J659" s="18">
        <f t="shared" si="165"/>
        <v>27.286728527437408</v>
      </c>
      <c r="K659" s="15">
        <f t="shared" si="161"/>
        <v>0.72660252425825456</v>
      </c>
      <c r="L659" s="3"/>
      <c r="M659" s="18">
        <f t="shared" si="162"/>
        <v>279.46003687006089</v>
      </c>
      <c r="N659" s="3"/>
    </row>
    <row r="660" spans="1:14" x14ac:dyDescent="0.25">
      <c r="A660" s="3">
        <v>35</v>
      </c>
      <c r="B660" s="3" t="s">
        <v>35</v>
      </c>
      <c r="C660" s="3" t="s">
        <v>14</v>
      </c>
      <c r="D660" s="3">
        <v>23</v>
      </c>
      <c r="E660" s="3">
        <v>23</v>
      </c>
      <c r="F660" s="3">
        <f t="shared" si="163"/>
        <v>23</v>
      </c>
      <c r="G660" s="13">
        <f t="shared" si="164"/>
        <v>4.1603204999999997E-2</v>
      </c>
      <c r="H660" s="3"/>
      <c r="I660" s="18">
        <f t="shared" si="160"/>
        <v>20.09784509120303</v>
      </c>
      <c r="J660" s="18">
        <f t="shared" si="165"/>
        <v>22.143570759598532</v>
      </c>
      <c r="K660" s="15">
        <f t="shared" si="161"/>
        <v>0.3952130460164891</v>
      </c>
      <c r="L660" s="3"/>
      <c r="M660" s="18">
        <f t="shared" si="162"/>
        <v>152.52782030338497</v>
      </c>
      <c r="N660" s="3"/>
    </row>
    <row r="661" spans="1:14" x14ac:dyDescent="0.25">
      <c r="A661" s="3">
        <v>36</v>
      </c>
      <c r="B661" s="3" t="s">
        <v>35</v>
      </c>
      <c r="C661" s="3" t="s">
        <v>14</v>
      </c>
      <c r="D661" s="3">
        <v>23</v>
      </c>
      <c r="E661" s="3">
        <v>24</v>
      </c>
      <c r="F661" s="3">
        <f t="shared" si="163"/>
        <v>23.5</v>
      </c>
      <c r="G661" s="13">
        <f t="shared" si="164"/>
        <v>4.3431701249999996E-2</v>
      </c>
      <c r="H661" s="3"/>
      <c r="I661" s="18">
        <f t="shared" si="160"/>
        <v>20.39335806050304</v>
      </c>
      <c r="J661" s="18">
        <f t="shared" si="165"/>
        <v>22.576832866377494</v>
      </c>
      <c r="K661" s="15">
        <f t="shared" si="161"/>
        <v>0.41792673052543389</v>
      </c>
      <c r="L661" s="3"/>
      <c r="M661" s="18">
        <f t="shared" si="162"/>
        <v>161.24819957353813</v>
      </c>
      <c r="N661" s="3"/>
    </row>
    <row r="662" spans="1:14" x14ac:dyDescent="0.25">
      <c r="A662" s="3">
        <v>37</v>
      </c>
      <c r="B662" s="3" t="s">
        <v>35</v>
      </c>
      <c r="C662" s="3" t="s">
        <v>14</v>
      </c>
      <c r="D662" s="3">
        <v>9.5</v>
      </c>
      <c r="E662" s="3">
        <v>10</v>
      </c>
      <c r="F662" s="3">
        <f t="shared" si="163"/>
        <v>9.75</v>
      </c>
      <c r="G662" s="13">
        <f t="shared" si="164"/>
        <v>7.4761903125000004E-3</v>
      </c>
      <c r="H662" s="3"/>
      <c r="I662" s="18">
        <f t="shared" si="160"/>
        <v>12.266751404752807</v>
      </c>
      <c r="J662" s="18">
        <f t="shared" si="165"/>
        <v>10.219367868231547</v>
      </c>
      <c r="K662" s="15">
        <f t="shared" si="161"/>
        <v>4.5794898460075464E-2</v>
      </c>
      <c r="L662" s="3"/>
      <c r="M662" s="18">
        <f t="shared" si="162"/>
        <v>17.102664912023087</v>
      </c>
      <c r="N662" s="3"/>
    </row>
    <row r="663" spans="1:14" x14ac:dyDescent="0.25">
      <c r="A663" s="3">
        <v>38</v>
      </c>
      <c r="B663" s="3" t="s">
        <v>35</v>
      </c>
      <c r="C663" s="3" t="s">
        <v>14</v>
      </c>
      <c r="D663" s="3">
        <v>23</v>
      </c>
      <c r="E663" s="3">
        <v>23</v>
      </c>
      <c r="F663" s="3">
        <f t="shared" si="163"/>
        <v>23</v>
      </c>
      <c r="G663" s="13">
        <f t="shared" si="164"/>
        <v>4.1603204999999997E-2</v>
      </c>
      <c r="H663" s="3"/>
      <c r="I663" s="18">
        <f t="shared" si="160"/>
        <v>20.09784509120303</v>
      </c>
      <c r="J663" s="18">
        <f t="shared" si="165"/>
        <v>22.143570759598532</v>
      </c>
      <c r="K663" s="15">
        <f t="shared" si="161"/>
        <v>0.3952130460164891</v>
      </c>
      <c r="L663" s="3"/>
      <c r="M663" s="18">
        <f t="shared" si="162"/>
        <v>152.52782030338497</v>
      </c>
      <c r="N663" s="3"/>
    </row>
    <row r="664" spans="1:14" x14ac:dyDescent="0.25">
      <c r="A664" s="3">
        <v>39</v>
      </c>
      <c r="B664" s="3" t="s">
        <v>35</v>
      </c>
      <c r="C664" s="3" t="s">
        <v>14</v>
      </c>
      <c r="D664" s="3">
        <v>15</v>
      </c>
      <c r="E664" s="3">
        <v>14.5</v>
      </c>
      <c r="F664" s="3">
        <f t="shared" si="163"/>
        <v>14.75</v>
      </c>
      <c r="G664" s="13">
        <f t="shared" si="164"/>
        <v>1.7110202812499999E-2</v>
      </c>
      <c r="H664" s="3"/>
      <c r="I664" s="18">
        <f t="shared" si="160"/>
        <v>15.221881097752892</v>
      </c>
      <c r="J664" s="18">
        <f t="shared" si="165"/>
        <v>14.839268205645915</v>
      </c>
      <c r="K664" s="15">
        <f t="shared" si="161"/>
        <v>0.12791997351369702</v>
      </c>
      <c r="L664" s="3"/>
      <c r="M664" s="18">
        <f t="shared" si="162"/>
        <v>49.364523288617491</v>
      </c>
      <c r="N664" s="3"/>
    </row>
    <row r="665" spans="1:14" x14ac:dyDescent="0.25">
      <c r="A665" s="3">
        <v>40</v>
      </c>
      <c r="B665" s="3" t="s">
        <v>35</v>
      </c>
      <c r="C665" s="3" t="s">
        <v>14</v>
      </c>
      <c r="D665" s="3">
        <v>10.5</v>
      </c>
      <c r="E665" s="3">
        <v>10.5</v>
      </c>
      <c r="F665" s="3">
        <f t="shared" si="163"/>
        <v>10.5</v>
      </c>
      <c r="G665" s="13">
        <f t="shared" si="164"/>
        <v>8.6706112499999998E-3</v>
      </c>
      <c r="H665" s="3"/>
      <c r="I665" s="18">
        <f t="shared" si="160"/>
        <v>12.710020858702819</v>
      </c>
      <c r="J665" s="18">
        <f t="shared" si="165"/>
        <v>10.925024825647952</v>
      </c>
      <c r="K665" s="15">
        <f t="shared" si="161"/>
        <v>5.5091871495363466E-2</v>
      </c>
      <c r="L665" s="3"/>
      <c r="M665" s="18">
        <f t="shared" si="162"/>
        <v>20.797051153666935</v>
      </c>
      <c r="N665" s="3"/>
    </row>
    <row r="666" spans="1:14" x14ac:dyDescent="0.25">
      <c r="A666" s="3">
        <v>41</v>
      </c>
      <c r="B666" s="3" t="s">
        <v>35</v>
      </c>
      <c r="C666" s="3" t="s">
        <v>14</v>
      </c>
      <c r="D666" s="3">
        <v>24</v>
      </c>
      <c r="E666" s="3">
        <v>25</v>
      </c>
      <c r="F666" s="3">
        <f t="shared" si="163"/>
        <v>24.5</v>
      </c>
      <c r="G666" s="13">
        <f t="shared" si="164"/>
        <v>4.7206661249999997E-2</v>
      </c>
      <c r="H666" s="3"/>
      <c r="I666" s="18">
        <f t="shared" si="160"/>
        <v>20.984383999103056</v>
      </c>
      <c r="J666" s="18">
        <f t="shared" si="165"/>
        <v>23.440642753528245</v>
      </c>
      <c r="K666" s="15">
        <f t="shared" si="161"/>
        <v>0.4658888798907645</v>
      </c>
      <c r="L666" s="3"/>
      <c r="M666" s="18">
        <f t="shared" si="162"/>
        <v>179.64933350504785</v>
      </c>
      <c r="N666" s="3"/>
    </row>
    <row r="667" spans="1:14" x14ac:dyDescent="0.25">
      <c r="A667" s="3">
        <v>42</v>
      </c>
      <c r="B667" s="3" t="s">
        <v>35</v>
      </c>
      <c r="C667" s="3" t="s">
        <v>14</v>
      </c>
      <c r="D667" s="3">
        <v>14</v>
      </c>
      <c r="E667" s="3">
        <v>15</v>
      </c>
      <c r="F667" s="3">
        <f t="shared" si="163"/>
        <v>14.5</v>
      </c>
      <c r="G667" s="13">
        <f t="shared" si="164"/>
        <v>1.6535111250000002E-2</v>
      </c>
      <c r="H667" s="3"/>
      <c r="I667" s="18">
        <f t="shared" si="160"/>
        <v>15.074124613102885</v>
      </c>
      <c r="J667" s="18">
        <f t="shared" si="165"/>
        <v>14.612463658471523</v>
      </c>
      <c r="K667" s="15">
        <f t="shared" si="161"/>
        <v>0.1225900736468836</v>
      </c>
      <c r="L667" s="3"/>
      <c r="M667" s="18">
        <f t="shared" si="162"/>
        <v>47.287816385743483</v>
      </c>
      <c r="N667" s="3"/>
    </row>
    <row r="668" spans="1:14" x14ac:dyDescent="0.25">
      <c r="A668" s="3">
        <v>43</v>
      </c>
      <c r="B668" s="3" t="s">
        <v>35</v>
      </c>
      <c r="C668" s="3" t="s">
        <v>14</v>
      </c>
      <c r="D668" s="3">
        <v>21</v>
      </c>
      <c r="E668" s="3">
        <v>21.5</v>
      </c>
      <c r="F668" s="3">
        <f t="shared" si="163"/>
        <v>21.25</v>
      </c>
      <c r="G668" s="13">
        <f t="shared" si="164"/>
        <v>3.5513132812500001E-2</v>
      </c>
      <c r="H668" s="3"/>
      <c r="I668" s="18">
        <f t="shared" si="160"/>
        <v>19.063549698652999</v>
      </c>
      <c r="J668" s="18">
        <f t="shared" si="165"/>
        <v>20.61964927297446</v>
      </c>
      <c r="K668" s="15">
        <f t="shared" si="161"/>
        <v>0.32210524715038291</v>
      </c>
      <c r="L668" s="3"/>
      <c r="M668" s="18">
        <f t="shared" si="162"/>
        <v>124.42756726414152</v>
      </c>
      <c r="N668" s="3"/>
    </row>
    <row r="669" spans="1:14" x14ac:dyDescent="0.25">
      <c r="A669" s="3">
        <v>44</v>
      </c>
      <c r="B669" s="3" t="s">
        <v>35</v>
      </c>
      <c r="C669" s="3" t="s">
        <v>14</v>
      </c>
      <c r="D669" s="3">
        <v>24.5</v>
      </c>
      <c r="E669" s="3">
        <v>23.5</v>
      </c>
      <c r="F669" s="3">
        <f t="shared" si="163"/>
        <v>24</v>
      </c>
      <c r="G669" s="13">
        <f t="shared" si="164"/>
        <v>4.5299520000000003E-2</v>
      </c>
      <c r="H669" s="3"/>
      <c r="I669" s="18">
        <f t="shared" si="160"/>
        <v>20.688871029803046</v>
      </c>
      <c r="J669" s="18">
        <f t="shared" si="165"/>
        <v>23.009183245588442</v>
      </c>
      <c r="K669" s="15">
        <f t="shared" si="161"/>
        <v>0.44148019013926509</v>
      </c>
      <c r="L669" s="3"/>
      <c r="M669" s="18">
        <f t="shared" si="162"/>
        <v>170.28675211093019</v>
      </c>
      <c r="N669" s="3"/>
    </row>
    <row r="670" spans="1:14" x14ac:dyDescent="0.25">
      <c r="A670" s="3">
        <v>45</v>
      </c>
      <c r="B670" s="3" t="s">
        <v>35</v>
      </c>
      <c r="C670" s="3" t="s">
        <v>14</v>
      </c>
      <c r="D670" s="3">
        <v>23</v>
      </c>
      <c r="E670" s="3">
        <v>20.5</v>
      </c>
      <c r="F670" s="3">
        <f t="shared" si="163"/>
        <v>21.75</v>
      </c>
      <c r="G670" s="13">
        <f t="shared" si="164"/>
        <v>3.7204000312499999E-2</v>
      </c>
      <c r="H670" s="3"/>
      <c r="I670" s="18">
        <f t="shared" si="160"/>
        <v>19.359062667953008</v>
      </c>
      <c r="J670" s="18">
        <f t="shared" si="165"/>
        <v>21.056281037174006</v>
      </c>
      <c r="K670" s="15">
        <f t="shared" si="161"/>
        <v>0.34200142717537818</v>
      </c>
      <c r="L670" s="3"/>
      <c r="M670" s="18">
        <f t="shared" si="162"/>
        <v>132.08045286616604</v>
      </c>
      <c r="N670" s="3"/>
    </row>
    <row r="671" spans="1:14" x14ac:dyDescent="0.25">
      <c r="A671" s="3">
        <v>46</v>
      </c>
      <c r="B671" s="3" t="s">
        <v>35</v>
      </c>
      <c r="C671" s="3" t="s">
        <v>14</v>
      </c>
      <c r="D671" s="3">
        <v>13</v>
      </c>
      <c r="E671" s="3">
        <v>12</v>
      </c>
      <c r="F671" s="3">
        <f t="shared" si="163"/>
        <v>12.5</v>
      </c>
      <c r="G671" s="13">
        <f t="shared" si="164"/>
        <v>1.228828125E-2</v>
      </c>
      <c r="H671" s="3"/>
      <c r="I671" s="18">
        <f t="shared" si="160"/>
        <v>13.892072735902852</v>
      </c>
      <c r="J671" s="18">
        <f t="shared" si="165"/>
        <v>12.783412283723544</v>
      </c>
      <c r="K671" s="15">
        <f t="shared" si="161"/>
        <v>8.4842857501560759E-2</v>
      </c>
      <c r="L671" s="3"/>
      <c r="M671" s="18">
        <f t="shared" si="162"/>
        <v>32.527631381449481</v>
      </c>
      <c r="N671" s="3"/>
    </row>
    <row r="672" spans="1:14" x14ac:dyDescent="0.25">
      <c r="A672" s="3">
        <v>47</v>
      </c>
      <c r="B672" s="3" t="s">
        <v>35</v>
      </c>
      <c r="C672" s="3" t="s">
        <v>14</v>
      </c>
      <c r="D672" s="3">
        <v>18</v>
      </c>
      <c r="E672" s="3">
        <v>18.5</v>
      </c>
      <c r="F672" s="3">
        <f t="shared" si="163"/>
        <v>18.25</v>
      </c>
      <c r="G672" s="13">
        <f t="shared" si="164"/>
        <v>2.6193700312499998E-2</v>
      </c>
      <c r="H672" s="3"/>
      <c r="I672" s="18">
        <f t="shared" si="160"/>
        <v>17.290471882852948</v>
      </c>
      <c r="J672" s="18">
        <f t="shared" si="165"/>
        <v>17.977476049607848</v>
      </c>
      <c r="K672" s="15">
        <f t="shared" si="161"/>
        <v>0.2183620174578362</v>
      </c>
      <c r="L672" s="3"/>
      <c r="M672" s="18">
        <f t="shared" si="162"/>
        <v>84.433593425486592</v>
      </c>
      <c r="N672" s="3"/>
    </row>
    <row r="673" spans="1:14" x14ac:dyDescent="0.25">
      <c r="A673" s="3">
        <v>48</v>
      </c>
      <c r="B673" s="3" t="s">
        <v>35</v>
      </c>
      <c r="C673" s="3" t="s">
        <v>15</v>
      </c>
      <c r="D673" s="3">
        <v>49</v>
      </c>
      <c r="E673" s="3">
        <v>47</v>
      </c>
      <c r="F673" s="3">
        <f t="shared" si="163"/>
        <v>48</v>
      </c>
      <c r="G673" s="13">
        <f t="shared" si="164"/>
        <v>0.18119808000000001</v>
      </c>
      <c r="H673" s="3"/>
      <c r="I673" s="18">
        <f>14.5533711872903+(0.308151775729765*F673)</f>
        <v>29.344656422319019</v>
      </c>
      <c r="J673" s="18">
        <f t="shared" si="165"/>
        <v>42.966425890574719</v>
      </c>
      <c r="K673" s="15">
        <f t="shared" si="161"/>
        <v>2.4184019420506049</v>
      </c>
      <c r="L673" s="3"/>
      <c r="M673" s="18">
        <f t="shared" si="162"/>
        <v>924.80378772467407</v>
      </c>
      <c r="N673" s="3"/>
    </row>
    <row r="674" spans="1:14" x14ac:dyDescent="0.25">
      <c r="A674" s="3">
        <v>49</v>
      </c>
      <c r="B674" s="3" t="s">
        <v>35</v>
      </c>
      <c r="C674" s="3" t="s">
        <v>15</v>
      </c>
      <c r="D674" s="3">
        <v>49</v>
      </c>
      <c r="E674" s="3">
        <v>48</v>
      </c>
      <c r="F674" s="3">
        <f t="shared" si="163"/>
        <v>48.5</v>
      </c>
      <c r="G674" s="13">
        <f t="shared" si="164"/>
        <v>0.18499270125</v>
      </c>
      <c r="H674" s="3"/>
      <c r="I674" s="18">
        <f>14.5533711872903+(0.308151775729765*F674)</f>
        <v>29.498732310183904</v>
      </c>
      <c r="J674" s="18">
        <f t="shared" si="165"/>
        <v>43.369476559572142</v>
      </c>
      <c r="K674" s="15">
        <f t="shared" si="161"/>
        <v>2.4811359630097845</v>
      </c>
      <c r="L674" s="3"/>
      <c r="M674" s="18">
        <f t="shared" si="162"/>
        <v>948.68703754228352</v>
      </c>
      <c r="N674" s="3"/>
    </row>
    <row r="675" spans="1:14" x14ac:dyDescent="0.25">
      <c r="A675" s="32">
        <f>A674*10000/531</f>
        <v>922.78719397363466</v>
      </c>
      <c r="B675" s="6"/>
      <c r="C675" s="6"/>
      <c r="D675" s="6"/>
      <c r="E675" s="6"/>
      <c r="F675" s="6"/>
      <c r="G675" s="20">
        <f>SUM(G626:G674)</f>
        <v>2.7810887278125</v>
      </c>
      <c r="H675" s="7">
        <f>G675*10000/531</f>
        <v>52.374552312853105</v>
      </c>
      <c r="I675" s="17">
        <f t="shared" ref="I675:J675" si="166">AVERAGE(I626:I674)</f>
        <v>21.170449695230655</v>
      </c>
      <c r="J675" s="17">
        <f t="shared" si="166"/>
        <v>23.655995138570265</v>
      </c>
      <c r="K675" s="9">
        <f>SUM(K626:K674)</f>
        <v>31.367574258161014</v>
      </c>
      <c r="L675" s="7">
        <f>K675*10000/531</f>
        <v>590.72644553975545</v>
      </c>
      <c r="M675" s="17">
        <f>SUM(M626:M674)</f>
        <v>11269.549132673486</v>
      </c>
      <c r="N675" s="7">
        <f>(M675*10000/531)/1000</f>
        <v>212.23256370383217</v>
      </c>
    </row>
    <row r="676" spans="1:14" x14ac:dyDescent="0.25">
      <c r="A676" s="2">
        <v>1</v>
      </c>
      <c r="B676" s="2" t="s">
        <v>43</v>
      </c>
      <c r="C676" s="2" t="s">
        <v>14</v>
      </c>
      <c r="D676" s="2">
        <v>22</v>
      </c>
      <c r="E676" s="2">
        <v>22</v>
      </c>
      <c r="F676" s="2">
        <f t="shared" ref="F676:F707" si="167">(D676+E676)/2</f>
        <v>22</v>
      </c>
      <c r="G676" s="12">
        <f t="shared" ref="G676:G707" si="168">(3.1458*(F676/2)^2)/10000</f>
        <v>3.8064179999999996E-2</v>
      </c>
      <c r="H676" s="2">
        <v>20.399999999999999</v>
      </c>
      <c r="I676" s="19">
        <f t="shared" ref="I676:I719" si="169" xml:space="preserve"> 6.50424850340264+(0.591025938600017*F676)</f>
        <v>19.506819152603011</v>
      </c>
      <c r="J676" s="19">
        <f t="shared" ref="J676:J707" si="170">1.3132*F676^0.901</f>
        <v>21.27422310781289</v>
      </c>
      <c r="K676" s="14">
        <f t="shared" ref="K676:K707" si="171">(-9.1298+(((3.4866*10^-2)*(F676^2)*I676))+(1.4633*F676))/1000</f>
        <v>0.35224318218213374</v>
      </c>
      <c r="L676" s="2"/>
      <c r="M676" s="19">
        <f t="shared" ref="M676:M739" si="172">((-5.9426+(((1.321*10^-2)*(F676^2)*I676))+(7.8369*10^-1)*F676))</f>
        <v>136.01815920684871</v>
      </c>
      <c r="N676" s="2"/>
    </row>
    <row r="677" spans="1:14" x14ac:dyDescent="0.25">
      <c r="A677" s="2">
        <v>2</v>
      </c>
      <c r="B677" s="2" t="s">
        <v>43</v>
      </c>
      <c r="C677" s="2" t="s">
        <v>14</v>
      </c>
      <c r="D677" s="2">
        <v>18.5</v>
      </c>
      <c r="E677" s="2">
        <v>19</v>
      </c>
      <c r="F677" s="2">
        <f t="shared" si="167"/>
        <v>18.75</v>
      </c>
      <c r="G677" s="12">
        <f t="shared" si="168"/>
        <v>2.7648632812500001E-2</v>
      </c>
      <c r="H677" s="2">
        <v>21.1</v>
      </c>
      <c r="I677" s="19">
        <f t="shared" si="169"/>
        <v>17.585984852152958</v>
      </c>
      <c r="J677" s="19">
        <f t="shared" si="170"/>
        <v>18.420652940621295</v>
      </c>
      <c r="K677" s="14">
        <f t="shared" si="171"/>
        <v>0.23386865823033146</v>
      </c>
      <c r="L677" s="2"/>
      <c r="M677" s="19">
        <f t="shared" si="172"/>
        <v>90.42337418251816</v>
      </c>
      <c r="N677" s="2"/>
    </row>
    <row r="678" spans="1:14" x14ac:dyDescent="0.25">
      <c r="A678" s="2">
        <v>3</v>
      </c>
      <c r="B678" s="2" t="s">
        <v>43</v>
      </c>
      <c r="C678" s="2" t="s">
        <v>14</v>
      </c>
      <c r="D678" s="2">
        <v>21.5</v>
      </c>
      <c r="E678" s="2">
        <v>22</v>
      </c>
      <c r="F678" s="2">
        <f t="shared" si="167"/>
        <v>21.75</v>
      </c>
      <c r="G678" s="12">
        <f t="shared" si="168"/>
        <v>3.7204000312499999E-2</v>
      </c>
      <c r="H678" s="2">
        <v>23.6</v>
      </c>
      <c r="I678" s="19">
        <f t="shared" si="169"/>
        <v>19.359062667953008</v>
      </c>
      <c r="J678" s="19">
        <f t="shared" si="170"/>
        <v>21.056281037174006</v>
      </c>
      <c r="K678" s="14">
        <f t="shared" si="171"/>
        <v>0.34200142717537818</v>
      </c>
      <c r="L678" s="2"/>
      <c r="M678" s="19">
        <f t="shared" si="172"/>
        <v>132.08045286616604</v>
      </c>
      <c r="N678" s="2"/>
    </row>
    <row r="679" spans="1:14" x14ac:dyDescent="0.25">
      <c r="A679" s="2">
        <v>4</v>
      </c>
      <c r="B679" s="2" t="s">
        <v>43</v>
      </c>
      <c r="C679" s="2" t="s">
        <v>14</v>
      </c>
      <c r="D679" s="2">
        <v>17</v>
      </c>
      <c r="E679" s="2">
        <v>17</v>
      </c>
      <c r="F679" s="2">
        <f t="shared" si="167"/>
        <v>17</v>
      </c>
      <c r="G679" s="12">
        <f t="shared" si="168"/>
        <v>2.2728405E-2</v>
      </c>
      <c r="H679" s="2">
        <v>18.3</v>
      </c>
      <c r="I679" s="19">
        <f t="shared" si="169"/>
        <v>16.55168945960293</v>
      </c>
      <c r="J679" s="19">
        <f t="shared" si="170"/>
        <v>16.864184784599143</v>
      </c>
      <c r="K679" s="14">
        <f t="shared" si="171"/>
        <v>0.18252565815787108</v>
      </c>
      <c r="L679" s="2"/>
      <c r="M679" s="19">
        <f t="shared" si="172"/>
        <v>70.569349333031511</v>
      </c>
      <c r="N679" s="2"/>
    </row>
    <row r="680" spans="1:14" x14ac:dyDescent="0.25">
      <c r="A680" s="2">
        <v>5</v>
      </c>
      <c r="B680" s="2" t="s">
        <v>43</v>
      </c>
      <c r="C680" s="2" t="s">
        <v>14</v>
      </c>
      <c r="D680" s="2">
        <v>14</v>
      </c>
      <c r="E680" s="2">
        <v>14.5</v>
      </c>
      <c r="F680" s="2">
        <f t="shared" si="167"/>
        <v>14.25</v>
      </c>
      <c r="G680" s="12">
        <f t="shared" si="168"/>
        <v>1.5969850312499999E-2</v>
      </c>
      <c r="H680" s="2"/>
      <c r="I680" s="19">
        <f t="shared" si="169"/>
        <v>14.926368128452882</v>
      </c>
      <c r="J680" s="19">
        <f t="shared" si="170"/>
        <v>14.385271628646089</v>
      </c>
      <c r="K680" s="14">
        <f t="shared" si="171"/>
        <v>0.11740056990877547</v>
      </c>
      <c r="L680" s="2"/>
      <c r="M680" s="19">
        <f t="shared" si="172"/>
        <v>45.264302646989158</v>
      </c>
      <c r="N680" s="2"/>
    </row>
    <row r="681" spans="1:14" x14ac:dyDescent="0.25">
      <c r="A681" s="2">
        <v>6</v>
      </c>
      <c r="B681" s="2" t="s">
        <v>43</v>
      </c>
      <c r="C681" s="2" t="s">
        <v>14</v>
      </c>
      <c r="D681" s="2">
        <v>9</v>
      </c>
      <c r="E681" s="2">
        <v>9</v>
      </c>
      <c r="F681" s="2">
        <f t="shared" si="167"/>
        <v>9</v>
      </c>
      <c r="G681" s="12">
        <f t="shared" si="168"/>
        <v>6.3702450000000001E-3</v>
      </c>
      <c r="H681" s="2"/>
      <c r="I681" s="19">
        <f t="shared" si="169"/>
        <v>11.823481950802794</v>
      </c>
      <c r="J681" s="19">
        <f t="shared" si="170"/>
        <v>9.5083109293037182</v>
      </c>
      <c r="K681" s="14">
        <f t="shared" si="171"/>
        <v>3.7431139257431918E-2</v>
      </c>
      <c r="L681" s="2"/>
      <c r="M681" s="19">
        <f t="shared" si="172"/>
        <v>13.761853922178496</v>
      </c>
      <c r="N681" s="2"/>
    </row>
    <row r="682" spans="1:14" x14ac:dyDescent="0.25">
      <c r="A682" s="2">
        <v>7</v>
      </c>
      <c r="B682" s="2" t="s">
        <v>43</v>
      </c>
      <c r="C682" s="2" t="s">
        <v>14</v>
      </c>
      <c r="D682" s="2">
        <v>17</v>
      </c>
      <c r="E682" s="2">
        <v>17.5</v>
      </c>
      <c r="F682" s="2">
        <f t="shared" si="167"/>
        <v>17.25</v>
      </c>
      <c r="G682" s="12">
        <f t="shared" si="168"/>
        <v>2.3401802812500001E-2</v>
      </c>
      <c r="H682" s="2"/>
      <c r="I682" s="19">
        <f t="shared" si="169"/>
        <v>16.699445944252933</v>
      </c>
      <c r="J682" s="19">
        <f t="shared" si="170"/>
        <v>17.087473443795925</v>
      </c>
      <c r="K682" s="14">
        <f t="shared" si="171"/>
        <v>0.18936577266210933</v>
      </c>
      <c r="L682" s="2"/>
      <c r="M682" s="19">
        <f t="shared" si="172"/>
        <v>73.218245054823143</v>
      </c>
      <c r="N682" s="2"/>
    </row>
    <row r="683" spans="1:14" x14ac:dyDescent="0.25">
      <c r="A683" s="2">
        <v>8</v>
      </c>
      <c r="B683" s="2" t="s">
        <v>43</v>
      </c>
      <c r="C683" s="2" t="s">
        <v>14</v>
      </c>
      <c r="D683" s="2">
        <v>15</v>
      </c>
      <c r="E683" s="2">
        <v>15</v>
      </c>
      <c r="F683" s="2">
        <f t="shared" si="167"/>
        <v>15</v>
      </c>
      <c r="G683" s="12">
        <f t="shared" si="168"/>
        <v>1.7695124999999999E-2</v>
      </c>
      <c r="H683" s="2"/>
      <c r="I683" s="19">
        <f t="shared" si="169"/>
        <v>15.369637582402895</v>
      </c>
      <c r="J683" s="19">
        <f t="shared" si="170"/>
        <v>15.065692482498504</v>
      </c>
      <c r="K683" s="14">
        <f t="shared" si="171"/>
        <v>0.13339220138831337</v>
      </c>
      <c r="L683" s="2"/>
      <c r="M683" s="19">
        <f t="shared" si="172"/>
        <v>51.495155304297</v>
      </c>
      <c r="N683" s="2"/>
    </row>
    <row r="684" spans="1:14" x14ac:dyDescent="0.25">
      <c r="A684" s="2">
        <v>9</v>
      </c>
      <c r="B684" s="2" t="s">
        <v>43</v>
      </c>
      <c r="C684" s="2" t="s">
        <v>14</v>
      </c>
      <c r="D684" s="2">
        <v>24</v>
      </c>
      <c r="E684" s="2">
        <v>24</v>
      </c>
      <c r="F684" s="2">
        <f t="shared" si="167"/>
        <v>24</v>
      </c>
      <c r="G684" s="12">
        <f t="shared" si="168"/>
        <v>4.5299520000000003E-2</v>
      </c>
      <c r="H684" s="2"/>
      <c r="I684" s="19">
        <f t="shared" si="169"/>
        <v>20.688871029803046</v>
      </c>
      <c r="J684" s="19">
        <f t="shared" si="170"/>
        <v>23.009183245588442</v>
      </c>
      <c r="K684" s="14">
        <f t="shared" si="171"/>
        <v>0.44148019013926509</v>
      </c>
      <c r="L684" s="2"/>
      <c r="M684" s="19">
        <f t="shared" si="172"/>
        <v>170.28675211093019</v>
      </c>
      <c r="N684" s="2"/>
    </row>
    <row r="685" spans="1:14" x14ac:dyDescent="0.25">
      <c r="A685" s="2">
        <v>10</v>
      </c>
      <c r="B685" s="2" t="s">
        <v>43</v>
      </c>
      <c r="C685" s="2" t="s">
        <v>14</v>
      </c>
      <c r="D685" s="2">
        <v>20</v>
      </c>
      <c r="E685" s="2">
        <v>19</v>
      </c>
      <c r="F685" s="2">
        <f t="shared" si="167"/>
        <v>19.5</v>
      </c>
      <c r="G685" s="12">
        <f t="shared" si="168"/>
        <v>2.9904761250000002E-2</v>
      </c>
      <c r="H685" s="2"/>
      <c r="I685" s="19">
        <f t="shared" si="169"/>
        <v>18.02925430610297</v>
      </c>
      <c r="J685" s="19">
        <f t="shared" si="170"/>
        <v>19.083237656559497</v>
      </c>
      <c r="K685" s="14">
        <f t="shared" si="171"/>
        <v>0.2584327346370619</v>
      </c>
      <c r="L685" s="2"/>
      <c r="M685" s="19">
        <f t="shared" si="172"/>
        <v>99.902147378121597</v>
      </c>
      <c r="N685" s="2"/>
    </row>
    <row r="686" spans="1:14" x14ac:dyDescent="0.25">
      <c r="A686" s="2">
        <v>11</v>
      </c>
      <c r="B686" s="2" t="s">
        <v>43</v>
      </c>
      <c r="C686" s="2" t="s">
        <v>14</v>
      </c>
      <c r="D686" s="2">
        <v>21.5</v>
      </c>
      <c r="E686" s="2">
        <v>22</v>
      </c>
      <c r="F686" s="2">
        <f t="shared" si="167"/>
        <v>21.75</v>
      </c>
      <c r="G686" s="12">
        <f t="shared" si="168"/>
        <v>3.7204000312499999E-2</v>
      </c>
      <c r="H686" s="2"/>
      <c r="I686" s="19">
        <f t="shared" si="169"/>
        <v>19.359062667953008</v>
      </c>
      <c r="J686" s="19">
        <f t="shared" si="170"/>
        <v>21.056281037174006</v>
      </c>
      <c r="K686" s="14">
        <f t="shared" si="171"/>
        <v>0.34200142717537818</v>
      </c>
      <c r="L686" s="2"/>
      <c r="M686" s="19">
        <f t="shared" si="172"/>
        <v>132.08045286616604</v>
      </c>
      <c r="N686" s="2"/>
    </row>
    <row r="687" spans="1:14" x14ac:dyDescent="0.25">
      <c r="A687" s="2">
        <v>12</v>
      </c>
      <c r="B687" s="2" t="s">
        <v>43</v>
      </c>
      <c r="C687" s="2" t="s">
        <v>14</v>
      </c>
      <c r="D687" s="2">
        <v>24</v>
      </c>
      <c r="E687" s="2">
        <v>25</v>
      </c>
      <c r="F687" s="2">
        <f t="shared" si="167"/>
        <v>24.5</v>
      </c>
      <c r="G687" s="12">
        <f t="shared" si="168"/>
        <v>4.7206661249999997E-2</v>
      </c>
      <c r="H687" s="2"/>
      <c r="I687" s="19">
        <f t="shared" si="169"/>
        <v>20.984383999103056</v>
      </c>
      <c r="J687" s="19">
        <f t="shared" si="170"/>
        <v>23.440642753528245</v>
      </c>
      <c r="K687" s="14">
        <f t="shared" si="171"/>
        <v>0.4658888798907645</v>
      </c>
      <c r="L687" s="2"/>
      <c r="M687" s="19">
        <f t="shared" si="172"/>
        <v>179.64933350504785</v>
      </c>
      <c r="N687" s="2"/>
    </row>
    <row r="688" spans="1:14" x14ac:dyDescent="0.25">
      <c r="A688" s="2">
        <v>13</v>
      </c>
      <c r="B688" s="2" t="s">
        <v>43</v>
      </c>
      <c r="C688" s="2" t="s">
        <v>14</v>
      </c>
      <c r="D688" s="2">
        <v>20</v>
      </c>
      <c r="E688" s="2">
        <v>20.5</v>
      </c>
      <c r="F688" s="2">
        <f t="shared" si="167"/>
        <v>20.25</v>
      </c>
      <c r="G688" s="12">
        <f t="shared" si="168"/>
        <v>3.22493653125E-2</v>
      </c>
      <c r="H688" s="2"/>
      <c r="I688" s="19">
        <f t="shared" si="169"/>
        <v>18.472523760052983</v>
      </c>
      <c r="J688" s="19">
        <f t="shared" si="170"/>
        <v>19.743303600199425</v>
      </c>
      <c r="K688" s="14">
        <f t="shared" si="171"/>
        <v>0.28460811443972167</v>
      </c>
      <c r="L688" s="2"/>
      <c r="M688" s="19">
        <f t="shared" si="172"/>
        <v>109.99140981425235</v>
      </c>
      <c r="N688" s="2"/>
    </row>
    <row r="689" spans="1:14" x14ac:dyDescent="0.25">
      <c r="A689" s="2">
        <v>14</v>
      </c>
      <c r="B689" s="2" t="s">
        <v>43</v>
      </c>
      <c r="C689" s="2" t="s">
        <v>14</v>
      </c>
      <c r="D689" s="2">
        <v>21</v>
      </c>
      <c r="E689" s="2">
        <v>22</v>
      </c>
      <c r="F689" s="2">
        <f t="shared" si="167"/>
        <v>21.5</v>
      </c>
      <c r="G689" s="12">
        <f t="shared" si="168"/>
        <v>3.6353651250000001E-2</v>
      </c>
      <c r="H689" s="2"/>
      <c r="I689" s="19">
        <f t="shared" si="169"/>
        <v>19.211306183303005</v>
      </c>
      <c r="J689" s="19">
        <f t="shared" si="170"/>
        <v>20.838090816592413</v>
      </c>
      <c r="K689" s="14">
        <f t="shared" si="171"/>
        <v>0.33195609279116045</v>
      </c>
      <c r="L689" s="2"/>
      <c r="M689" s="19">
        <f t="shared" si="172"/>
        <v>128.21716620149226</v>
      </c>
      <c r="N689" s="2"/>
    </row>
    <row r="690" spans="1:14" x14ac:dyDescent="0.25">
      <c r="A690" s="2">
        <v>15</v>
      </c>
      <c r="B690" s="2" t="s">
        <v>43</v>
      </c>
      <c r="C690" s="2" t="s">
        <v>14</v>
      </c>
      <c r="D690" s="2">
        <v>18</v>
      </c>
      <c r="E690" s="2">
        <v>17</v>
      </c>
      <c r="F690" s="2">
        <f t="shared" si="167"/>
        <v>17.5</v>
      </c>
      <c r="G690" s="12">
        <f t="shared" si="168"/>
        <v>2.408503125E-2</v>
      </c>
      <c r="H690" s="2"/>
      <c r="I690" s="19">
        <f t="shared" si="169"/>
        <v>16.847202428902936</v>
      </c>
      <c r="J690" s="19">
        <f t="shared" si="170"/>
        <v>17.310441950274644</v>
      </c>
      <c r="K690" s="14">
        <f t="shared" si="171"/>
        <v>0.19636753396512724</v>
      </c>
      <c r="L690" s="2"/>
      <c r="M690" s="19">
        <f t="shared" si="172"/>
        <v>75.928385376278626</v>
      </c>
      <c r="N690" s="2"/>
    </row>
    <row r="691" spans="1:14" x14ac:dyDescent="0.25">
      <c r="A691" s="2">
        <v>16</v>
      </c>
      <c r="B691" s="2" t="s">
        <v>43</v>
      </c>
      <c r="C691" s="2" t="s">
        <v>14</v>
      </c>
      <c r="D691" s="2">
        <v>13.5</v>
      </c>
      <c r="E691" s="2">
        <v>13.5</v>
      </c>
      <c r="F691" s="2">
        <f t="shared" si="167"/>
        <v>13.5</v>
      </c>
      <c r="G691" s="12">
        <f t="shared" si="168"/>
        <v>1.4333051249999999E-2</v>
      </c>
      <c r="H691" s="2"/>
      <c r="I691" s="19">
        <f t="shared" si="169"/>
        <v>14.48309867450287</v>
      </c>
      <c r="J691" s="19">
        <f t="shared" si="170"/>
        <v>13.701294442582331</v>
      </c>
      <c r="K691" s="14">
        <f t="shared" si="171"/>
        <v>0.10265511667570582</v>
      </c>
      <c r="L691" s="2"/>
      <c r="M691" s="19">
        <f t="shared" si="172"/>
        <v>39.505600928585835</v>
      </c>
      <c r="N691" s="2"/>
    </row>
    <row r="692" spans="1:14" x14ac:dyDescent="0.25">
      <c r="A692" s="2">
        <v>17</v>
      </c>
      <c r="B692" s="2" t="s">
        <v>43</v>
      </c>
      <c r="C692" s="2" t="s">
        <v>14</v>
      </c>
      <c r="D692" s="2">
        <v>5</v>
      </c>
      <c r="E692" s="2">
        <v>18.399999999999999</v>
      </c>
      <c r="F692" s="2">
        <f t="shared" si="167"/>
        <v>11.7</v>
      </c>
      <c r="G692" s="12">
        <f t="shared" si="168"/>
        <v>1.0765714049999998E-2</v>
      </c>
      <c r="H692" s="2"/>
      <c r="I692" s="19">
        <f t="shared" si="169"/>
        <v>13.419251985022838</v>
      </c>
      <c r="J692" s="19">
        <f t="shared" si="170"/>
        <v>12.043877663582395</v>
      </c>
      <c r="K692" s="14">
        <f t="shared" si="171"/>
        <v>7.2038306319875373E-2</v>
      </c>
      <c r="L692" s="2"/>
      <c r="M692" s="19">
        <f t="shared" si="172"/>
        <v>27.492833149875338</v>
      </c>
      <c r="N692" s="2"/>
    </row>
    <row r="693" spans="1:14" x14ac:dyDescent="0.25">
      <c r="A693" s="2">
        <v>18</v>
      </c>
      <c r="B693" s="2" t="s">
        <v>43</v>
      </c>
      <c r="C693" s="2" t="s">
        <v>14</v>
      </c>
      <c r="D693" s="2">
        <v>27.5</v>
      </c>
      <c r="E693" s="2">
        <v>28</v>
      </c>
      <c r="F693" s="2">
        <f t="shared" si="167"/>
        <v>27.75</v>
      </c>
      <c r="G693" s="12">
        <f t="shared" si="168"/>
        <v>6.0561565312500003E-2</v>
      </c>
      <c r="H693" s="2"/>
      <c r="I693" s="19">
        <f t="shared" si="169"/>
        <v>22.905218299553109</v>
      </c>
      <c r="J693" s="19">
        <f t="shared" si="170"/>
        <v>26.224717935286183</v>
      </c>
      <c r="K693" s="14">
        <f t="shared" si="171"/>
        <v>0.64645896108263545</v>
      </c>
      <c r="L693" s="2"/>
      <c r="M693" s="19">
        <f t="shared" si="172"/>
        <v>248.80871759842296</v>
      </c>
      <c r="N693" s="2"/>
    </row>
    <row r="694" spans="1:14" x14ac:dyDescent="0.25">
      <c r="A694" s="2">
        <v>19</v>
      </c>
      <c r="B694" s="2" t="s">
        <v>43</v>
      </c>
      <c r="C694" s="2" t="s">
        <v>14</v>
      </c>
      <c r="D694" s="2">
        <v>16.5</v>
      </c>
      <c r="E694" s="2">
        <v>17</v>
      </c>
      <c r="F694" s="2">
        <f t="shared" si="167"/>
        <v>16.75</v>
      </c>
      <c r="G694" s="12">
        <f t="shared" si="168"/>
        <v>2.2064837812499998E-2</v>
      </c>
      <c r="H694" s="2"/>
      <c r="I694" s="19">
        <f t="shared" si="169"/>
        <v>16.403932974952923</v>
      </c>
      <c r="J694" s="19">
        <f t="shared" si="170"/>
        <v>16.640570794312119</v>
      </c>
      <c r="K694" s="14">
        <f t="shared" si="171"/>
        <v>0.17584525857331482</v>
      </c>
      <c r="L694" s="2"/>
      <c r="M694" s="19">
        <f t="shared" si="172"/>
        <v>67.980966262217876</v>
      </c>
      <c r="N694" s="2"/>
    </row>
    <row r="695" spans="1:14" x14ac:dyDescent="0.25">
      <c r="A695" s="2">
        <v>20</v>
      </c>
      <c r="B695" s="2" t="s">
        <v>43</v>
      </c>
      <c r="C695" s="2" t="s">
        <v>14</v>
      </c>
      <c r="D695" s="2">
        <v>11</v>
      </c>
      <c r="E695" s="2">
        <v>11.5</v>
      </c>
      <c r="F695" s="2">
        <f t="shared" si="167"/>
        <v>11.25</v>
      </c>
      <c r="G695" s="12">
        <f t="shared" si="168"/>
        <v>9.9535078124999999E-3</v>
      </c>
      <c r="H695" s="2"/>
      <c r="I695" s="19">
        <f t="shared" si="169"/>
        <v>13.153290312652832</v>
      </c>
      <c r="J695" s="19">
        <f t="shared" si="170"/>
        <v>11.625704950747357</v>
      </c>
      <c r="K695" s="14">
        <f t="shared" si="171"/>
        <v>6.5374219098933192E-2</v>
      </c>
      <c r="L695" s="2"/>
      <c r="M695" s="19">
        <f t="shared" si="172"/>
        <v>24.864775261627585</v>
      </c>
      <c r="N695" s="2"/>
    </row>
    <row r="696" spans="1:14" x14ac:dyDescent="0.25">
      <c r="A696" s="2">
        <v>21</v>
      </c>
      <c r="B696" s="2" t="s">
        <v>43</v>
      </c>
      <c r="C696" s="2" t="s">
        <v>14</v>
      </c>
      <c r="D696" s="2">
        <v>28.5</v>
      </c>
      <c r="E696" s="2">
        <v>29.5</v>
      </c>
      <c r="F696" s="2">
        <f t="shared" si="167"/>
        <v>29</v>
      </c>
      <c r="G696" s="12">
        <f t="shared" si="168"/>
        <v>6.6140445000000006E-2</v>
      </c>
      <c r="H696" s="2"/>
      <c r="I696" s="19">
        <f t="shared" si="169"/>
        <v>23.644000722803131</v>
      </c>
      <c r="J696" s="19">
        <f t="shared" si="170"/>
        <v>27.286728527437408</v>
      </c>
      <c r="K696" s="14">
        <f t="shared" si="171"/>
        <v>0.72660252425825456</v>
      </c>
      <c r="L696" s="2"/>
      <c r="M696" s="19">
        <f t="shared" si="172"/>
        <v>279.46003687006089</v>
      </c>
      <c r="N696" s="2"/>
    </row>
    <row r="697" spans="1:14" x14ac:dyDescent="0.25">
      <c r="A697" s="2">
        <v>22</v>
      </c>
      <c r="B697" s="2" t="s">
        <v>43</v>
      </c>
      <c r="C697" s="2" t="s">
        <v>14</v>
      </c>
      <c r="D697" s="2">
        <v>16.5</v>
      </c>
      <c r="E697" s="2">
        <v>17</v>
      </c>
      <c r="F697" s="2">
        <f t="shared" si="167"/>
        <v>16.75</v>
      </c>
      <c r="G697" s="12">
        <f t="shared" si="168"/>
        <v>2.2064837812499998E-2</v>
      </c>
      <c r="H697" s="2"/>
      <c r="I697" s="19">
        <f t="shared" si="169"/>
        <v>16.403932974952923</v>
      </c>
      <c r="J697" s="19">
        <f t="shared" si="170"/>
        <v>16.640570794312119</v>
      </c>
      <c r="K697" s="14">
        <f t="shared" si="171"/>
        <v>0.17584525857331482</v>
      </c>
      <c r="L697" s="2"/>
      <c r="M697" s="19">
        <f t="shared" si="172"/>
        <v>67.980966262217876</v>
      </c>
      <c r="N697" s="2"/>
    </row>
    <row r="698" spans="1:14" x14ac:dyDescent="0.25">
      <c r="A698" s="2">
        <v>23</v>
      </c>
      <c r="B698" s="2" t="s">
        <v>43</v>
      </c>
      <c r="C698" s="2" t="s">
        <v>14</v>
      </c>
      <c r="D698" s="2">
        <v>14</v>
      </c>
      <c r="E698" s="2">
        <v>14</v>
      </c>
      <c r="F698" s="2">
        <f t="shared" si="167"/>
        <v>14</v>
      </c>
      <c r="G698" s="12">
        <f t="shared" si="168"/>
        <v>1.5414419999999998E-2</v>
      </c>
      <c r="H698" s="2"/>
      <c r="I698" s="19">
        <f t="shared" si="169"/>
        <v>14.778611643802876</v>
      </c>
      <c r="J698" s="19">
        <f t="shared" si="170"/>
        <v>14.157684637979139</v>
      </c>
      <c r="K698" s="14">
        <f t="shared" si="171"/>
        <v>0.11234953042027489</v>
      </c>
      <c r="L698" s="2"/>
      <c r="M698" s="19">
        <f t="shared" si="172"/>
        <v>43.293250123668649</v>
      </c>
      <c r="N698" s="2"/>
    </row>
    <row r="699" spans="1:14" x14ac:dyDescent="0.25">
      <c r="A699" s="2">
        <v>24</v>
      </c>
      <c r="B699" s="2" t="s">
        <v>43</v>
      </c>
      <c r="C699" s="2" t="s">
        <v>14</v>
      </c>
      <c r="D699" s="2">
        <v>11</v>
      </c>
      <c r="E699" s="2">
        <v>11</v>
      </c>
      <c r="F699" s="2">
        <f t="shared" si="167"/>
        <v>11</v>
      </c>
      <c r="G699" s="12">
        <f t="shared" si="168"/>
        <v>9.516044999999999E-3</v>
      </c>
      <c r="H699" s="2"/>
      <c r="I699" s="19">
        <f t="shared" si="169"/>
        <v>13.005533828002825</v>
      </c>
      <c r="J699" s="19">
        <f t="shared" si="170"/>
        <v>11.392674343959751</v>
      </c>
      <c r="K699" s="14">
        <f t="shared" si="171"/>
        <v>6.1834064036104718E-2</v>
      </c>
      <c r="L699" s="2"/>
      <c r="M699" s="19">
        <f t="shared" si="172"/>
        <v>23.466165326017997</v>
      </c>
      <c r="N699" s="2"/>
    </row>
    <row r="700" spans="1:14" x14ac:dyDescent="0.25">
      <c r="A700" s="2">
        <v>25</v>
      </c>
      <c r="B700" s="2" t="s">
        <v>43</v>
      </c>
      <c r="C700" s="2" t="s">
        <v>14</v>
      </c>
      <c r="D700" s="2">
        <v>12</v>
      </c>
      <c r="E700" s="2">
        <v>12.5</v>
      </c>
      <c r="F700" s="2">
        <f t="shared" si="167"/>
        <v>12.25</v>
      </c>
      <c r="G700" s="12">
        <f t="shared" si="168"/>
        <v>1.1801665312499999E-2</v>
      </c>
      <c r="H700" s="2"/>
      <c r="I700" s="19">
        <f t="shared" si="169"/>
        <v>13.744316251252847</v>
      </c>
      <c r="J700" s="19">
        <f t="shared" si="170"/>
        <v>12.552825452224083</v>
      </c>
      <c r="K700" s="14">
        <f t="shared" si="171"/>
        <v>8.0706975145578286E-2</v>
      </c>
      <c r="L700" s="2"/>
      <c r="M700" s="19">
        <f t="shared" si="172"/>
        <v>30.903312802962461</v>
      </c>
      <c r="N700" s="2"/>
    </row>
    <row r="701" spans="1:14" x14ac:dyDescent="0.25">
      <c r="A701" s="2">
        <v>26</v>
      </c>
      <c r="B701" s="2" t="s">
        <v>43</v>
      </c>
      <c r="C701" s="2" t="s">
        <v>14</v>
      </c>
      <c r="D701" s="2">
        <v>24</v>
      </c>
      <c r="E701" s="2">
        <v>21</v>
      </c>
      <c r="F701" s="2">
        <f t="shared" si="167"/>
        <v>22.5</v>
      </c>
      <c r="G701" s="12">
        <f t="shared" si="168"/>
        <v>3.981403125E-2</v>
      </c>
      <c r="H701" s="2"/>
      <c r="I701" s="19">
        <f t="shared" si="169"/>
        <v>19.802332121903021</v>
      </c>
      <c r="J701" s="19">
        <f t="shared" si="170"/>
        <v>21.709375116030941</v>
      </c>
      <c r="K701" s="14">
        <f t="shared" si="171"/>
        <v>0.37332368157964957</v>
      </c>
      <c r="L701" s="2"/>
      <c r="M701" s="19">
        <f t="shared" si="172"/>
        <v>144.11975871098406</v>
      </c>
      <c r="N701" s="2"/>
    </row>
    <row r="702" spans="1:14" x14ac:dyDescent="0.25">
      <c r="A702" s="2">
        <v>27</v>
      </c>
      <c r="B702" s="2" t="s">
        <v>43</v>
      </c>
      <c r="C702" s="2" t="s">
        <v>14</v>
      </c>
      <c r="D702" s="2">
        <v>20.5</v>
      </c>
      <c r="E702" s="2">
        <v>20.5</v>
      </c>
      <c r="F702" s="2">
        <f t="shared" si="167"/>
        <v>20.5</v>
      </c>
      <c r="G702" s="12">
        <f t="shared" si="168"/>
        <v>3.3050561249999999E-2</v>
      </c>
      <c r="H702" s="2"/>
      <c r="I702" s="19">
        <f t="shared" si="169"/>
        <v>18.620280244702986</v>
      </c>
      <c r="J702" s="19">
        <f t="shared" si="170"/>
        <v>19.96278377933983</v>
      </c>
      <c r="K702" s="14">
        <f t="shared" si="171"/>
        <v>0.293700323897715</v>
      </c>
      <c r="L702" s="2"/>
      <c r="M702" s="19">
        <f t="shared" si="172"/>
        <v>113.49357732916924</v>
      </c>
      <c r="N702" s="2"/>
    </row>
    <row r="703" spans="1:14" x14ac:dyDescent="0.25">
      <c r="A703" s="2">
        <v>28</v>
      </c>
      <c r="B703" s="2" t="s">
        <v>43</v>
      </c>
      <c r="C703" s="2" t="s">
        <v>14</v>
      </c>
      <c r="D703" s="2">
        <v>14</v>
      </c>
      <c r="E703" s="2">
        <v>14.5</v>
      </c>
      <c r="F703" s="2">
        <f t="shared" si="167"/>
        <v>14.25</v>
      </c>
      <c r="G703" s="12">
        <f t="shared" si="168"/>
        <v>1.5969850312499999E-2</v>
      </c>
      <c r="H703" s="2"/>
      <c r="I703" s="19">
        <f t="shared" si="169"/>
        <v>14.926368128452882</v>
      </c>
      <c r="J703" s="19">
        <f t="shared" si="170"/>
        <v>14.385271628646089</v>
      </c>
      <c r="K703" s="14">
        <f t="shared" si="171"/>
        <v>0.11740056990877547</v>
      </c>
      <c r="L703" s="2"/>
      <c r="M703" s="19">
        <f t="shared" si="172"/>
        <v>45.264302646989158</v>
      </c>
      <c r="N703" s="2"/>
    </row>
    <row r="704" spans="1:14" x14ac:dyDescent="0.25">
      <c r="A704" s="2">
        <v>29</v>
      </c>
      <c r="B704" s="2" t="s">
        <v>43</v>
      </c>
      <c r="C704" s="2" t="s">
        <v>14</v>
      </c>
      <c r="D704" s="2">
        <v>16</v>
      </c>
      <c r="E704" s="2">
        <v>16</v>
      </c>
      <c r="F704" s="2">
        <f t="shared" si="167"/>
        <v>16</v>
      </c>
      <c r="G704" s="12">
        <f t="shared" si="168"/>
        <v>2.0133120000000001E-2</v>
      </c>
      <c r="H704" s="2"/>
      <c r="I704" s="19">
        <f t="shared" si="169"/>
        <v>15.96066352100291</v>
      </c>
      <c r="J704" s="19">
        <f t="shared" si="170"/>
        <v>15.967722571411766</v>
      </c>
      <c r="K704" s="14">
        <f t="shared" si="171"/>
        <v>0.15674303054676161</v>
      </c>
      <c r="L704" s="2"/>
      <c r="M704" s="19">
        <f t="shared" si="172"/>
        <v>60.571573468786802</v>
      </c>
      <c r="N704" s="2"/>
    </row>
    <row r="705" spans="1:14" x14ac:dyDescent="0.25">
      <c r="A705" s="2">
        <v>30</v>
      </c>
      <c r="B705" s="2" t="s">
        <v>43</v>
      </c>
      <c r="C705" s="2" t="s">
        <v>14</v>
      </c>
      <c r="D705" s="2">
        <v>20</v>
      </c>
      <c r="E705" s="2">
        <v>19</v>
      </c>
      <c r="F705" s="2">
        <f t="shared" si="167"/>
        <v>19.5</v>
      </c>
      <c r="G705" s="12">
        <f t="shared" si="168"/>
        <v>2.9904761250000002E-2</v>
      </c>
      <c r="H705" s="2"/>
      <c r="I705" s="19">
        <f t="shared" si="169"/>
        <v>18.02925430610297</v>
      </c>
      <c r="J705" s="19">
        <f t="shared" si="170"/>
        <v>19.083237656559497</v>
      </c>
      <c r="K705" s="14">
        <f t="shared" si="171"/>
        <v>0.2584327346370619</v>
      </c>
      <c r="L705" s="2"/>
      <c r="M705" s="19">
        <f t="shared" si="172"/>
        <v>99.902147378121597</v>
      </c>
      <c r="N705" s="2"/>
    </row>
    <row r="706" spans="1:14" x14ac:dyDescent="0.25">
      <c r="A706" s="2">
        <v>31</v>
      </c>
      <c r="B706" s="2" t="s">
        <v>43</v>
      </c>
      <c r="C706" s="2" t="s">
        <v>14</v>
      </c>
      <c r="D706" s="2">
        <v>16</v>
      </c>
      <c r="E706" s="2">
        <v>16</v>
      </c>
      <c r="F706" s="2">
        <f t="shared" si="167"/>
        <v>16</v>
      </c>
      <c r="G706" s="12">
        <f t="shared" si="168"/>
        <v>2.0133120000000001E-2</v>
      </c>
      <c r="H706" s="2"/>
      <c r="I706" s="19">
        <f t="shared" si="169"/>
        <v>15.96066352100291</v>
      </c>
      <c r="J706" s="19">
        <f t="shared" si="170"/>
        <v>15.967722571411766</v>
      </c>
      <c r="K706" s="14">
        <f t="shared" si="171"/>
        <v>0.15674303054676161</v>
      </c>
      <c r="L706" s="2"/>
      <c r="M706" s="19">
        <f t="shared" si="172"/>
        <v>60.571573468786802</v>
      </c>
      <c r="N706" s="2"/>
    </row>
    <row r="707" spans="1:14" x14ac:dyDescent="0.25">
      <c r="A707" s="2">
        <v>32</v>
      </c>
      <c r="B707" s="2" t="s">
        <v>43</v>
      </c>
      <c r="C707" s="2" t="s">
        <v>14</v>
      </c>
      <c r="D707" s="2">
        <v>11.5</v>
      </c>
      <c r="E707" s="2">
        <v>12</v>
      </c>
      <c r="F707" s="2">
        <f t="shared" si="167"/>
        <v>11.75</v>
      </c>
      <c r="G707" s="12">
        <f t="shared" si="168"/>
        <v>1.0857925312499999E-2</v>
      </c>
      <c r="H707" s="2"/>
      <c r="I707" s="19">
        <f t="shared" si="169"/>
        <v>13.44880328195284</v>
      </c>
      <c r="J707" s="19">
        <f t="shared" si="170"/>
        <v>12.090241944966085</v>
      </c>
      <c r="K707" s="14">
        <f t="shared" si="171"/>
        <v>7.2802306204994144E-2</v>
      </c>
      <c r="L707" s="2"/>
      <c r="M707" s="19">
        <f t="shared" si="172"/>
        <v>27.793760575144049</v>
      </c>
      <c r="N707" s="2"/>
    </row>
    <row r="708" spans="1:14" x14ac:dyDescent="0.25">
      <c r="A708" s="2">
        <v>33</v>
      </c>
      <c r="B708" s="2" t="s">
        <v>43</v>
      </c>
      <c r="C708" s="2" t="s">
        <v>14</v>
      </c>
      <c r="D708" s="2">
        <v>22</v>
      </c>
      <c r="E708" s="2">
        <v>26.5</v>
      </c>
      <c r="F708" s="2">
        <f t="shared" ref="F708:F727" si="173">(D708+E708)/2</f>
        <v>24.25</v>
      </c>
      <c r="G708" s="12">
        <f t="shared" ref="G708:G727" si="174">(3.1458*(F708/2)^2)/10000</f>
        <v>4.6248175312500001E-2</v>
      </c>
      <c r="H708" s="2"/>
      <c r="I708" s="19">
        <f t="shared" si="169"/>
        <v>20.836627514453053</v>
      </c>
      <c r="J708" s="19">
        <f t="shared" ref="J708:J727" si="175">1.3132*F708^0.901</f>
        <v>23.225023090490531</v>
      </c>
      <c r="K708" s="14">
        <f t="shared" ref="K708:K727" si="176">(-9.1298+(((3.4866*10^-2)*(F708^2)*I708))+(1.4633*F708))/1000</f>
        <v>0.45357666530825747</v>
      </c>
      <c r="L708" s="2"/>
      <c r="M708" s="19">
        <f t="shared" si="172"/>
        <v>174.92717322655542</v>
      </c>
      <c r="N708" s="2"/>
    </row>
    <row r="709" spans="1:14" x14ac:dyDescent="0.25">
      <c r="A709" s="2">
        <v>34</v>
      </c>
      <c r="B709" s="2" t="s">
        <v>43</v>
      </c>
      <c r="C709" s="2" t="s">
        <v>14</v>
      </c>
      <c r="D709" s="2">
        <v>14</v>
      </c>
      <c r="E709" s="2">
        <v>15</v>
      </c>
      <c r="F709" s="2">
        <f t="shared" si="173"/>
        <v>14.5</v>
      </c>
      <c r="G709" s="12">
        <f t="shared" si="174"/>
        <v>1.6535111250000002E-2</v>
      </c>
      <c r="H709" s="2"/>
      <c r="I709" s="19">
        <f t="shared" si="169"/>
        <v>15.074124613102885</v>
      </c>
      <c r="J709" s="19">
        <f t="shared" si="175"/>
        <v>14.612463658471523</v>
      </c>
      <c r="K709" s="14">
        <f t="shared" si="176"/>
        <v>0.1225900736468836</v>
      </c>
      <c r="L709" s="2"/>
      <c r="M709" s="19">
        <f t="shared" si="172"/>
        <v>47.287816385743483</v>
      </c>
      <c r="N709" s="2"/>
    </row>
    <row r="710" spans="1:14" x14ac:dyDescent="0.25">
      <c r="A710" s="2">
        <v>35</v>
      </c>
      <c r="B710" s="2" t="s">
        <v>43</v>
      </c>
      <c r="C710" s="2" t="s">
        <v>14</v>
      </c>
      <c r="D710" s="2">
        <v>8.5</v>
      </c>
      <c r="E710" s="2">
        <v>9</v>
      </c>
      <c r="F710" s="2">
        <f t="shared" si="173"/>
        <v>8.75</v>
      </c>
      <c r="G710" s="12">
        <f t="shared" si="174"/>
        <v>6.0212578124999999E-3</v>
      </c>
      <c r="H710" s="2"/>
      <c r="I710" s="19">
        <f t="shared" si="169"/>
        <v>11.675725466152787</v>
      </c>
      <c r="J710" s="19">
        <f t="shared" si="175"/>
        <v>9.2700084459052707</v>
      </c>
      <c r="K710" s="14">
        <f t="shared" si="176"/>
        <v>3.4841584939126986E-2</v>
      </c>
      <c r="L710" s="2"/>
      <c r="M710" s="19">
        <f t="shared" si="172"/>
        <v>12.723406776540685</v>
      </c>
      <c r="N710" s="2"/>
    </row>
    <row r="711" spans="1:14" x14ac:dyDescent="0.25">
      <c r="A711" s="2">
        <v>36</v>
      </c>
      <c r="B711" s="2" t="s">
        <v>43</v>
      </c>
      <c r="C711" s="2" t="s">
        <v>14</v>
      </c>
      <c r="D711" s="2">
        <v>13</v>
      </c>
      <c r="E711" s="2">
        <v>14</v>
      </c>
      <c r="F711" s="2">
        <f t="shared" si="173"/>
        <v>13.5</v>
      </c>
      <c r="G711" s="12">
        <f t="shared" si="174"/>
        <v>1.4333051249999999E-2</v>
      </c>
      <c r="H711" s="2"/>
      <c r="I711" s="19">
        <f t="shared" si="169"/>
        <v>14.48309867450287</v>
      </c>
      <c r="J711" s="19">
        <f t="shared" si="175"/>
        <v>13.701294442582331</v>
      </c>
      <c r="K711" s="14">
        <f t="shared" si="176"/>
        <v>0.10265511667570582</v>
      </c>
      <c r="L711" s="2"/>
      <c r="M711" s="19">
        <f t="shared" si="172"/>
        <v>39.505600928585835</v>
      </c>
      <c r="N711" s="2"/>
    </row>
    <row r="712" spans="1:14" x14ac:dyDescent="0.25">
      <c r="A712" s="2">
        <v>37</v>
      </c>
      <c r="B712" s="2" t="s">
        <v>43</v>
      </c>
      <c r="C712" s="2" t="s">
        <v>14</v>
      </c>
      <c r="D712" s="2">
        <v>10</v>
      </c>
      <c r="E712" s="2">
        <v>10.5</v>
      </c>
      <c r="F712" s="2">
        <f t="shared" si="173"/>
        <v>10.25</v>
      </c>
      <c r="G712" s="12">
        <f t="shared" si="174"/>
        <v>8.2626403124999998E-3</v>
      </c>
      <c r="H712" s="2"/>
      <c r="I712" s="19">
        <f t="shared" si="169"/>
        <v>12.562264374052813</v>
      </c>
      <c r="J712" s="19">
        <f t="shared" si="175"/>
        <v>10.690378372189679</v>
      </c>
      <c r="K712" s="14">
        <f t="shared" si="176"/>
        <v>5.1885970259255274E-2</v>
      </c>
      <c r="L712" s="2"/>
      <c r="M712" s="19">
        <f t="shared" si="172"/>
        <v>19.525083019553783</v>
      </c>
      <c r="N712" s="2"/>
    </row>
    <row r="713" spans="1:14" x14ac:dyDescent="0.25">
      <c r="A713" s="2">
        <v>38</v>
      </c>
      <c r="B713" s="2" t="s">
        <v>43</v>
      </c>
      <c r="C713" s="2" t="s">
        <v>14</v>
      </c>
      <c r="D713" s="2">
        <v>12</v>
      </c>
      <c r="E713" s="2">
        <v>12.5</v>
      </c>
      <c r="F713" s="2">
        <f t="shared" si="173"/>
        <v>12.25</v>
      </c>
      <c r="G713" s="12">
        <f t="shared" si="174"/>
        <v>1.1801665312499999E-2</v>
      </c>
      <c r="H713" s="2"/>
      <c r="I713" s="19">
        <f t="shared" si="169"/>
        <v>13.744316251252847</v>
      </c>
      <c r="J713" s="19">
        <f t="shared" si="175"/>
        <v>12.552825452224083</v>
      </c>
      <c r="K713" s="14">
        <f t="shared" si="176"/>
        <v>8.0706975145578286E-2</v>
      </c>
      <c r="L713" s="2"/>
      <c r="M713" s="19">
        <f t="shared" si="172"/>
        <v>30.903312802962461</v>
      </c>
      <c r="N713" s="2"/>
    </row>
    <row r="714" spans="1:14" x14ac:dyDescent="0.25">
      <c r="A714" s="2">
        <v>39</v>
      </c>
      <c r="B714" s="2" t="s">
        <v>43</v>
      </c>
      <c r="C714" s="2" t="s">
        <v>14</v>
      </c>
      <c r="D714" s="2">
        <v>26.5</v>
      </c>
      <c r="E714" s="2">
        <v>26</v>
      </c>
      <c r="F714" s="2">
        <f t="shared" si="173"/>
        <v>26.25</v>
      </c>
      <c r="G714" s="12">
        <f t="shared" si="174"/>
        <v>5.4191320312499999E-2</v>
      </c>
      <c r="H714" s="2"/>
      <c r="I714" s="19">
        <f t="shared" si="169"/>
        <v>22.018679391653084</v>
      </c>
      <c r="J714" s="19">
        <f t="shared" si="175"/>
        <v>24.944016224899588</v>
      </c>
      <c r="K714" s="14">
        <f t="shared" si="176"/>
        <v>0.55827736339092959</v>
      </c>
      <c r="L714" s="2"/>
      <c r="M714" s="19">
        <f t="shared" si="172"/>
        <v>215.05463570438772</v>
      </c>
      <c r="N714" s="2"/>
    </row>
    <row r="715" spans="1:14" x14ac:dyDescent="0.25">
      <c r="A715" s="2">
        <v>40</v>
      </c>
      <c r="B715" s="2" t="s">
        <v>43</v>
      </c>
      <c r="C715" s="2" t="s">
        <v>14</v>
      </c>
      <c r="D715" s="2">
        <v>10.5</v>
      </c>
      <c r="E715" s="2">
        <v>10.5</v>
      </c>
      <c r="F715" s="2">
        <f t="shared" si="173"/>
        <v>10.5</v>
      </c>
      <c r="G715" s="12">
        <f t="shared" si="174"/>
        <v>8.6706112499999998E-3</v>
      </c>
      <c r="H715" s="2"/>
      <c r="I715" s="19">
        <f t="shared" si="169"/>
        <v>12.710020858702819</v>
      </c>
      <c r="J715" s="19">
        <f t="shared" si="175"/>
        <v>10.925024825647952</v>
      </c>
      <c r="K715" s="14">
        <f t="shared" si="176"/>
        <v>5.5091871495363466E-2</v>
      </c>
      <c r="L715" s="2"/>
      <c r="M715" s="19">
        <f t="shared" si="172"/>
        <v>20.797051153666935</v>
      </c>
      <c r="N715" s="2"/>
    </row>
    <row r="716" spans="1:14" x14ac:dyDescent="0.25">
      <c r="A716" s="2">
        <v>41</v>
      </c>
      <c r="B716" s="2" t="s">
        <v>43</v>
      </c>
      <c r="C716" s="2" t="s">
        <v>14</v>
      </c>
      <c r="D716" s="2">
        <v>12</v>
      </c>
      <c r="E716" s="2">
        <v>12</v>
      </c>
      <c r="F716" s="2">
        <f t="shared" si="173"/>
        <v>12</v>
      </c>
      <c r="G716" s="12">
        <f t="shared" si="174"/>
        <v>1.1324880000000001E-2</v>
      </c>
      <c r="H716" s="2"/>
      <c r="I716" s="19">
        <f t="shared" si="169"/>
        <v>13.596559766602844</v>
      </c>
      <c r="J716" s="19">
        <f t="shared" si="175"/>
        <v>12.321772236242809</v>
      </c>
      <c r="K716" s="14">
        <f t="shared" si="176"/>
        <v>7.6694102006421974E-2</v>
      </c>
      <c r="L716" s="2"/>
      <c r="M716" s="19">
        <f t="shared" si="172"/>
        <v>29.325599850422595</v>
      </c>
      <c r="N716" s="2"/>
    </row>
    <row r="717" spans="1:14" x14ac:dyDescent="0.25">
      <c r="A717" s="2">
        <v>42</v>
      </c>
      <c r="B717" s="2" t="s">
        <v>43</v>
      </c>
      <c r="C717" s="2" t="s">
        <v>14</v>
      </c>
      <c r="D717" s="2">
        <v>13</v>
      </c>
      <c r="E717" s="2">
        <v>13.5</v>
      </c>
      <c r="F717" s="2">
        <f t="shared" si="173"/>
        <v>13.25</v>
      </c>
      <c r="G717" s="12">
        <f t="shared" si="174"/>
        <v>1.3807112812499999E-2</v>
      </c>
      <c r="H717" s="2"/>
      <c r="I717" s="19">
        <f t="shared" si="169"/>
        <v>14.335342189852865</v>
      </c>
      <c r="J717" s="19">
        <f t="shared" si="175"/>
        <v>13.472474814009663</v>
      </c>
      <c r="K717" s="14">
        <f t="shared" si="176"/>
        <v>9.8007878661441908E-2</v>
      </c>
      <c r="L717" s="2"/>
      <c r="M717" s="19">
        <f t="shared" si="172"/>
        <v>37.687540359451837</v>
      </c>
      <c r="N717" s="2"/>
    </row>
    <row r="718" spans="1:14" x14ac:dyDescent="0.25">
      <c r="A718" s="2">
        <v>43</v>
      </c>
      <c r="B718" s="2" t="s">
        <v>43</v>
      </c>
      <c r="C718" s="2" t="s">
        <v>14</v>
      </c>
      <c r="D718" s="2">
        <v>20</v>
      </c>
      <c r="E718" s="2">
        <v>20</v>
      </c>
      <c r="F718" s="2">
        <f t="shared" si="173"/>
        <v>20</v>
      </c>
      <c r="G718" s="12">
        <f t="shared" si="174"/>
        <v>3.1458E-2</v>
      </c>
      <c r="H718" s="2"/>
      <c r="I718" s="19">
        <f t="shared" si="169"/>
        <v>18.32476727540298</v>
      </c>
      <c r="J718" s="19">
        <f t="shared" si="175"/>
        <v>19.523554996346338</v>
      </c>
      <c r="K718" s="14">
        <f t="shared" si="176"/>
        <v>0.27570073432968012</v>
      </c>
      <c r="L718" s="2"/>
      <c r="M718" s="19">
        <f t="shared" si="172"/>
        <v>106.55927028322934</v>
      </c>
      <c r="N718" s="2"/>
    </row>
    <row r="719" spans="1:14" x14ac:dyDescent="0.25">
      <c r="A719" s="2">
        <v>44</v>
      </c>
      <c r="B719" s="2" t="s">
        <v>43</v>
      </c>
      <c r="C719" s="2" t="s">
        <v>14</v>
      </c>
      <c r="D719" s="2">
        <v>11.5</v>
      </c>
      <c r="E719" s="2">
        <v>12</v>
      </c>
      <c r="F719" s="2">
        <f t="shared" si="173"/>
        <v>11.75</v>
      </c>
      <c r="G719" s="12">
        <f t="shared" si="174"/>
        <v>1.0857925312499999E-2</v>
      </c>
      <c r="H719" s="2"/>
      <c r="I719" s="19">
        <f t="shared" si="169"/>
        <v>13.44880328195284</v>
      </c>
      <c r="J719" s="19">
        <f t="shared" si="175"/>
        <v>12.090241944966085</v>
      </c>
      <c r="K719" s="14">
        <f t="shared" si="176"/>
        <v>7.2802306204994144E-2</v>
      </c>
      <c r="L719" s="2"/>
      <c r="M719" s="19">
        <f t="shared" si="172"/>
        <v>27.793760575144049</v>
      </c>
      <c r="N719" s="2"/>
    </row>
    <row r="720" spans="1:14" x14ac:dyDescent="0.25">
      <c r="A720" s="2">
        <v>45</v>
      </c>
      <c r="B720" s="2" t="s">
        <v>43</v>
      </c>
      <c r="C720" s="2" t="s">
        <v>15</v>
      </c>
      <c r="D720" s="2">
        <v>47</v>
      </c>
      <c r="E720" s="2">
        <v>47</v>
      </c>
      <c r="F720" s="2">
        <f t="shared" si="173"/>
        <v>47</v>
      </c>
      <c r="G720" s="12">
        <f t="shared" si="174"/>
        <v>0.17372680499999998</v>
      </c>
      <c r="H720" s="2">
        <v>26.5</v>
      </c>
      <c r="I720" s="19">
        <f t="shared" ref="I720:I727" si="177">14.5533711872903+(0.308151775729765*F720)</f>
        <v>29.036504646589258</v>
      </c>
      <c r="J720" s="19">
        <f t="shared" si="175"/>
        <v>42.159072134083118</v>
      </c>
      <c r="K720" s="14">
        <f t="shared" si="176"/>
        <v>2.2960076771566302</v>
      </c>
      <c r="L720" s="2"/>
      <c r="M720" s="19">
        <f t="shared" si="172"/>
        <v>878.20187807661</v>
      </c>
      <c r="N720" s="2"/>
    </row>
    <row r="721" spans="1:14" x14ac:dyDescent="0.25">
      <c r="A721" s="2">
        <v>46</v>
      </c>
      <c r="B721" s="2" t="s">
        <v>43</v>
      </c>
      <c r="C721" s="2" t="s">
        <v>15</v>
      </c>
      <c r="D721" s="2">
        <v>39.5</v>
      </c>
      <c r="E721" s="2">
        <v>50</v>
      </c>
      <c r="F721" s="2">
        <f t="shared" si="173"/>
        <v>44.75</v>
      </c>
      <c r="G721" s="12">
        <f t="shared" si="174"/>
        <v>0.1574915278125</v>
      </c>
      <c r="H721" s="2"/>
      <c r="I721" s="19">
        <f t="shared" si="177"/>
        <v>28.343163151197285</v>
      </c>
      <c r="J721" s="19">
        <f t="shared" si="175"/>
        <v>40.336239108210258</v>
      </c>
      <c r="K721" s="14">
        <f t="shared" si="176"/>
        <v>2.0353106229707647</v>
      </c>
      <c r="L721" s="2"/>
      <c r="M721" s="19">
        <f t="shared" si="172"/>
        <v>778.91333174177726</v>
      </c>
      <c r="N721" s="2"/>
    </row>
    <row r="722" spans="1:14" x14ac:dyDescent="0.25">
      <c r="A722" s="2">
        <v>47</v>
      </c>
      <c r="B722" s="2" t="s">
        <v>43</v>
      </c>
      <c r="C722" s="2" t="s">
        <v>15</v>
      </c>
      <c r="D722" s="2">
        <v>40</v>
      </c>
      <c r="E722" s="2">
        <v>34</v>
      </c>
      <c r="F722" s="2">
        <f t="shared" si="173"/>
        <v>37</v>
      </c>
      <c r="G722" s="12">
        <f t="shared" si="174"/>
        <v>0.10766500499999999</v>
      </c>
      <c r="H722" s="2"/>
      <c r="I722" s="19">
        <f t="shared" si="177"/>
        <v>25.954986889291604</v>
      </c>
      <c r="J722" s="19">
        <f t="shared" si="175"/>
        <v>33.984479868284126</v>
      </c>
      <c r="K722" s="14">
        <f t="shared" si="176"/>
        <v>1.2838841582755145</v>
      </c>
      <c r="L722" s="2"/>
      <c r="M722" s="19">
        <f t="shared" si="172"/>
        <v>492.43663084952505</v>
      </c>
      <c r="N722" s="2"/>
    </row>
    <row r="723" spans="1:14" x14ac:dyDescent="0.25">
      <c r="A723" s="2">
        <v>48</v>
      </c>
      <c r="B723" s="2" t="s">
        <v>43</v>
      </c>
      <c r="C723" s="2" t="s">
        <v>15</v>
      </c>
      <c r="D723" s="2">
        <v>49</v>
      </c>
      <c r="E723" s="2">
        <v>46</v>
      </c>
      <c r="F723" s="2">
        <f t="shared" si="173"/>
        <v>47.5</v>
      </c>
      <c r="G723" s="12">
        <f t="shared" si="174"/>
        <v>0.17744278125000001</v>
      </c>
      <c r="H723" s="2"/>
      <c r="I723" s="19">
        <f t="shared" si="177"/>
        <v>29.190580534454138</v>
      </c>
      <c r="J723" s="19">
        <f t="shared" si="175"/>
        <v>42.562959353286395</v>
      </c>
      <c r="K723" s="14">
        <f t="shared" si="176"/>
        <v>2.3566951994378398</v>
      </c>
      <c r="L723" s="2"/>
      <c r="M723" s="19">
        <f t="shared" si="172"/>
        <v>901.30975224068902</v>
      </c>
      <c r="N723" s="2"/>
    </row>
    <row r="724" spans="1:14" x14ac:dyDescent="0.25">
      <c r="A724" s="2">
        <v>49</v>
      </c>
      <c r="B724" s="2" t="s">
        <v>43</v>
      </c>
      <c r="C724" s="2" t="s">
        <v>15</v>
      </c>
      <c r="D724" s="2">
        <v>28.5</v>
      </c>
      <c r="E724" s="2">
        <v>28.5</v>
      </c>
      <c r="F724" s="2">
        <f t="shared" si="173"/>
        <v>28.5</v>
      </c>
      <c r="G724" s="12">
        <f t="shared" si="174"/>
        <v>6.3879401249999995E-2</v>
      </c>
      <c r="H724" s="2"/>
      <c r="I724" s="19">
        <f t="shared" si="177"/>
        <v>23.335696795588603</v>
      </c>
      <c r="J724" s="19">
        <f t="shared" si="175"/>
        <v>26.862479243652196</v>
      </c>
      <c r="K724" s="14">
        <f t="shared" si="176"/>
        <v>0.69343904803481249</v>
      </c>
      <c r="L724" s="2"/>
      <c r="M724" s="19">
        <f t="shared" si="172"/>
        <v>266.78044953048447</v>
      </c>
      <c r="N724" s="2"/>
    </row>
    <row r="725" spans="1:14" x14ac:dyDescent="0.25">
      <c r="A725" s="2">
        <v>50</v>
      </c>
      <c r="B725" s="2" t="s">
        <v>43</v>
      </c>
      <c r="C725" s="2" t="s">
        <v>15</v>
      </c>
      <c r="D725" s="2">
        <v>26</v>
      </c>
      <c r="E725" s="2">
        <v>27.5</v>
      </c>
      <c r="F725" s="2">
        <f t="shared" si="173"/>
        <v>26.75</v>
      </c>
      <c r="G725" s="12">
        <f t="shared" si="174"/>
        <v>5.6275412812499995E-2</v>
      </c>
      <c r="H725" s="2"/>
      <c r="I725" s="19">
        <f t="shared" si="177"/>
        <v>22.796431188061515</v>
      </c>
      <c r="J725" s="19">
        <f t="shared" si="175"/>
        <v>25.371702219585604</v>
      </c>
      <c r="K725" s="14">
        <f t="shared" si="176"/>
        <v>0.59875712586712537</v>
      </c>
      <c r="L725" s="2"/>
      <c r="M725" s="19">
        <f t="shared" si="172"/>
        <v>230.50621126741601</v>
      </c>
      <c r="N725" s="2"/>
    </row>
    <row r="726" spans="1:14" x14ac:dyDescent="0.25">
      <c r="A726" s="2">
        <v>51</v>
      </c>
      <c r="B726" s="2" t="s">
        <v>43</v>
      </c>
      <c r="C726" s="2" t="s">
        <v>15</v>
      </c>
      <c r="D726" s="2">
        <v>21</v>
      </c>
      <c r="E726" s="2">
        <v>29.5</v>
      </c>
      <c r="F726" s="2">
        <f t="shared" si="173"/>
        <v>25.25</v>
      </c>
      <c r="G726" s="12">
        <f t="shared" si="174"/>
        <v>5.0141102812499998E-2</v>
      </c>
      <c r="H726" s="2"/>
      <c r="I726" s="19">
        <f t="shared" si="177"/>
        <v>22.334203524466865</v>
      </c>
      <c r="J726" s="19">
        <f t="shared" si="175"/>
        <v>24.086205071773808</v>
      </c>
      <c r="K726" s="14">
        <f t="shared" si="176"/>
        <v>0.52429121082484464</v>
      </c>
      <c r="L726" s="2"/>
      <c r="M726" s="19">
        <f t="shared" si="172"/>
        <v>201.94871538264204</v>
      </c>
      <c r="N726" s="2"/>
    </row>
    <row r="727" spans="1:14" x14ac:dyDescent="0.25">
      <c r="A727" s="2">
        <v>52</v>
      </c>
      <c r="B727" s="2" t="s">
        <v>43</v>
      </c>
      <c r="C727" s="2" t="s">
        <v>15</v>
      </c>
      <c r="D727" s="2">
        <v>28</v>
      </c>
      <c r="E727" s="2">
        <v>28</v>
      </c>
      <c r="F727" s="2">
        <f t="shared" si="173"/>
        <v>28</v>
      </c>
      <c r="G727" s="12">
        <f t="shared" si="174"/>
        <v>6.1657679999999992E-2</v>
      </c>
      <c r="H727" s="2"/>
      <c r="I727" s="19">
        <f t="shared" si="177"/>
        <v>23.181620907723719</v>
      </c>
      <c r="J727" s="19">
        <f t="shared" si="175"/>
        <v>26.437492425833472</v>
      </c>
      <c r="K727" s="14">
        <f t="shared" si="176"/>
        <v>0.66551090934185697</v>
      </c>
      <c r="L727" s="2"/>
      <c r="M727" s="19">
        <f t="shared" si="172"/>
        <v>256.08442235776772</v>
      </c>
      <c r="N727" s="2"/>
    </row>
    <row r="728" spans="1:14" x14ac:dyDescent="0.25">
      <c r="A728" s="32">
        <f>A727*10000/531</f>
        <v>979.28436911487756</v>
      </c>
      <c r="B728" s="6"/>
      <c r="C728" s="6"/>
      <c r="D728" s="6"/>
      <c r="E728" s="6"/>
      <c r="F728" s="6"/>
      <c r="G728" s="20">
        <f>SUM(G676:G727)</f>
        <v>1.9356561574875002</v>
      </c>
      <c r="H728" s="7">
        <f>G728*10000/531</f>
        <v>36.453034980932209</v>
      </c>
      <c r="I728" s="17">
        <f t="shared" ref="I728:J728" si="178">AVERAGE(I676:I727)</f>
        <v>17.90554161925234</v>
      </c>
      <c r="J728" s="17">
        <f t="shared" si="178"/>
        <v>19.205884310650806</v>
      </c>
      <c r="K728" s="9">
        <f>SUM(K676:K727)</f>
        <v>19.994546067479561</v>
      </c>
      <c r="L728" s="7">
        <f>K728*10000/531</f>
        <v>376.54512368134766</v>
      </c>
      <c r="M728" s="17">
        <f>SUM(M676:M727)</f>
        <v>7682.6315004459366</v>
      </c>
      <c r="N728" s="7">
        <f>(M728*10000/531)/1000</f>
        <v>144.68232580877472</v>
      </c>
    </row>
    <row r="729" spans="1:14" x14ac:dyDescent="0.25">
      <c r="A729" s="3">
        <v>1</v>
      </c>
      <c r="B729" s="3" t="s">
        <v>47</v>
      </c>
      <c r="C729" s="3" t="s">
        <v>16</v>
      </c>
      <c r="D729" s="3">
        <v>11.5</v>
      </c>
      <c r="E729" s="3">
        <v>12.5</v>
      </c>
      <c r="F729" s="3">
        <f t="shared" ref="F729:F772" si="179">(D729+E729)/2</f>
        <v>12</v>
      </c>
      <c r="G729" s="13">
        <f t="shared" ref="G729:G772" si="180">(3.1458*(F729/2)^2)/10000</f>
        <v>1.1324880000000001E-2</v>
      </c>
      <c r="H729" s="3"/>
      <c r="I729" s="18">
        <f>16.7822461729784+(0.348491398454387*F729)</f>
        <v>20.964142954431043</v>
      </c>
      <c r="J729" s="18">
        <f t="shared" ref="J729:J772" si="181">1.3132*F729^0.901</f>
        <v>12.321772236242809</v>
      </c>
      <c r="K729" s="15">
        <f>(2.3118+(((3.1278*10^-2)*(F729^2)*I729))+((3.7159*10^-1)*F729))/1000</f>
        <v>0.10119405071933198</v>
      </c>
      <c r="L729" s="3"/>
      <c r="M729" s="18">
        <f t="shared" si="172"/>
        <v>43.340511293636908</v>
      </c>
      <c r="N729" s="3"/>
    </row>
    <row r="730" spans="1:14" x14ac:dyDescent="0.25">
      <c r="A730" s="3">
        <v>2</v>
      </c>
      <c r="B730" s="3" t="s">
        <v>47</v>
      </c>
      <c r="C730" s="3" t="s">
        <v>14</v>
      </c>
      <c r="D730" s="3">
        <v>31.5</v>
      </c>
      <c r="E730" s="3">
        <v>32</v>
      </c>
      <c r="F730" s="3">
        <f t="shared" si="179"/>
        <v>31.75</v>
      </c>
      <c r="G730" s="13">
        <f t="shared" si="180"/>
        <v>7.9279075312500003E-2</v>
      </c>
      <c r="H730" s="3">
        <v>26.7</v>
      </c>
      <c r="I730" s="18">
        <f t="shared" ref="I730:I765" si="182" xml:space="preserve"> 6.50424850340264+(0.591025938600017*F730)</f>
        <v>25.269322053953179</v>
      </c>
      <c r="J730" s="18">
        <f t="shared" si="181"/>
        <v>29.607516123122526</v>
      </c>
      <c r="K730" s="15">
        <f t="shared" ref="K730:K772" si="183">(-9.1298+(((3.4866*10^-2)*(F730^2)*I730))+(1.4633*F730))/1000</f>
        <v>0.92547354420641736</v>
      </c>
      <c r="L730" s="3"/>
      <c r="M730" s="18">
        <f t="shared" si="172"/>
        <v>355.43862677140402</v>
      </c>
      <c r="N730" s="3"/>
    </row>
    <row r="731" spans="1:14" x14ac:dyDescent="0.25">
      <c r="A731" s="3">
        <v>3</v>
      </c>
      <c r="B731" s="3" t="s">
        <v>47</v>
      </c>
      <c r="C731" s="3" t="s">
        <v>14</v>
      </c>
      <c r="D731" s="3">
        <v>28</v>
      </c>
      <c r="E731" s="3">
        <v>28</v>
      </c>
      <c r="F731" s="3">
        <f t="shared" si="179"/>
        <v>28</v>
      </c>
      <c r="G731" s="13">
        <f t="shared" si="180"/>
        <v>6.1657679999999992E-2</v>
      </c>
      <c r="H731" s="3">
        <v>24.3</v>
      </c>
      <c r="I731" s="18">
        <f t="shared" si="182"/>
        <v>23.052974784203112</v>
      </c>
      <c r="J731" s="18">
        <f t="shared" si="181"/>
        <v>26.437492425833472</v>
      </c>
      <c r="K731" s="15">
        <f t="shared" si="183"/>
        <v>0.6619943747596041</v>
      </c>
      <c r="L731" s="3"/>
      <c r="M731" s="18">
        <f t="shared" si="172"/>
        <v>254.75208076906929</v>
      </c>
      <c r="N731" s="3"/>
    </row>
    <row r="732" spans="1:14" x14ac:dyDescent="0.25">
      <c r="A732" s="3">
        <v>4</v>
      </c>
      <c r="B732" s="3" t="s">
        <v>47</v>
      </c>
      <c r="C732" s="3" t="s">
        <v>14</v>
      </c>
      <c r="D732" s="3">
        <v>19</v>
      </c>
      <c r="E732" s="3">
        <v>19.5</v>
      </c>
      <c r="F732" s="3">
        <f t="shared" si="179"/>
        <v>19.25</v>
      </c>
      <c r="G732" s="13">
        <f t="shared" si="180"/>
        <v>2.9142887812499997E-2</v>
      </c>
      <c r="H732" s="3">
        <v>19.3</v>
      </c>
      <c r="I732" s="18">
        <f t="shared" si="182"/>
        <v>17.881497821452967</v>
      </c>
      <c r="J732" s="18">
        <f t="shared" si="181"/>
        <v>18.862661242478843</v>
      </c>
      <c r="K732" s="15">
        <f t="shared" si="183"/>
        <v>0.25006825129628985</v>
      </c>
      <c r="L732" s="3"/>
      <c r="M732" s="18">
        <f t="shared" si="172"/>
        <v>96.675700106665204</v>
      </c>
      <c r="N732" s="3"/>
    </row>
    <row r="733" spans="1:14" x14ac:dyDescent="0.25">
      <c r="A733" s="3">
        <v>5</v>
      </c>
      <c r="B733" s="3" t="s">
        <v>47</v>
      </c>
      <c r="C733" s="3" t="s">
        <v>14</v>
      </c>
      <c r="D733" s="3">
        <v>17.5</v>
      </c>
      <c r="E733" s="3">
        <v>18.5</v>
      </c>
      <c r="F733" s="3">
        <f t="shared" si="179"/>
        <v>18</v>
      </c>
      <c r="G733" s="13">
        <f t="shared" si="180"/>
        <v>2.548098E-2</v>
      </c>
      <c r="H733" s="3">
        <v>17.600000000000001</v>
      </c>
      <c r="I733" s="18">
        <f t="shared" si="182"/>
        <v>17.142715398202945</v>
      </c>
      <c r="J733" s="18">
        <f t="shared" si="181"/>
        <v>17.75543844941992</v>
      </c>
      <c r="K733" s="15">
        <f t="shared" si="183"/>
        <v>0.21086372448389307</v>
      </c>
      <c r="L733" s="3"/>
      <c r="M733" s="18">
        <f t="shared" si="172"/>
        <v>81.535327612924533</v>
      </c>
      <c r="N733" s="3"/>
    </row>
    <row r="734" spans="1:14" x14ac:dyDescent="0.25">
      <c r="A734" s="3">
        <v>6</v>
      </c>
      <c r="B734" s="3" t="s">
        <v>47</v>
      </c>
      <c r="C734" s="3" t="s">
        <v>14</v>
      </c>
      <c r="D734" s="3">
        <v>20</v>
      </c>
      <c r="E734" s="3">
        <v>19.5</v>
      </c>
      <c r="F734" s="3">
        <f t="shared" si="179"/>
        <v>19.75</v>
      </c>
      <c r="G734" s="13">
        <f t="shared" si="180"/>
        <v>3.0676465312499998E-2</v>
      </c>
      <c r="H734" s="3">
        <v>11.6</v>
      </c>
      <c r="I734" s="18">
        <f t="shared" si="182"/>
        <v>18.177010790752973</v>
      </c>
      <c r="J734" s="18">
        <f t="shared" si="181"/>
        <v>19.30353427782239</v>
      </c>
      <c r="K734" s="15">
        <f t="shared" si="183"/>
        <v>0.26697625168849276</v>
      </c>
      <c r="L734" s="3"/>
      <c r="M734" s="18">
        <f t="shared" si="172"/>
        <v>103.19642678741435</v>
      </c>
      <c r="N734" s="3"/>
    </row>
    <row r="735" spans="1:14" x14ac:dyDescent="0.25">
      <c r="A735" s="3">
        <v>7</v>
      </c>
      <c r="B735" s="3" t="s">
        <v>47</v>
      </c>
      <c r="C735" s="3" t="s">
        <v>14</v>
      </c>
      <c r="D735" s="3">
        <v>15</v>
      </c>
      <c r="E735" s="3">
        <v>14.5</v>
      </c>
      <c r="F735" s="3">
        <f t="shared" si="179"/>
        <v>14.75</v>
      </c>
      <c r="G735" s="13">
        <f t="shared" si="180"/>
        <v>1.7110202812499999E-2</v>
      </c>
      <c r="H735" s="3"/>
      <c r="I735" s="18">
        <f t="shared" si="182"/>
        <v>15.221881097752892</v>
      </c>
      <c r="J735" s="18">
        <f t="shared" si="181"/>
        <v>14.839268205645915</v>
      </c>
      <c r="K735" s="15">
        <f t="shared" si="183"/>
        <v>0.12791997351369702</v>
      </c>
      <c r="L735" s="3"/>
      <c r="M735" s="18">
        <f t="shared" si="172"/>
        <v>49.364523288617491</v>
      </c>
      <c r="N735" s="3"/>
    </row>
    <row r="736" spans="1:14" x14ac:dyDescent="0.25">
      <c r="A736" s="3">
        <v>8</v>
      </c>
      <c r="B736" s="3" t="s">
        <v>47</v>
      </c>
      <c r="C736" s="3" t="s">
        <v>14</v>
      </c>
      <c r="D736" s="3">
        <v>11</v>
      </c>
      <c r="E736" s="3">
        <v>11</v>
      </c>
      <c r="F736" s="3">
        <f t="shared" si="179"/>
        <v>11</v>
      </c>
      <c r="G736" s="13">
        <f t="shared" si="180"/>
        <v>9.516044999999999E-3</v>
      </c>
      <c r="H736" s="3"/>
      <c r="I736" s="18">
        <f t="shared" si="182"/>
        <v>13.005533828002825</v>
      </c>
      <c r="J736" s="18">
        <f t="shared" si="181"/>
        <v>11.392674343959751</v>
      </c>
      <c r="K736" s="15">
        <f t="shared" si="183"/>
        <v>6.1834064036104718E-2</v>
      </c>
      <c r="L736" s="3"/>
      <c r="M736" s="18">
        <f t="shared" si="172"/>
        <v>23.466165326017997</v>
      </c>
      <c r="N736" s="3"/>
    </row>
    <row r="737" spans="1:14" x14ac:dyDescent="0.25">
      <c r="A737" s="3">
        <v>9</v>
      </c>
      <c r="B737" s="3" t="s">
        <v>47</v>
      </c>
      <c r="C737" s="3" t="s">
        <v>14</v>
      </c>
      <c r="D737" s="3">
        <v>19.5</v>
      </c>
      <c r="E737" s="3">
        <v>20</v>
      </c>
      <c r="F737" s="3">
        <f t="shared" si="179"/>
        <v>19.75</v>
      </c>
      <c r="G737" s="13">
        <f t="shared" si="180"/>
        <v>3.0676465312499998E-2</v>
      </c>
      <c r="H737" s="3"/>
      <c r="I737" s="18">
        <f t="shared" si="182"/>
        <v>18.177010790752973</v>
      </c>
      <c r="J737" s="18">
        <f t="shared" si="181"/>
        <v>19.30353427782239</v>
      </c>
      <c r="K737" s="15">
        <f t="shared" si="183"/>
        <v>0.26697625168849276</v>
      </c>
      <c r="L737" s="3"/>
      <c r="M737" s="18">
        <f t="shared" si="172"/>
        <v>103.19642678741435</v>
      </c>
      <c r="N737" s="3"/>
    </row>
    <row r="738" spans="1:14" x14ac:dyDescent="0.25">
      <c r="A738" s="3">
        <v>10</v>
      </c>
      <c r="B738" s="3" t="s">
        <v>47</v>
      </c>
      <c r="C738" s="3" t="s">
        <v>14</v>
      </c>
      <c r="D738" s="3">
        <v>27</v>
      </c>
      <c r="E738" s="3">
        <v>27.5</v>
      </c>
      <c r="F738" s="3">
        <f t="shared" si="179"/>
        <v>27.25</v>
      </c>
      <c r="G738" s="13">
        <f t="shared" si="180"/>
        <v>5.8398827812499998E-2</v>
      </c>
      <c r="H738" s="3"/>
      <c r="I738" s="18">
        <f t="shared" si="182"/>
        <v>22.609705330253099</v>
      </c>
      <c r="J738" s="18">
        <f t="shared" si="181"/>
        <v>25.798597478841685</v>
      </c>
      <c r="K738" s="15">
        <f t="shared" si="183"/>
        <v>0.61611455901224665</v>
      </c>
      <c r="L738" s="3"/>
      <c r="M738" s="18">
        <f t="shared" si="172"/>
        <v>237.19721864185101</v>
      </c>
      <c r="N738" s="3"/>
    </row>
    <row r="739" spans="1:14" x14ac:dyDescent="0.25">
      <c r="A739" s="3">
        <v>11</v>
      </c>
      <c r="B739" s="3" t="s">
        <v>47</v>
      </c>
      <c r="C739" s="3" t="s">
        <v>14</v>
      </c>
      <c r="D739" s="3">
        <v>27</v>
      </c>
      <c r="E739" s="3">
        <v>27</v>
      </c>
      <c r="F739" s="3">
        <f t="shared" si="179"/>
        <v>27</v>
      </c>
      <c r="G739" s="13">
        <f t="shared" si="180"/>
        <v>5.7332204999999997E-2</v>
      </c>
      <c r="H739" s="3"/>
      <c r="I739" s="18">
        <f t="shared" si="182"/>
        <v>22.461948845603096</v>
      </c>
      <c r="J739" s="18">
        <f t="shared" si="181"/>
        <v>25.585247680837522</v>
      </c>
      <c r="K739" s="15">
        <f t="shared" si="183"/>
        <v>0.60130170686063134</v>
      </c>
      <c r="L739" s="3"/>
      <c r="M739" s="18">
        <f t="shared" si="172"/>
        <v>231.52761895855389</v>
      </c>
      <c r="N739" s="3"/>
    </row>
    <row r="740" spans="1:14" x14ac:dyDescent="0.25">
      <c r="A740" s="3">
        <v>12</v>
      </c>
      <c r="B740" s="3" t="s">
        <v>47</v>
      </c>
      <c r="C740" s="3" t="s">
        <v>14</v>
      </c>
      <c r="D740" s="3">
        <v>10.5</v>
      </c>
      <c r="E740" s="3">
        <v>10.5</v>
      </c>
      <c r="F740" s="3">
        <f t="shared" si="179"/>
        <v>10.5</v>
      </c>
      <c r="G740" s="13">
        <f t="shared" si="180"/>
        <v>8.6706112499999998E-3</v>
      </c>
      <c r="H740" s="3"/>
      <c r="I740" s="18">
        <f t="shared" si="182"/>
        <v>12.710020858702819</v>
      </c>
      <c r="J740" s="18">
        <f t="shared" si="181"/>
        <v>10.925024825647952</v>
      </c>
      <c r="K740" s="15">
        <f t="shared" si="183"/>
        <v>5.5091871495363466E-2</v>
      </c>
      <c r="L740" s="3"/>
      <c r="M740" s="18">
        <f t="shared" ref="M740:M772" si="184">((-5.9426+(((1.321*10^-2)*(F740^2)*I740))+(7.8369*10^-1)*F740))</f>
        <v>20.797051153666935</v>
      </c>
      <c r="N740" s="3"/>
    </row>
    <row r="741" spans="1:14" x14ac:dyDescent="0.25">
      <c r="A741" s="3">
        <v>13</v>
      </c>
      <c r="B741" s="3" t="s">
        <v>47</v>
      </c>
      <c r="C741" s="3" t="s">
        <v>14</v>
      </c>
      <c r="D741" s="3">
        <v>22.5</v>
      </c>
      <c r="E741" s="3">
        <v>22.5</v>
      </c>
      <c r="F741" s="3">
        <f t="shared" si="179"/>
        <v>22.5</v>
      </c>
      <c r="G741" s="13">
        <f t="shared" si="180"/>
        <v>3.981403125E-2</v>
      </c>
      <c r="H741" s="3"/>
      <c r="I741" s="18">
        <f t="shared" si="182"/>
        <v>19.802332121903021</v>
      </c>
      <c r="J741" s="18">
        <f t="shared" si="181"/>
        <v>21.709375116030941</v>
      </c>
      <c r="K741" s="15">
        <f t="shared" si="183"/>
        <v>0.37332368157964957</v>
      </c>
      <c r="L741" s="3"/>
      <c r="M741" s="18">
        <f t="shared" si="184"/>
        <v>144.11975871098406</v>
      </c>
      <c r="N741" s="3"/>
    </row>
    <row r="742" spans="1:14" x14ac:dyDescent="0.25">
      <c r="A742" s="3">
        <v>14</v>
      </c>
      <c r="B742" s="3" t="s">
        <v>47</v>
      </c>
      <c r="C742" s="3" t="s">
        <v>14</v>
      </c>
      <c r="D742" s="3">
        <v>14</v>
      </c>
      <c r="E742" s="3">
        <v>14</v>
      </c>
      <c r="F742" s="3">
        <f t="shared" si="179"/>
        <v>14</v>
      </c>
      <c r="G742" s="13">
        <f t="shared" si="180"/>
        <v>1.5414419999999998E-2</v>
      </c>
      <c r="H742" s="3"/>
      <c r="I742" s="18">
        <f t="shared" si="182"/>
        <v>14.778611643802876</v>
      </c>
      <c r="J742" s="18">
        <f t="shared" si="181"/>
        <v>14.157684637979139</v>
      </c>
      <c r="K742" s="15">
        <f t="shared" si="183"/>
        <v>0.11234953042027489</v>
      </c>
      <c r="L742" s="3"/>
      <c r="M742" s="18">
        <f t="shared" si="184"/>
        <v>43.293250123668649</v>
      </c>
      <c r="N742" s="3"/>
    </row>
    <row r="743" spans="1:14" x14ac:dyDescent="0.25">
      <c r="A743" s="3">
        <v>15</v>
      </c>
      <c r="B743" s="3" t="s">
        <v>47</v>
      </c>
      <c r="C743" s="3" t="s">
        <v>14</v>
      </c>
      <c r="D743" s="3">
        <v>17</v>
      </c>
      <c r="E743" s="3">
        <v>18</v>
      </c>
      <c r="F743" s="3">
        <f t="shared" si="179"/>
        <v>17.5</v>
      </c>
      <c r="G743" s="13">
        <f t="shared" si="180"/>
        <v>2.408503125E-2</v>
      </c>
      <c r="H743" s="3"/>
      <c r="I743" s="18">
        <f t="shared" si="182"/>
        <v>16.847202428902936</v>
      </c>
      <c r="J743" s="18">
        <f t="shared" si="181"/>
        <v>17.310441950274644</v>
      </c>
      <c r="K743" s="15">
        <f t="shared" si="183"/>
        <v>0.19636753396512724</v>
      </c>
      <c r="L743" s="3"/>
      <c r="M743" s="18">
        <f t="shared" si="184"/>
        <v>75.928385376278626</v>
      </c>
      <c r="N743" s="3"/>
    </row>
    <row r="744" spans="1:14" x14ac:dyDescent="0.25">
      <c r="A744" s="3">
        <v>16</v>
      </c>
      <c r="B744" s="3" t="s">
        <v>47</v>
      </c>
      <c r="C744" s="3" t="s">
        <v>14</v>
      </c>
      <c r="D744" s="3">
        <v>18.5</v>
      </c>
      <c r="E744" s="3">
        <v>18</v>
      </c>
      <c r="F744" s="3">
        <f t="shared" si="179"/>
        <v>18.25</v>
      </c>
      <c r="G744" s="13">
        <f t="shared" si="180"/>
        <v>2.6193700312499998E-2</v>
      </c>
      <c r="H744" s="3"/>
      <c r="I744" s="18">
        <f t="shared" si="182"/>
        <v>17.290471882852948</v>
      </c>
      <c r="J744" s="18">
        <f t="shared" si="181"/>
        <v>17.977476049607848</v>
      </c>
      <c r="K744" s="15">
        <f t="shared" si="183"/>
        <v>0.2183620174578362</v>
      </c>
      <c r="L744" s="3"/>
      <c r="M744" s="18">
        <f t="shared" si="184"/>
        <v>84.433593425486592</v>
      </c>
      <c r="N744" s="3"/>
    </row>
    <row r="745" spans="1:14" x14ac:dyDescent="0.25">
      <c r="A745" s="3">
        <v>17</v>
      </c>
      <c r="B745" s="3" t="s">
        <v>47</v>
      </c>
      <c r="C745" s="3" t="s">
        <v>14</v>
      </c>
      <c r="D745" s="3">
        <v>10</v>
      </c>
      <c r="E745" s="3">
        <v>10</v>
      </c>
      <c r="F745" s="3">
        <f t="shared" si="179"/>
        <v>10</v>
      </c>
      <c r="G745" s="13">
        <f t="shared" si="180"/>
        <v>7.8645E-3</v>
      </c>
      <c r="H745" s="3"/>
      <c r="I745" s="18">
        <f t="shared" si="182"/>
        <v>12.41450788940281</v>
      </c>
      <c r="J745" s="18">
        <f t="shared" si="181"/>
        <v>10.45516458968023</v>
      </c>
      <c r="K745" s="15">
        <f t="shared" si="183"/>
        <v>4.8787623207191835E-2</v>
      </c>
      <c r="L745" s="3"/>
      <c r="M745" s="18">
        <f t="shared" si="184"/>
        <v>18.293864921901111</v>
      </c>
      <c r="N745" s="3"/>
    </row>
    <row r="746" spans="1:14" x14ac:dyDescent="0.25">
      <c r="A746" s="3">
        <v>18</v>
      </c>
      <c r="B746" s="3" t="s">
        <v>47</v>
      </c>
      <c r="C746" s="3" t="s">
        <v>14</v>
      </c>
      <c r="D746" s="3">
        <v>18.5</v>
      </c>
      <c r="E746" s="3">
        <v>19</v>
      </c>
      <c r="F746" s="3">
        <f t="shared" si="179"/>
        <v>18.75</v>
      </c>
      <c r="G746" s="13">
        <f t="shared" si="180"/>
        <v>2.7648632812500001E-2</v>
      </c>
      <c r="H746" s="3"/>
      <c r="I746" s="18">
        <f t="shared" si="182"/>
        <v>17.585984852152958</v>
      </c>
      <c r="J746" s="18">
        <f t="shared" si="181"/>
        <v>18.420652940621295</v>
      </c>
      <c r="K746" s="15">
        <f t="shared" si="183"/>
        <v>0.23386865823033146</v>
      </c>
      <c r="L746" s="3"/>
      <c r="M746" s="18">
        <f t="shared" si="184"/>
        <v>90.42337418251816</v>
      </c>
      <c r="N746" s="3"/>
    </row>
    <row r="747" spans="1:14" x14ac:dyDescent="0.25">
      <c r="A747" s="3">
        <v>19</v>
      </c>
      <c r="B747" s="3" t="s">
        <v>47</v>
      </c>
      <c r="C747" s="3" t="s">
        <v>14</v>
      </c>
      <c r="D747" s="3">
        <v>14</v>
      </c>
      <c r="E747" s="3">
        <v>13.5</v>
      </c>
      <c r="F747" s="3">
        <f t="shared" si="179"/>
        <v>13.75</v>
      </c>
      <c r="G747" s="13">
        <f t="shared" si="180"/>
        <v>1.4868820312499999E-2</v>
      </c>
      <c r="H747" s="3"/>
      <c r="I747" s="18">
        <f t="shared" si="182"/>
        <v>14.630855159152873</v>
      </c>
      <c r="J747" s="18">
        <f t="shared" si="181"/>
        <v>13.929694927690415</v>
      </c>
      <c r="K747" s="15">
        <f t="shared" si="183"/>
        <v>0.10743502330228423</v>
      </c>
      <c r="L747" s="3"/>
      <c r="M747" s="18">
        <f t="shared" si="184"/>
        <v>41.373926867096159</v>
      </c>
      <c r="N747" s="3"/>
    </row>
    <row r="748" spans="1:14" x14ac:dyDescent="0.25">
      <c r="A748" s="3">
        <v>20</v>
      </c>
      <c r="B748" s="3" t="s">
        <v>47</v>
      </c>
      <c r="C748" s="3" t="s">
        <v>14</v>
      </c>
      <c r="D748" s="3">
        <v>10</v>
      </c>
      <c r="E748" s="3">
        <v>10</v>
      </c>
      <c r="F748" s="3">
        <f t="shared" si="179"/>
        <v>10</v>
      </c>
      <c r="G748" s="13">
        <f t="shared" si="180"/>
        <v>7.8645E-3</v>
      </c>
      <c r="H748" s="3"/>
      <c r="I748" s="18">
        <f t="shared" si="182"/>
        <v>12.41450788940281</v>
      </c>
      <c r="J748" s="18">
        <f t="shared" si="181"/>
        <v>10.45516458968023</v>
      </c>
      <c r="K748" s="15">
        <f t="shared" si="183"/>
        <v>4.8787623207191835E-2</v>
      </c>
      <c r="L748" s="3"/>
      <c r="M748" s="18">
        <f t="shared" si="184"/>
        <v>18.293864921901111</v>
      </c>
      <c r="N748" s="3"/>
    </row>
    <row r="749" spans="1:14" x14ac:dyDescent="0.25">
      <c r="A749" s="3">
        <v>21</v>
      </c>
      <c r="B749" s="3" t="s">
        <v>47</v>
      </c>
      <c r="C749" s="3" t="s">
        <v>14</v>
      </c>
      <c r="D749" s="3">
        <v>13</v>
      </c>
      <c r="E749" s="3">
        <v>13</v>
      </c>
      <c r="F749" s="3">
        <f t="shared" si="179"/>
        <v>13</v>
      </c>
      <c r="G749" s="13">
        <f t="shared" si="180"/>
        <v>1.3291004999999998E-2</v>
      </c>
      <c r="H749" s="3"/>
      <c r="I749" s="18">
        <f t="shared" si="182"/>
        <v>14.18758570520286</v>
      </c>
      <c r="J749" s="18">
        <f t="shared" si="181"/>
        <v>13.243227341530407</v>
      </c>
      <c r="K749" s="15">
        <f t="shared" si="183"/>
        <v>9.3491377380394883E-2</v>
      </c>
      <c r="L749" s="3"/>
      <c r="M749" s="18">
        <f t="shared" si="184"/>
        <v>35.919013211008334</v>
      </c>
      <c r="N749" s="3"/>
    </row>
    <row r="750" spans="1:14" x14ac:dyDescent="0.25">
      <c r="A750" s="3">
        <v>22</v>
      </c>
      <c r="B750" s="3" t="s">
        <v>47</v>
      </c>
      <c r="C750" s="3" t="s">
        <v>14</v>
      </c>
      <c r="D750" s="3">
        <v>10.5</v>
      </c>
      <c r="E750" s="3">
        <v>11</v>
      </c>
      <c r="F750" s="3">
        <f t="shared" si="179"/>
        <v>10.75</v>
      </c>
      <c r="G750" s="13">
        <f t="shared" si="180"/>
        <v>9.0884128125000001E-3</v>
      </c>
      <c r="H750" s="3"/>
      <c r="I750" s="18">
        <f t="shared" si="182"/>
        <v>12.857777343352822</v>
      </c>
      <c r="J750" s="18">
        <f t="shared" si="181"/>
        <v>11.15911878051663</v>
      </c>
      <c r="K750" s="15">
        <f t="shared" si="183"/>
        <v>5.8407258794614052E-2</v>
      </c>
      <c r="L750" s="3"/>
      <c r="M750" s="18">
        <f t="shared" si="184"/>
        <v>22.110501272926392</v>
      </c>
      <c r="N750" s="3"/>
    </row>
    <row r="751" spans="1:14" x14ac:dyDescent="0.25">
      <c r="A751" s="3">
        <v>23</v>
      </c>
      <c r="B751" s="3" t="s">
        <v>47</v>
      </c>
      <c r="C751" s="3" t="s">
        <v>14</v>
      </c>
      <c r="D751" s="3">
        <v>21</v>
      </c>
      <c r="E751" s="3">
        <v>21</v>
      </c>
      <c r="F751" s="3">
        <f t="shared" si="179"/>
        <v>21</v>
      </c>
      <c r="G751" s="13">
        <f t="shared" si="180"/>
        <v>3.4682444999999999E-2</v>
      </c>
      <c r="H751" s="3"/>
      <c r="I751" s="18">
        <f t="shared" si="182"/>
        <v>18.915793214002996</v>
      </c>
      <c r="J751" s="18">
        <f t="shared" si="181"/>
        <v>20.400953154818815</v>
      </c>
      <c r="K751" s="15">
        <f t="shared" si="183"/>
        <v>0.31244695837394798</v>
      </c>
      <c r="L751" s="3"/>
      <c r="M751" s="18">
        <f t="shared" si="184"/>
        <v>120.71092410542801</v>
      </c>
      <c r="N751" s="3"/>
    </row>
    <row r="752" spans="1:14" x14ac:dyDescent="0.25">
      <c r="A752" s="3">
        <v>24</v>
      </c>
      <c r="B752" s="3" t="s">
        <v>47</v>
      </c>
      <c r="C752" s="3" t="s">
        <v>14</v>
      </c>
      <c r="D752" s="3">
        <v>18</v>
      </c>
      <c r="E752" s="3">
        <v>19</v>
      </c>
      <c r="F752" s="3">
        <f t="shared" si="179"/>
        <v>18.5</v>
      </c>
      <c r="G752" s="13">
        <f t="shared" si="180"/>
        <v>2.6916251249999999E-2</v>
      </c>
      <c r="H752" s="3"/>
      <c r="I752" s="18">
        <f t="shared" si="182"/>
        <v>17.438228367502955</v>
      </c>
      <c r="J752" s="18">
        <f t="shared" si="181"/>
        <v>18.199212724530888</v>
      </c>
      <c r="K752" s="15">
        <f t="shared" si="183"/>
        <v>0.22602968474694979</v>
      </c>
      <c r="L752" s="3"/>
      <c r="M752" s="18">
        <f t="shared" si="184"/>
        <v>87.396031632455873</v>
      </c>
      <c r="N752" s="3"/>
    </row>
    <row r="753" spans="1:14" x14ac:dyDescent="0.25">
      <c r="A753" s="3">
        <v>25</v>
      </c>
      <c r="B753" s="3" t="s">
        <v>47</v>
      </c>
      <c r="C753" s="3" t="s">
        <v>14</v>
      </c>
      <c r="D753" s="3">
        <v>10.5</v>
      </c>
      <c r="E753" s="3">
        <v>10.5</v>
      </c>
      <c r="F753" s="3">
        <f t="shared" si="179"/>
        <v>10.5</v>
      </c>
      <c r="G753" s="13">
        <f t="shared" si="180"/>
        <v>8.6706112499999998E-3</v>
      </c>
      <c r="H753" s="3"/>
      <c r="I753" s="18">
        <f t="shared" si="182"/>
        <v>12.710020858702819</v>
      </c>
      <c r="J753" s="18">
        <f t="shared" si="181"/>
        <v>10.925024825647952</v>
      </c>
      <c r="K753" s="15">
        <f t="shared" si="183"/>
        <v>5.5091871495363466E-2</v>
      </c>
      <c r="L753" s="3"/>
      <c r="M753" s="18">
        <f t="shared" si="184"/>
        <v>20.797051153666935</v>
      </c>
      <c r="N753" s="3"/>
    </row>
    <row r="754" spans="1:14" x14ac:dyDescent="0.25">
      <c r="A754" s="3">
        <v>26</v>
      </c>
      <c r="B754" s="3" t="s">
        <v>47</v>
      </c>
      <c r="C754" s="3" t="s">
        <v>14</v>
      </c>
      <c r="D754" s="3">
        <v>13.5</v>
      </c>
      <c r="E754" s="3">
        <v>13.5</v>
      </c>
      <c r="F754" s="3">
        <f t="shared" si="179"/>
        <v>13.5</v>
      </c>
      <c r="G754" s="13">
        <f t="shared" si="180"/>
        <v>1.4333051249999999E-2</v>
      </c>
      <c r="H754" s="3"/>
      <c r="I754" s="18">
        <f t="shared" si="182"/>
        <v>14.48309867450287</v>
      </c>
      <c r="J754" s="18">
        <f t="shared" si="181"/>
        <v>13.701294442582331</v>
      </c>
      <c r="K754" s="15">
        <f t="shared" si="183"/>
        <v>0.10265511667570582</v>
      </c>
      <c r="L754" s="3"/>
      <c r="M754" s="18">
        <f t="shared" si="184"/>
        <v>39.505600928585835</v>
      </c>
      <c r="N754" s="3"/>
    </row>
    <row r="755" spans="1:14" x14ac:dyDescent="0.25">
      <c r="A755" s="3">
        <v>27</v>
      </c>
      <c r="B755" s="3" t="s">
        <v>47</v>
      </c>
      <c r="C755" s="3" t="s">
        <v>14</v>
      </c>
      <c r="D755" s="3">
        <v>26</v>
      </c>
      <c r="E755" s="3">
        <v>26.5</v>
      </c>
      <c r="F755" s="3">
        <f t="shared" si="179"/>
        <v>26.25</v>
      </c>
      <c r="G755" s="13">
        <f t="shared" si="180"/>
        <v>5.4191320312499999E-2</v>
      </c>
      <c r="H755" s="3"/>
      <c r="I755" s="18">
        <f t="shared" si="182"/>
        <v>22.018679391653084</v>
      </c>
      <c r="J755" s="18">
        <f t="shared" si="181"/>
        <v>24.944016224899588</v>
      </c>
      <c r="K755" s="15">
        <f t="shared" si="183"/>
        <v>0.55827736339092959</v>
      </c>
      <c r="L755" s="3"/>
      <c r="M755" s="18">
        <f t="shared" si="184"/>
        <v>215.05463570438772</v>
      </c>
      <c r="N755" s="3"/>
    </row>
    <row r="756" spans="1:14" x14ac:dyDescent="0.25">
      <c r="A756" s="3">
        <v>28</v>
      </c>
      <c r="B756" s="3" t="s">
        <v>47</v>
      </c>
      <c r="C756" s="3" t="s">
        <v>14</v>
      </c>
      <c r="D756" s="3">
        <v>32</v>
      </c>
      <c r="E756" s="3">
        <v>33</v>
      </c>
      <c r="F756" s="3">
        <f t="shared" si="179"/>
        <v>32.5</v>
      </c>
      <c r="G756" s="13">
        <f t="shared" si="180"/>
        <v>8.3068781250000001E-2</v>
      </c>
      <c r="H756" s="3"/>
      <c r="I756" s="18">
        <f t="shared" si="182"/>
        <v>25.712591507903191</v>
      </c>
      <c r="J756" s="18">
        <f t="shared" si="181"/>
        <v>30.236936112186473</v>
      </c>
      <c r="K756" s="15">
        <f t="shared" si="183"/>
        <v>0.98535052138724621</v>
      </c>
      <c r="L756" s="3"/>
      <c r="M756" s="18">
        <f t="shared" si="184"/>
        <v>378.2967213467424</v>
      </c>
      <c r="N756" s="3"/>
    </row>
    <row r="757" spans="1:14" x14ac:dyDescent="0.25">
      <c r="A757" s="3">
        <v>29</v>
      </c>
      <c r="B757" s="3" t="s">
        <v>47</v>
      </c>
      <c r="C757" s="3" t="s">
        <v>14</v>
      </c>
      <c r="D757" s="3">
        <v>13</v>
      </c>
      <c r="E757" s="3">
        <v>12.5</v>
      </c>
      <c r="F757" s="3">
        <f t="shared" si="179"/>
        <v>12.75</v>
      </c>
      <c r="G757" s="13">
        <f t="shared" si="180"/>
        <v>1.2784727812500001E-2</v>
      </c>
      <c r="H757" s="3"/>
      <c r="I757" s="18">
        <f t="shared" si="182"/>
        <v>14.039829220552857</v>
      </c>
      <c r="J757" s="18">
        <f t="shared" si="181"/>
        <v>13.013542973108537</v>
      </c>
      <c r="K757" s="15">
        <f t="shared" si="183"/>
        <v>8.9103680953467088E-2</v>
      </c>
      <c r="L757" s="3"/>
      <c r="M757" s="18">
        <f t="shared" si="184"/>
        <v>34.199287534569493</v>
      </c>
      <c r="N757" s="3"/>
    </row>
    <row r="758" spans="1:14" x14ac:dyDescent="0.25">
      <c r="A758" s="3">
        <v>30</v>
      </c>
      <c r="B758" s="3" t="s">
        <v>47</v>
      </c>
      <c r="C758" s="3" t="s">
        <v>14</v>
      </c>
      <c r="D758" s="3">
        <v>25</v>
      </c>
      <c r="E758" s="3">
        <v>24.5</v>
      </c>
      <c r="F758" s="3">
        <f t="shared" si="179"/>
        <v>24.75</v>
      </c>
      <c r="G758" s="13">
        <f t="shared" si="180"/>
        <v>4.8174977812499999E-2</v>
      </c>
      <c r="H758" s="3"/>
      <c r="I758" s="18">
        <f t="shared" si="182"/>
        <v>21.132140483753059</v>
      </c>
      <c r="J758" s="18">
        <f t="shared" si="181"/>
        <v>23.656044702723186</v>
      </c>
      <c r="K758" s="15">
        <f t="shared" si="183"/>
        <v>0.47841876576588388</v>
      </c>
      <c r="L758" s="3"/>
      <c r="M758" s="18">
        <f t="shared" si="184"/>
        <v>184.45396489509335</v>
      </c>
      <c r="N758" s="3"/>
    </row>
    <row r="759" spans="1:14" x14ac:dyDescent="0.25">
      <c r="A759" s="3">
        <v>31</v>
      </c>
      <c r="B759" s="3" t="s">
        <v>47</v>
      </c>
      <c r="C759" s="3" t="s">
        <v>14</v>
      </c>
      <c r="D759" s="3">
        <v>32</v>
      </c>
      <c r="E759" s="3">
        <v>32</v>
      </c>
      <c r="F759" s="3">
        <f t="shared" si="179"/>
        <v>32</v>
      </c>
      <c r="G759" s="13">
        <f t="shared" si="180"/>
        <v>8.0532480000000004E-2</v>
      </c>
      <c r="H759" s="3"/>
      <c r="I759" s="18">
        <f t="shared" si="182"/>
        <v>25.417078538603182</v>
      </c>
      <c r="J759" s="18">
        <f t="shared" si="181"/>
        <v>29.817484661797479</v>
      </c>
      <c r="K759" s="15">
        <f t="shared" si="183"/>
        <v>0.945156264974785</v>
      </c>
      <c r="L759" s="3"/>
      <c r="M759" s="18">
        <f t="shared" si="184"/>
        <v>362.95331807482677</v>
      </c>
      <c r="N759" s="3"/>
    </row>
    <row r="760" spans="1:14" x14ac:dyDescent="0.25">
      <c r="A760" s="3">
        <v>32</v>
      </c>
      <c r="B760" s="3" t="s">
        <v>47</v>
      </c>
      <c r="C760" s="3" t="s">
        <v>14</v>
      </c>
      <c r="D760" s="3">
        <v>14</v>
      </c>
      <c r="E760" s="3">
        <v>12.5</v>
      </c>
      <c r="F760" s="3">
        <f t="shared" si="179"/>
        <v>13.25</v>
      </c>
      <c r="G760" s="13">
        <f t="shared" si="180"/>
        <v>1.3807112812499999E-2</v>
      </c>
      <c r="H760" s="3"/>
      <c r="I760" s="18">
        <f t="shared" si="182"/>
        <v>14.335342189852865</v>
      </c>
      <c r="J760" s="18">
        <f t="shared" si="181"/>
        <v>13.472474814009663</v>
      </c>
      <c r="K760" s="15">
        <f t="shared" si="183"/>
        <v>9.8007878661441908E-2</v>
      </c>
      <c r="L760" s="3"/>
      <c r="M760" s="18">
        <f t="shared" si="184"/>
        <v>37.687540359451837</v>
      </c>
      <c r="N760" s="3"/>
    </row>
    <row r="761" spans="1:14" x14ac:dyDescent="0.25">
      <c r="A761" s="3">
        <v>33</v>
      </c>
      <c r="B761" s="3" t="s">
        <v>47</v>
      </c>
      <c r="C761" s="3" t="s">
        <v>14</v>
      </c>
      <c r="D761" s="3">
        <v>10</v>
      </c>
      <c r="E761" s="3">
        <v>10.5</v>
      </c>
      <c r="F761" s="3">
        <f t="shared" si="179"/>
        <v>10.25</v>
      </c>
      <c r="G761" s="13">
        <f t="shared" si="180"/>
        <v>8.2626403124999998E-3</v>
      </c>
      <c r="H761" s="3"/>
      <c r="I761" s="18">
        <f t="shared" si="182"/>
        <v>12.562264374052813</v>
      </c>
      <c r="J761" s="18">
        <f t="shared" si="181"/>
        <v>10.690378372189679</v>
      </c>
      <c r="K761" s="15">
        <f t="shared" si="183"/>
        <v>5.1885970259255274E-2</v>
      </c>
      <c r="L761" s="3"/>
      <c r="M761" s="18">
        <f t="shared" si="184"/>
        <v>19.525083019553783</v>
      </c>
      <c r="N761" s="3"/>
    </row>
    <row r="762" spans="1:14" x14ac:dyDescent="0.25">
      <c r="A762" s="3">
        <v>34</v>
      </c>
      <c r="B762" s="3" t="s">
        <v>47</v>
      </c>
      <c r="C762" s="3" t="s">
        <v>14</v>
      </c>
      <c r="D762" s="3">
        <v>16</v>
      </c>
      <c r="E762" s="3">
        <v>16</v>
      </c>
      <c r="F762" s="3">
        <f t="shared" si="179"/>
        <v>16</v>
      </c>
      <c r="G762" s="13">
        <f t="shared" si="180"/>
        <v>2.0133120000000001E-2</v>
      </c>
      <c r="H762" s="3"/>
      <c r="I762" s="18">
        <f t="shared" si="182"/>
        <v>15.96066352100291</v>
      </c>
      <c r="J762" s="18">
        <f t="shared" si="181"/>
        <v>15.967722571411766</v>
      </c>
      <c r="K762" s="15">
        <f t="shared" si="183"/>
        <v>0.15674303054676161</v>
      </c>
      <c r="L762" s="3"/>
      <c r="M762" s="18">
        <f t="shared" si="184"/>
        <v>60.571573468786802</v>
      </c>
      <c r="N762" s="3"/>
    </row>
    <row r="763" spans="1:14" x14ac:dyDescent="0.25">
      <c r="A763" s="3">
        <v>35</v>
      </c>
      <c r="B763" s="3" t="s">
        <v>47</v>
      </c>
      <c r="C763" s="3" t="s">
        <v>14</v>
      </c>
      <c r="D763" s="3">
        <v>17.5</v>
      </c>
      <c r="E763" s="3">
        <v>18</v>
      </c>
      <c r="F763" s="3">
        <f t="shared" si="179"/>
        <v>17.75</v>
      </c>
      <c r="G763" s="13">
        <f t="shared" si="180"/>
        <v>2.4778090312499997E-2</v>
      </c>
      <c r="H763" s="3"/>
      <c r="I763" s="18">
        <f t="shared" si="182"/>
        <v>16.994958913552942</v>
      </c>
      <c r="J763" s="18">
        <f t="shared" si="181"/>
        <v>17.533095327224206</v>
      </c>
      <c r="K763" s="15">
        <f t="shared" si="183"/>
        <v>0.20353287394602265</v>
      </c>
      <c r="L763" s="3"/>
      <c r="M763" s="18">
        <f t="shared" si="184"/>
        <v>78.700502246083843</v>
      </c>
      <c r="N763" s="3"/>
    </row>
    <row r="764" spans="1:14" x14ac:dyDescent="0.25">
      <c r="A764" s="3">
        <v>36</v>
      </c>
      <c r="B764" s="3" t="s">
        <v>47</v>
      </c>
      <c r="C764" s="3" t="s">
        <v>14</v>
      </c>
      <c r="D764" s="3">
        <v>33</v>
      </c>
      <c r="E764" s="3">
        <v>35.5</v>
      </c>
      <c r="F764" s="3">
        <f t="shared" si="179"/>
        <v>34.25</v>
      </c>
      <c r="G764" s="13">
        <f t="shared" si="180"/>
        <v>9.2255500312500002E-2</v>
      </c>
      <c r="H764" s="3"/>
      <c r="I764" s="18">
        <f t="shared" si="182"/>
        <v>26.746886900453219</v>
      </c>
      <c r="J764" s="18">
        <f t="shared" si="181"/>
        <v>31.700057711937195</v>
      </c>
      <c r="K764" s="15">
        <f t="shared" si="183"/>
        <v>1.1349358223312367</v>
      </c>
      <c r="L764" s="3"/>
      <c r="M764" s="18">
        <f t="shared" si="184"/>
        <v>435.37270439369695</v>
      </c>
      <c r="N764" s="3"/>
    </row>
    <row r="765" spans="1:14" x14ac:dyDescent="0.25">
      <c r="A765" s="3">
        <v>37</v>
      </c>
      <c r="B765" s="3" t="s">
        <v>47</v>
      </c>
      <c r="C765" s="3" t="s">
        <v>14</v>
      </c>
      <c r="D765" s="3">
        <v>30</v>
      </c>
      <c r="E765" s="3">
        <v>29.5</v>
      </c>
      <c r="F765" s="3">
        <f t="shared" si="179"/>
        <v>29.75</v>
      </c>
      <c r="G765" s="13">
        <f t="shared" si="180"/>
        <v>6.9605740312499997E-2</v>
      </c>
      <c r="H765" s="3"/>
      <c r="I765" s="18">
        <f t="shared" si="182"/>
        <v>24.087270176753144</v>
      </c>
      <c r="J765" s="18">
        <f t="shared" si="181"/>
        <v>27.921749987623752</v>
      </c>
      <c r="K765" s="15">
        <f t="shared" si="183"/>
        <v>0.77770254852729148</v>
      </c>
      <c r="L765" s="3"/>
      <c r="M765" s="18">
        <f t="shared" si="184"/>
        <v>298.99272709833417</v>
      </c>
      <c r="N765" s="3"/>
    </row>
    <row r="766" spans="1:14" x14ac:dyDescent="0.25">
      <c r="A766" s="3">
        <v>38</v>
      </c>
      <c r="B766" s="3" t="s">
        <v>47</v>
      </c>
      <c r="C766" s="3" t="s">
        <v>15</v>
      </c>
      <c r="D766" s="3">
        <v>56</v>
      </c>
      <c r="E766" s="3">
        <v>50</v>
      </c>
      <c r="F766" s="3">
        <f t="shared" si="179"/>
        <v>53</v>
      </c>
      <c r="G766" s="13">
        <f t="shared" si="180"/>
        <v>0.22091380499999999</v>
      </c>
      <c r="H766" s="3"/>
      <c r="I766" s="18">
        <f t="shared" ref="I766:I772" si="185">14.5533711872903+(0.308151775729765*F766)</f>
        <v>30.885415300967843</v>
      </c>
      <c r="J766" s="18">
        <f t="shared" si="181"/>
        <v>46.97896370427388</v>
      </c>
      <c r="K766" s="15">
        <f t="shared" si="183"/>
        <v>3.0932992496828775</v>
      </c>
      <c r="L766" s="3"/>
      <c r="M766" s="18">
        <f t="shared" si="184"/>
        <v>1181.6546781773307</v>
      </c>
      <c r="N766" s="3"/>
    </row>
    <row r="767" spans="1:14" x14ac:dyDescent="0.25">
      <c r="A767" s="3">
        <v>39</v>
      </c>
      <c r="B767" s="3" t="s">
        <v>47</v>
      </c>
      <c r="C767" s="3" t="s">
        <v>15</v>
      </c>
      <c r="D767" s="3">
        <v>28.5</v>
      </c>
      <c r="E767" s="3">
        <v>37</v>
      </c>
      <c r="F767" s="3">
        <f t="shared" si="179"/>
        <v>32.75</v>
      </c>
      <c r="G767" s="13">
        <f t="shared" si="180"/>
        <v>8.4351677812499998E-2</v>
      </c>
      <c r="H767" s="3"/>
      <c r="I767" s="18">
        <f t="shared" si="185"/>
        <v>24.645341842440104</v>
      </c>
      <c r="J767" s="18">
        <f t="shared" si="181"/>
        <v>30.446421766593129</v>
      </c>
      <c r="K767" s="15">
        <f t="shared" si="183"/>
        <v>0.96042959438825148</v>
      </c>
      <c r="L767" s="3"/>
      <c r="M767" s="18">
        <f t="shared" si="184"/>
        <v>368.91202106504335</v>
      </c>
      <c r="N767" s="3"/>
    </row>
    <row r="768" spans="1:14" x14ac:dyDescent="0.25">
      <c r="A768" s="3">
        <v>40</v>
      </c>
      <c r="B768" s="3" t="s">
        <v>47</v>
      </c>
      <c r="C768" s="3" t="s">
        <v>15</v>
      </c>
      <c r="D768" s="3">
        <v>41</v>
      </c>
      <c r="E768" s="3">
        <v>41</v>
      </c>
      <c r="F768" s="3">
        <f t="shared" si="179"/>
        <v>41</v>
      </c>
      <c r="G768" s="13">
        <f t="shared" si="180"/>
        <v>0.132202245</v>
      </c>
      <c r="H768" s="3"/>
      <c r="I768" s="18">
        <f t="shared" si="185"/>
        <v>27.187593992210665</v>
      </c>
      <c r="J768" s="18">
        <f t="shared" si="181"/>
        <v>37.27770171890063</v>
      </c>
      <c r="K768" s="15">
        <f t="shared" si="183"/>
        <v>1.6443234782345932</v>
      </c>
      <c r="L768" s="3"/>
      <c r="M768" s="18">
        <f t="shared" si="184"/>
        <v>629.91667406697002</v>
      </c>
      <c r="N768" s="3"/>
    </row>
    <row r="769" spans="1:14" x14ac:dyDescent="0.25">
      <c r="A769" s="3">
        <v>41</v>
      </c>
      <c r="B769" s="3" t="s">
        <v>47</v>
      </c>
      <c r="C769" s="3" t="s">
        <v>15</v>
      </c>
      <c r="D769" s="3">
        <v>31.5</v>
      </c>
      <c r="E769" s="3">
        <v>33</v>
      </c>
      <c r="F769" s="3">
        <f t="shared" si="179"/>
        <v>32.25</v>
      </c>
      <c r="G769" s="13">
        <f t="shared" si="180"/>
        <v>8.1795715312500003E-2</v>
      </c>
      <c r="H769" s="3"/>
      <c r="I769" s="18">
        <f t="shared" si="185"/>
        <v>24.491265954575219</v>
      </c>
      <c r="J769" s="18">
        <f t="shared" si="181"/>
        <v>30.027290863984312</v>
      </c>
      <c r="K769" s="15">
        <f t="shared" si="183"/>
        <v>0.92618397245303163</v>
      </c>
      <c r="L769" s="3"/>
      <c r="M769" s="18">
        <f t="shared" si="184"/>
        <v>355.82243129178988</v>
      </c>
      <c r="N769" s="3"/>
    </row>
    <row r="770" spans="1:14" x14ac:dyDescent="0.25">
      <c r="A770" s="3">
        <v>42</v>
      </c>
      <c r="B770" s="3" t="s">
        <v>47</v>
      </c>
      <c r="C770" s="3" t="s">
        <v>15</v>
      </c>
      <c r="D770" s="3">
        <v>59</v>
      </c>
      <c r="E770" s="3">
        <v>60</v>
      </c>
      <c r="F770" s="3">
        <f t="shared" si="179"/>
        <v>59.5</v>
      </c>
      <c r="G770" s="13">
        <f t="shared" si="180"/>
        <v>0.27842296124999999</v>
      </c>
      <c r="H770" s="3"/>
      <c r="I770" s="18">
        <f t="shared" si="185"/>
        <v>32.888401843211319</v>
      </c>
      <c r="J770" s="18">
        <f t="shared" si="181"/>
        <v>52.139955980767397</v>
      </c>
      <c r="K770" s="15">
        <f t="shared" si="183"/>
        <v>4.1374952678302037</v>
      </c>
      <c r="L770" s="3"/>
      <c r="M770" s="18">
        <f t="shared" si="184"/>
        <v>1578.7690597019152</v>
      </c>
      <c r="N770" s="3"/>
    </row>
    <row r="771" spans="1:14" x14ac:dyDescent="0.25">
      <c r="A771" s="3">
        <v>43</v>
      </c>
      <c r="B771" s="3" t="s">
        <v>47</v>
      </c>
      <c r="C771" s="3" t="s">
        <v>15</v>
      </c>
      <c r="D771" s="3">
        <v>51</v>
      </c>
      <c r="E771" s="3">
        <v>48</v>
      </c>
      <c r="F771" s="3">
        <f t="shared" si="179"/>
        <v>49.5</v>
      </c>
      <c r="G771" s="13">
        <f t="shared" si="180"/>
        <v>0.19269991124999999</v>
      </c>
      <c r="H771" s="3"/>
      <c r="I771" s="18">
        <f t="shared" si="185"/>
        <v>29.806884085913666</v>
      </c>
      <c r="J771" s="18">
        <f t="shared" si="181"/>
        <v>44.174349029905557</v>
      </c>
      <c r="K771" s="15">
        <f t="shared" si="183"/>
        <v>2.6097180720268263</v>
      </c>
      <c r="L771" s="3"/>
      <c r="M771" s="18">
        <f t="shared" si="184"/>
        <v>997.63339223324647</v>
      </c>
      <c r="N771" s="3"/>
    </row>
    <row r="772" spans="1:14" x14ac:dyDescent="0.25">
      <c r="A772" s="3">
        <v>44</v>
      </c>
      <c r="B772" s="3" t="s">
        <v>47</v>
      </c>
      <c r="C772" s="3" t="s">
        <v>15</v>
      </c>
      <c r="D772" s="3">
        <v>41</v>
      </c>
      <c r="E772" s="3">
        <v>40</v>
      </c>
      <c r="F772" s="3">
        <f t="shared" si="179"/>
        <v>40.5</v>
      </c>
      <c r="G772" s="13">
        <f t="shared" si="180"/>
        <v>0.12899746125</v>
      </c>
      <c r="H772" s="3"/>
      <c r="I772" s="18">
        <f t="shared" si="185"/>
        <v>27.033518104345781</v>
      </c>
      <c r="J772" s="18">
        <f t="shared" si="181"/>
        <v>36.86785323576099</v>
      </c>
      <c r="K772" s="15">
        <f t="shared" si="183"/>
        <v>1.5961525409113935</v>
      </c>
      <c r="L772" s="3"/>
      <c r="M772" s="18">
        <f t="shared" si="184"/>
        <v>611.55107281332846</v>
      </c>
      <c r="N772" s="3"/>
    </row>
    <row r="773" spans="1:14" x14ac:dyDescent="0.25">
      <c r="A773" s="32">
        <f>A772*10000/531</f>
        <v>828.62523540489644</v>
      </c>
      <c r="B773" s="6"/>
      <c r="C773" s="6"/>
      <c r="D773" s="6"/>
      <c r="E773" s="6"/>
      <c r="F773" s="6"/>
      <c r="G773" s="20">
        <f>SUM(G729:G772)</f>
        <v>2.3169800062499997</v>
      </c>
      <c r="H773" s="7">
        <f>G773*10000/531</f>
        <v>43.634275070621456</v>
      </c>
      <c r="I773" s="17">
        <f t="shared" ref="I773:J773" si="186">AVERAGE(I729:I772)</f>
        <v>19.52220156651596</v>
      </c>
      <c r="J773" s="17">
        <f t="shared" si="186"/>
        <v>21.841892895412826</v>
      </c>
      <c r="K773" s="9">
        <f>SUM(K729:K772)</f>
        <v>26.779929478868922</v>
      </c>
      <c r="L773" s="7">
        <f>K773*10000/531</f>
        <v>504.33012201259743</v>
      </c>
      <c r="M773" s="17">
        <f>SUM(M729:M772)</f>
        <v>10273.154205822293</v>
      </c>
      <c r="N773" s="7">
        <f>(M773*10000/531)/1000</f>
        <v>193.46806413977953</v>
      </c>
    </row>
    <row r="774" spans="1:14" x14ac:dyDescent="0.25">
      <c r="A774" s="2">
        <v>1</v>
      </c>
      <c r="B774" s="2" t="s">
        <v>37</v>
      </c>
      <c r="C774" s="2" t="s">
        <v>16</v>
      </c>
      <c r="D774" s="2">
        <v>41</v>
      </c>
      <c r="E774" s="2">
        <v>40</v>
      </c>
      <c r="F774" s="2">
        <f t="shared" ref="F774:F813" si="187">(D774+E774)/2</f>
        <v>40.5</v>
      </c>
      <c r="G774" s="12">
        <f t="shared" ref="G774:G813" si="188">(3.1458*(F774/2)^2)/10000</f>
        <v>0.12899746125</v>
      </c>
      <c r="H774" s="2"/>
      <c r="I774" s="19">
        <f>16.7822461729784+(0.348491398454387*F774)</f>
        <v>30.896147810381073</v>
      </c>
      <c r="J774" s="19">
        <f t="shared" ref="J774:J813" si="189">1.3132*F774^0.901</f>
        <v>36.86785323576099</v>
      </c>
      <c r="K774" s="14">
        <f>(2.3118+(((3.1278*10^-2)*(F774^2)*I774))+((3.7159*10^-1)*F774))/1000</f>
        <v>1.6024491138172858</v>
      </c>
      <c r="L774" s="2"/>
      <c r="M774" s="19">
        <f t="shared" ref="M774:M775" si="190">((-9.1098)+(((7.3484*10^-3)*(F774^2)*I774))+(2.3666*F774))</f>
        <v>459.13535352762142</v>
      </c>
      <c r="N774" s="2"/>
    </row>
    <row r="775" spans="1:14" x14ac:dyDescent="0.25">
      <c r="A775" s="2">
        <v>2</v>
      </c>
      <c r="B775" s="2" t="s">
        <v>37</v>
      </c>
      <c r="C775" s="2" t="s">
        <v>16</v>
      </c>
      <c r="D775" s="2">
        <v>40</v>
      </c>
      <c r="E775" s="2">
        <v>39</v>
      </c>
      <c r="F775" s="2">
        <f t="shared" si="187"/>
        <v>39.5</v>
      </c>
      <c r="G775" s="12">
        <f t="shared" si="188"/>
        <v>0.12270586124999999</v>
      </c>
      <c r="H775" s="2"/>
      <c r="I775" s="19">
        <f>16.7822461729784+(0.348491398454387*F775)</f>
        <v>30.547656411926688</v>
      </c>
      <c r="J775" s="19">
        <f t="shared" si="189"/>
        <v>36.046645642376141</v>
      </c>
      <c r="K775" s="14">
        <f>(2.3118+(((3.1278*10^-2)*(F775^2)*I775))+((3.7159*10^-1)*F775))/1000</f>
        <v>1.507761044112812</v>
      </c>
      <c r="L775" s="2"/>
      <c r="M775" s="19">
        <f t="shared" si="190"/>
        <v>434.61020056834161</v>
      </c>
      <c r="N775" s="2"/>
    </row>
    <row r="776" spans="1:14" x14ac:dyDescent="0.25">
      <c r="A776" s="2">
        <v>3</v>
      </c>
      <c r="B776" s="2" t="s">
        <v>37</v>
      </c>
      <c r="C776" s="2" t="s">
        <v>14</v>
      </c>
      <c r="D776" s="2">
        <v>27.5</v>
      </c>
      <c r="E776" s="2">
        <v>28</v>
      </c>
      <c r="F776" s="2">
        <f t="shared" si="187"/>
        <v>27.75</v>
      </c>
      <c r="G776" s="12">
        <f t="shared" si="188"/>
        <v>6.0561565312500003E-2</v>
      </c>
      <c r="H776" s="2"/>
      <c r="I776" s="19">
        <f t="shared" ref="I776:I812" si="191" xml:space="preserve"> 6.50424850340264+(0.591025938600017*F776)</f>
        <v>22.905218299553109</v>
      </c>
      <c r="J776" s="19">
        <f t="shared" si="189"/>
        <v>26.224717935286183</v>
      </c>
      <c r="K776" s="14">
        <f t="shared" ref="K776:K813" si="192">(-9.1298+(((3.4866*10^-2)*(F776^2)*I776))+(1.4633*F776))/1000</f>
        <v>0.64645896108263545</v>
      </c>
      <c r="L776" s="2"/>
      <c r="M776" s="19">
        <f t="shared" ref="M776:M813" si="193">((-5.9426+(((1.321*10^-2)*(F776^2)*I776))+(7.8369*10^-1)*F776))</f>
        <v>248.80871759842296</v>
      </c>
      <c r="N776" s="2"/>
    </row>
    <row r="777" spans="1:14" x14ac:dyDescent="0.25">
      <c r="A777" s="2">
        <v>4</v>
      </c>
      <c r="B777" s="2" t="s">
        <v>37</v>
      </c>
      <c r="C777" s="2" t="s">
        <v>14</v>
      </c>
      <c r="D777" s="2">
        <v>11.5</v>
      </c>
      <c r="E777" s="2">
        <v>11</v>
      </c>
      <c r="F777" s="2">
        <f t="shared" si="187"/>
        <v>11.25</v>
      </c>
      <c r="G777" s="12">
        <f t="shared" si="188"/>
        <v>9.9535078124999999E-3</v>
      </c>
      <c r="H777" s="2"/>
      <c r="I777" s="19">
        <f t="shared" si="191"/>
        <v>13.153290312652832</v>
      </c>
      <c r="J777" s="19">
        <f t="shared" si="189"/>
        <v>11.625704950747357</v>
      </c>
      <c r="K777" s="14">
        <f t="shared" si="192"/>
        <v>6.5374219098933192E-2</v>
      </c>
      <c r="L777" s="2"/>
      <c r="M777" s="19">
        <f t="shared" si="193"/>
        <v>24.864775261627585</v>
      </c>
      <c r="N777" s="2"/>
    </row>
    <row r="778" spans="1:14" x14ac:dyDescent="0.25">
      <c r="A778" s="2">
        <v>5</v>
      </c>
      <c r="B778" s="2" t="s">
        <v>37</v>
      </c>
      <c r="C778" s="2" t="s">
        <v>14</v>
      </c>
      <c r="D778" s="2">
        <v>21</v>
      </c>
      <c r="E778" s="2">
        <v>29.5</v>
      </c>
      <c r="F778" s="2">
        <f t="shared" si="187"/>
        <v>25.25</v>
      </c>
      <c r="G778" s="12">
        <f t="shared" si="188"/>
        <v>5.0141102812499998E-2</v>
      </c>
      <c r="H778" s="2"/>
      <c r="I778" s="19">
        <f t="shared" si="191"/>
        <v>21.427653453053068</v>
      </c>
      <c r="J778" s="19">
        <f t="shared" si="189"/>
        <v>24.086205071773808</v>
      </c>
      <c r="K778" s="14">
        <f t="shared" si="192"/>
        <v>0.50413927891035049</v>
      </c>
      <c r="L778" s="2"/>
      <c r="M778" s="19">
        <f t="shared" si="193"/>
        <v>194.31356880458696</v>
      </c>
      <c r="N778" s="2"/>
    </row>
    <row r="779" spans="1:14" x14ac:dyDescent="0.25">
      <c r="A779" s="2">
        <v>6</v>
      </c>
      <c r="B779" s="2" t="s">
        <v>37</v>
      </c>
      <c r="C779" s="2" t="s">
        <v>14</v>
      </c>
      <c r="D779" s="2">
        <v>15</v>
      </c>
      <c r="E779" s="2">
        <v>16</v>
      </c>
      <c r="F779" s="2">
        <f t="shared" si="187"/>
        <v>15.5</v>
      </c>
      <c r="G779" s="12">
        <f t="shared" si="188"/>
        <v>1.8894461250000001E-2</v>
      </c>
      <c r="H779" s="2"/>
      <c r="I779" s="19">
        <f t="shared" si="191"/>
        <v>15.665150551702904</v>
      </c>
      <c r="J779" s="19">
        <f t="shared" si="189"/>
        <v>15.51742782666518</v>
      </c>
      <c r="K779" s="14">
        <f t="shared" si="192"/>
        <v>0.14477136867734555</v>
      </c>
      <c r="L779" s="2"/>
      <c r="M779" s="19">
        <f t="shared" si="193"/>
        <v>55.921122468815895</v>
      </c>
      <c r="N779" s="2"/>
    </row>
    <row r="780" spans="1:14" x14ac:dyDescent="0.25">
      <c r="A780" s="2">
        <v>7</v>
      </c>
      <c r="B780" s="2" t="s">
        <v>37</v>
      </c>
      <c r="C780" s="2" t="s">
        <v>14</v>
      </c>
      <c r="D780" s="2">
        <v>12</v>
      </c>
      <c r="E780" s="2">
        <v>13</v>
      </c>
      <c r="F780" s="2">
        <f t="shared" si="187"/>
        <v>12.5</v>
      </c>
      <c r="G780" s="12">
        <f t="shared" si="188"/>
        <v>1.228828125E-2</v>
      </c>
      <c r="H780" s="2"/>
      <c r="I780" s="19">
        <f t="shared" si="191"/>
        <v>13.892072735902852</v>
      </c>
      <c r="J780" s="19">
        <f t="shared" si="189"/>
        <v>12.783412283723544</v>
      </c>
      <c r="K780" s="14">
        <f t="shared" si="192"/>
        <v>8.4842857501560759E-2</v>
      </c>
      <c r="L780" s="2"/>
      <c r="M780" s="19">
        <f t="shared" si="193"/>
        <v>32.527631381449481</v>
      </c>
      <c r="N780" s="2"/>
    </row>
    <row r="781" spans="1:14" x14ac:dyDescent="0.25">
      <c r="A781" s="2">
        <v>8</v>
      </c>
      <c r="B781" s="2" t="s">
        <v>37</v>
      </c>
      <c r="C781" s="2" t="s">
        <v>14</v>
      </c>
      <c r="D781" s="2">
        <v>21</v>
      </c>
      <c r="E781" s="2">
        <v>21</v>
      </c>
      <c r="F781" s="2">
        <f t="shared" si="187"/>
        <v>21</v>
      </c>
      <c r="G781" s="12">
        <f t="shared" si="188"/>
        <v>3.4682444999999999E-2</v>
      </c>
      <c r="H781" s="2">
        <v>18.600000000000001</v>
      </c>
      <c r="I781" s="19">
        <f t="shared" si="191"/>
        <v>18.915793214002996</v>
      </c>
      <c r="J781" s="19">
        <f t="shared" si="189"/>
        <v>20.400953154818815</v>
      </c>
      <c r="K781" s="14">
        <f t="shared" si="192"/>
        <v>0.31244695837394798</v>
      </c>
      <c r="L781" s="2"/>
      <c r="M781" s="19">
        <f t="shared" si="193"/>
        <v>120.71092410542801</v>
      </c>
      <c r="N781" s="2"/>
    </row>
    <row r="782" spans="1:14" x14ac:dyDescent="0.25">
      <c r="A782" s="2">
        <v>9</v>
      </c>
      <c r="B782" s="2" t="s">
        <v>37</v>
      </c>
      <c r="C782" s="2" t="s">
        <v>14</v>
      </c>
      <c r="D782" s="2">
        <v>16</v>
      </c>
      <c r="E782" s="2">
        <v>16</v>
      </c>
      <c r="F782" s="2">
        <f t="shared" si="187"/>
        <v>16</v>
      </c>
      <c r="G782" s="12">
        <f t="shared" si="188"/>
        <v>2.0133120000000001E-2</v>
      </c>
      <c r="H782" s="2"/>
      <c r="I782" s="19">
        <f t="shared" si="191"/>
        <v>15.96066352100291</v>
      </c>
      <c r="J782" s="19">
        <f t="shared" si="189"/>
        <v>15.967722571411766</v>
      </c>
      <c r="K782" s="14">
        <f t="shared" si="192"/>
        <v>0.15674303054676161</v>
      </c>
      <c r="L782" s="2"/>
      <c r="M782" s="19">
        <f t="shared" si="193"/>
        <v>60.571573468786802</v>
      </c>
      <c r="N782" s="2"/>
    </row>
    <row r="783" spans="1:14" x14ac:dyDescent="0.25">
      <c r="A783" s="2">
        <v>10</v>
      </c>
      <c r="B783" s="2" t="s">
        <v>37</v>
      </c>
      <c r="C783" s="2" t="s">
        <v>14</v>
      </c>
      <c r="D783" s="2">
        <v>18</v>
      </c>
      <c r="E783" s="2">
        <v>19</v>
      </c>
      <c r="F783" s="2">
        <f t="shared" si="187"/>
        <v>18.5</v>
      </c>
      <c r="G783" s="12">
        <f t="shared" si="188"/>
        <v>2.6916251249999999E-2</v>
      </c>
      <c r="H783" s="2"/>
      <c r="I783" s="19">
        <f t="shared" si="191"/>
        <v>17.438228367502955</v>
      </c>
      <c r="J783" s="19">
        <f t="shared" si="189"/>
        <v>18.199212724530888</v>
      </c>
      <c r="K783" s="14">
        <f t="shared" si="192"/>
        <v>0.22602968474694979</v>
      </c>
      <c r="L783" s="2"/>
      <c r="M783" s="19">
        <f t="shared" si="193"/>
        <v>87.396031632455873</v>
      </c>
      <c r="N783" s="2"/>
    </row>
    <row r="784" spans="1:14" x14ac:dyDescent="0.25">
      <c r="A784" s="2">
        <v>11</v>
      </c>
      <c r="B784" s="2" t="s">
        <v>37</v>
      </c>
      <c r="C784" s="2" t="s">
        <v>14</v>
      </c>
      <c r="D784" s="2">
        <v>19</v>
      </c>
      <c r="E784" s="2">
        <v>19</v>
      </c>
      <c r="F784" s="2">
        <f t="shared" si="187"/>
        <v>19</v>
      </c>
      <c r="G784" s="12">
        <f t="shared" si="188"/>
        <v>2.8390845000000001E-2</v>
      </c>
      <c r="H784" s="2"/>
      <c r="I784" s="19">
        <f t="shared" si="191"/>
        <v>17.733741336802961</v>
      </c>
      <c r="J784" s="19">
        <f t="shared" si="189"/>
        <v>18.641801039382159</v>
      </c>
      <c r="K784" s="14">
        <f t="shared" si="192"/>
        <v>0.24188086978707896</v>
      </c>
      <c r="L784" s="2"/>
      <c r="M784" s="19">
        <f t="shared" si="193"/>
        <v>93.516353024359319</v>
      </c>
      <c r="N784" s="2"/>
    </row>
    <row r="785" spans="1:14" x14ac:dyDescent="0.25">
      <c r="A785" s="2">
        <v>12</v>
      </c>
      <c r="B785" s="2" t="s">
        <v>37</v>
      </c>
      <c r="C785" s="2" t="s">
        <v>14</v>
      </c>
      <c r="D785" s="2">
        <v>17.5</v>
      </c>
      <c r="E785" s="2">
        <v>18</v>
      </c>
      <c r="F785" s="2">
        <f t="shared" si="187"/>
        <v>17.75</v>
      </c>
      <c r="G785" s="12">
        <f t="shared" si="188"/>
        <v>2.4778090312499997E-2</v>
      </c>
      <c r="H785" s="2">
        <v>15.9</v>
      </c>
      <c r="I785" s="19">
        <f t="shared" si="191"/>
        <v>16.994958913552942</v>
      </c>
      <c r="J785" s="19">
        <f t="shared" si="189"/>
        <v>17.533095327224206</v>
      </c>
      <c r="K785" s="14">
        <f t="shared" si="192"/>
        <v>0.20353287394602265</v>
      </c>
      <c r="L785" s="2"/>
      <c r="M785" s="19">
        <f t="shared" si="193"/>
        <v>78.700502246083843</v>
      </c>
      <c r="N785" s="2"/>
    </row>
    <row r="786" spans="1:14" x14ac:dyDescent="0.25">
      <c r="A786" s="2">
        <v>13</v>
      </c>
      <c r="B786" s="2" t="s">
        <v>37</v>
      </c>
      <c r="C786" s="2" t="s">
        <v>14</v>
      </c>
      <c r="D786" s="2">
        <v>13</v>
      </c>
      <c r="E786" s="2">
        <v>13</v>
      </c>
      <c r="F786" s="2">
        <f t="shared" si="187"/>
        <v>13</v>
      </c>
      <c r="G786" s="12">
        <f t="shared" si="188"/>
        <v>1.3291004999999998E-2</v>
      </c>
      <c r="H786" s="2"/>
      <c r="I786" s="19">
        <f t="shared" si="191"/>
        <v>14.18758570520286</v>
      </c>
      <c r="J786" s="19">
        <f t="shared" si="189"/>
        <v>13.243227341530407</v>
      </c>
      <c r="K786" s="14">
        <f t="shared" si="192"/>
        <v>9.3491377380394883E-2</v>
      </c>
      <c r="L786" s="2"/>
      <c r="M786" s="19">
        <f t="shared" si="193"/>
        <v>35.919013211008334</v>
      </c>
      <c r="N786" s="2"/>
    </row>
    <row r="787" spans="1:14" x14ac:dyDescent="0.25">
      <c r="A787" s="2">
        <v>14</v>
      </c>
      <c r="B787" s="2" t="s">
        <v>37</v>
      </c>
      <c r="C787" s="2" t="s">
        <v>14</v>
      </c>
      <c r="D787" s="2">
        <v>24</v>
      </c>
      <c r="E787" s="2">
        <v>25</v>
      </c>
      <c r="F787" s="2">
        <f t="shared" si="187"/>
        <v>24.5</v>
      </c>
      <c r="G787" s="12">
        <f t="shared" si="188"/>
        <v>4.7206661249999997E-2</v>
      </c>
      <c r="H787" s="2"/>
      <c r="I787" s="19">
        <f t="shared" si="191"/>
        <v>20.984383999103056</v>
      </c>
      <c r="J787" s="19">
        <f t="shared" si="189"/>
        <v>23.440642753528245</v>
      </c>
      <c r="K787" s="14">
        <f t="shared" si="192"/>
        <v>0.4658888798907645</v>
      </c>
      <c r="L787" s="2"/>
      <c r="M787" s="19">
        <f t="shared" si="193"/>
        <v>179.64933350504785</v>
      </c>
      <c r="N787" s="2"/>
    </row>
    <row r="788" spans="1:14" x14ac:dyDescent="0.25">
      <c r="A788" s="2">
        <v>15</v>
      </c>
      <c r="B788" s="2" t="s">
        <v>37</v>
      </c>
      <c r="C788" s="2" t="s">
        <v>14</v>
      </c>
      <c r="D788" s="2">
        <v>16</v>
      </c>
      <c r="E788" s="2">
        <v>16</v>
      </c>
      <c r="F788" s="2">
        <f t="shared" si="187"/>
        <v>16</v>
      </c>
      <c r="G788" s="12">
        <f t="shared" si="188"/>
        <v>2.0133120000000001E-2</v>
      </c>
      <c r="H788" s="2"/>
      <c r="I788" s="19">
        <f t="shared" si="191"/>
        <v>15.96066352100291</v>
      </c>
      <c r="J788" s="19">
        <f t="shared" si="189"/>
        <v>15.967722571411766</v>
      </c>
      <c r="K788" s="14">
        <f t="shared" si="192"/>
        <v>0.15674303054676161</v>
      </c>
      <c r="L788" s="2"/>
      <c r="M788" s="19">
        <f t="shared" si="193"/>
        <v>60.571573468786802</v>
      </c>
      <c r="N788" s="2"/>
    </row>
    <row r="789" spans="1:14" x14ac:dyDescent="0.25">
      <c r="A789" s="2">
        <v>16</v>
      </c>
      <c r="B789" s="2" t="s">
        <v>37</v>
      </c>
      <c r="C789" s="2" t="s">
        <v>14</v>
      </c>
      <c r="D789" s="2">
        <v>14</v>
      </c>
      <c r="E789" s="2">
        <v>15</v>
      </c>
      <c r="F789" s="2">
        <f t="shared" si="187"/>
        <v>14.5</v>
      </c>
      <c r="G789" s="12">
        <f t="shared" si="188"/>
        <v>1.6535111250000002E-2</v>
      </c>
      <c r="H789" s="2"/>
      <c r="I789" s="19">
        <f t="shared" si="191"/>
        <v>15.074124613102885</v>
      </c>
      <c r="J789" s="19">
        <f t="shared" si="189"/>
        <v>14.612463658471523</v>
      </c>
      <c r="K789" s="14">
        <f t="shared" si="192"/>
        <v>0.1225900736468836</v>
      </c>
      <c r="L789" s="2"/>
      <c r="M789" s="19">
        <f t="shared" si="193"/>
        <v>47.287816385743483</v>
      </c>
      <c r="N789" s="2"/>
    </row>
    <row r="790" spans="1:14" x14ac:dyDescent="0.25">
      <c r="A790" s="2">
        <v>17</v>
      </c>
      <c r="B790" s="2" t="s">
        <v>37</v>
      </c>
      <c r="C790" s="2" t="s">
        <v>14</v>
      </c>
      <c r="D790" s="2">
        <v>27</v>
      </c>
      <c r="E790" s="2">
        <v>29</v>
      </c>
      <c r="F790" s="2">
        <f t="shared" si="187"/>
        <v>28</v>
      </c>
      <c r="G790" s="12">
        <f t="shared" si="188"/>
        <v>6.1657679999999992E-2</v>
      </c>
      <c r="H790" s="2"/>
      <c r="I790" s="19">
        <f t="shared" si="191"/>
        <v>23.052974784203112</v>
      </c>
      <c r="J790" s="19">
        <f t="shared" si="189"/>
        <v>26.437492425833472</v>
      </c>
      <c r="K790" s="14">
        <f t="shared" si="192"/>
        <v>0.6619943747596041</v>
      </c>
      <c r="L790" s="2"/>
      <c r="M790" s="19">
        <f t="shared" si="193"/>
        <v>254.75208076906929</v>
      </c>
      <c r="N790" s="2"/>
    </row>
    <row r="791" spans="1:14" x14ac:dyDescent="0.25">
      <c r="A791" s="2">
        <v>18</v>
      </c>
      <c r="B791" s="2" t="s">
        <v>37</v>
      </c>
      <c r="C791" s="2" t="s">
        <v>14</v>
      </c>
      <c r="D791" s="2">
        <v>19</v>
      </c>
      <c r="E791" s="2">
        <v>19.5</v>
      </c>
      <c r="F791" s="2">
        <f t="shared" si="187"/>
        <v>19.25</v>
      </c>
      <c r="G791" s="12">
        <f t="shared" si="188"/>
        <v>2.9142887812499997E-2</v>
      </c>
      <c r="H791" s="2"/>
      <c r="I791" s="19">
        <f t="shared" si="191"/>
        <v>17.881497821452967</v>
      </c>
      <c r="J791" s="19">
        <f t="shared" si="189"/>
        <v>18.862661242478843</v>
      </c>
      <c r="K791" s="14">
        <f t="shared" si="192"/>
        <v>0.25006825129628985</v>
      </c>
      <c r="L791" s="2"/>
      <c r="M791" s="19">
        <f t="shared" si="193"/>
        <v>96.675700106665204</v>
      </c>
      <c r="N791" s="2"/>
    </row>
    <row r="792" spans="1:14" x14ac:dyDescent="0.25">
      <c r="A792" s="2">
        <v>19</v>
      </c>
      <c r="B792" s="2" t="s">
        <v>37</v>
      </c>
      <c r="C792" s="2" t="s">
        <v>14</v>
      </c>
      <c r="D792" s="2">
        <v>20</v>
      </c>
      <c r="E792" s="2">
        <v>20</v>
      </c>
      <c r="F792" s="2">
        <f t="shared" si="187"/>
        <v>20</v>
      </c>
      <c r="G792" s="12">
        <f t="shared" si="188"/>
        <v>3.1458E-2</v>
      </c>
      <c r="H792" s="2"/>
      <c r="I792" s="19">
        <f t="shared" si="191"/>
        <v>18.32476727540298</v>
      </c>
      <c r="J792" s="19">
        <f t="shared" si="189"/>
        <v>19.523554996346338</v>
      </c>
      <c r="K792" s="14">
        <f t="shared" si="192"/>
        <v>0.27570073432968012</v>
      </c>
      <c r="L792" s="2"/>
      <c r="M792" s="19">
        <f t="shared" si="193"/>
        <v>106.55927028322934</v>
      </c>
      <c r="N792" s="2"/>
    </row>
    <row r="793" spans="1:14" x14ac:dyDescent="0.25">
      <c r="A793" s="2">
        <v>20</v>
      </c>
      <c r="B793" s="2" t="s">
        <v>37</v>
      </c>
      <c r="C793" s="2" t="s">
        <v>14</v>
      </c>
      <c r="D793" s="2">
        <v>15</v>
      </c>
      <c r="E793" s="2">
        <v>15</v>
      </c>
      <c r="F793" s="2">
        <f t="shared" si="187"/>
        <v>15</v>
      </c>
      <c r="G793" s="12">
        <f t="shared" si="188"/>
        <v>1.7695124999999999E-2</v>
      </c>
      <c r="H793" s="2"/>
      <c r="I793" s="19">
        <f t="shared" si="191"/>
        <v>15.369637582402895</v>
      </c>
      <c r="J793" s="19">
        <f t="shared" si="189"/>
        <v>15.065692482498504</v>
      </c>
      <c r="K793" s="14">
        <f t="shared" si="192"/>
        <v>0.13339220138831337</v>
      </c>
      <c r="L793" s="2"/>
      <c r="M793" s="19">
        <f t="shared" si="193"/>
        <v>51.495155304297</v>
      </c>
      <c r="N793" s="2"/>
    </row>
    <row r="794" spans="1:14" x14ac:dyDescent="0.25">
      <c r="A794" s="2">
        <v>21</v>
      </c>
      <c r="B794" s="2" t="s">
        <v>37</v>
      </c>
      <c r="C794" s="2" t="s">
        <v>14</v>
      </c>
      <c r="D794" s="2">
        <v>22</v>
      </c>
      <c r="E794" s="2">
        <v>22</v>
      </c>
      <c r="F794" s="2">
        <f t="shared" si="187"/>
        <v>22</v>
      </c>
      <c r="G794" s="12">
        <f t="shared" si="188"/>
        <v>3.8064179999999996E-2</v>
      </c>
      <c r="H794" s="2"/>
      <c r="I794" s="19">
        <f t="shared" si="191"/>
        <v>19.506819152603011</v>
      </c>
      <c r="J794" s="19">
        <f t="shared" si="189"/>
        <v>21.27422310781289</v>
      </c>
      <c r="K794" s="14">
        <f t="shared" si="192"/>
        <v>0.35224318218213374</v>
      </c>
      <c r="L794" s="2"/>
      <c r="M794" s="19">
        <f t="shared" si="193"/>
        <v>136.01815920684871</v>
      </c>
      <c r="N794" s="2"/>
    </row>
    <row r="795" spans="1:14" x14ac:dyDescent="0.25">
      <c r="A795" s="2">
        <v>22</v>
      </c>
      <c r="B795" s="2" t="s">
        <v>37</v>
      </c>
      <c r="C795" s="2" t="s">
        <v>14</v>
      </c>
      <c r="D795" s="2">
        <v>11</v>
      </c>
      <c r="E795" s="2">
        <v>10</v>
      </c>
      <c r="F795" s="2">
        <f t="shared" si="187"/>
        <v>10.5</v>
      </c>
      <c r="G795" s="12">
        <f t="shared" si="188"/>
        <v>8.6706112499999998E-3</v>
      </c>
      <c r="H795" s="2"/>
      <c r="I795" s="19">
        <f t="shared" si="191"/>
        <v>12.710020858702819</v>
      </c>
      <c r="J795" s="19">
        <f t="shared" si="189"/>
        <v>10.925024825647952</v>
      </c>
      <c r="K795" s="14">
        <f t="shared" si="192"/>
        <v>5.5091871495363466E-2</v>
      </c>
      <c r="L795" s="2"/>
      <c r="M795" s="19">
        <f t="shared" si="193"/>
        <v>20.797051153666935</v>
      </c>
      <c r="N795" s="2"/>
    </row>
    <row r="796" spans="1:14" x14ac:dyDescent="0.25">
      <c r="A796" s="2">
        <v>23</v>
      </c>
      <c r="B796" s="2" t="s">
        <v>37</v>
      </c>
      <c r="C796" s="2" t="s">
        <v>14</v>
      </c>
      <c r="D796" s="2">
        <v>14</v>
      </c>
      <c r="E796" s="2">
        <v>14</v>
      </c>
      <c r="F796" s="2">
        <f t="shared" si="187"/>
        <v>14</v>
      </c>
      <c r="G796" s="12">
        <f t="shared" si="188"/>
        <v>1.5414419999999998E-2</v>
      </c>
      <c r="H796" s="2"/>
      <c r="I796" s="19">
        <f t="shared" si="191"/>
        <v>14.778611643802876</v>
      </c>
      <c r="J796" s="19">
        <f t="shared" si="189"/>
        <v>14.157684637979139</v>
      </c>
      <c r="K796" s="14">
        <f t="shared" si="192"/>
        <v>0.11234953042027489</v>
      </c>
      <c r="L796" s="2"/>
      <c r="M796" s="19">
        <f t="shared" si="193"/>
        <v>43.293250123668649</v>
      </c>
      <c r="N796" s="2"/>
    </row>
    <row r="797" spans="1:14" x14ac:dyDescent="0.25">
      <c r="A797" s="2">
        <v>24</v>
      </c>
      <c r="B797" s="2" t="s">
        <v>37</v>
      </c>
      <c r="C797" s="2" t="s">
        <v>14</v>
      </c>
      <c r="D797" s="2">
        <v>28</v>
      </c>
      <c r="E797" s="2">
        <v>29</v>
      </c>
      <c r="F797" s="2">
        <f t="shared" si="187"/>
        <v>28.5</v>
      </c>
      <c r="G797" s="12">
        <f t="shared" si="188"/>
        <v>6.3879401249999995E-2</v>
      </c>
      <c r="H797" s="2"/>
      <c r="I797" s="19">
        <f t="shared" si="191"/>
        <v>23.348487753503122</v>
      </c>
      <c r="J797" s="19">
        <f t="shared" si="189"/>
        <v>26.862479243652196</v>
      </c>
      <c r="K797" s="14">
        <f t="shared" si="192"/>
        <v>0.69380128679257891</v>
      </c>
      <c r="L797" s="2"/>
      <c r="M797" s="19">
        <f t="shared" si="193"/>
        <v>266.91769423851224</v>
      </c>
      <c r="N797" s="2"/>
    </row>
    <row r="798" spans="1:14" x14ac:dyDescent="0.25">
      <c r="A798" s="2">
        <v>25</v>
      </c>
      <c r="B798" s="2" t="s">
        <v>37</v>
      </c>
      <c r="C798" s="2" t="s">
        <v>14</v>
      </c>
      <c r="D798" s="2">
        <v>11</v>
      </c>
      <c r="E798" s="2">
        <v>11</v>
      </c>
      <c r="F798" s="2">
        <f t="shared" si="187"/>
        <v>11</v>
      </c>
      <c r="G798" s="12">
        <f t="shared" si="188"/>
        <v>9.516044999999999E-3</v>
      </c>
      <c r="H798" s="2"/>
      <c r="I798" s="19">
        <f t="shared" si="191"/>
        <v>13.005533828002825</v>
      </c>
      <c r="J798" s="19">
        <f t="shared" si="189"/>
        <v>11.392674343959751</v>
      </c>
      <c r="K798" s="14">
        <f t="shared" si="192"/>
        <v>6.1834064036104718E-2</v>
      </c>
      <c r="L798" s="2"/>
      <c r="M798" s="19">
        <f t="shared" si="193"/>
        <v>23.466165326017997</v>
      </c>
      <c r="N798" s="2"/>
    </row>
    <row r="799" spans="1:14" x14ac:dyDescent="0.25">
      <c r="A799" s="2">
        <v>26</v>
      </c>
      <c r="B799" s="2" t="s">
        <v>37</v>
      </c>
      <c r="C799" s="2" t="s">
        <v>14</v>
      </c>
      <c r="D799" s="2">
        <v>25</v>
      </c>
      <c r="E799" s="2">
        <v>25</v>
      </c>
      <c r="F799" s="2">
        <f t="shared" si="187"/>
        <v>25</v>
      </c>
      <c r="G799" s="12">
        <f t="shared" si="188"/>
        <v>4.9153124999999999E-2</v>
      </c>
      <c r="H799" s="2"/>
      <c r="I799" s="19">
        <f t="shared" si="191"/>
        <v>21.279896968403065</v>
      </c>
      <c r="J799" s="19">
        <f t="shared" si="189"/>
        <v>23.871231353793462</v>
      </c>
      <c r="K799" s="14">
        <f t="shared" si="192"/>
        <v>0.49116825481271331</v>
      </c>
      <c r="L799" s="2"/>
      <c r="M799" s="19">
        <f t="shared" si="193"/>
        <v>189.34179934537781</v>
      </c>
      <c r="N799" s="2"/>
    </row>
    <row r="800" spans="1:14" x14ac:dyDescent="0.25">
      <c r="A800" s="2">
        <v>27</v>
      </c>
      <c r="B800" s="2" t="s">
        <v>37</v>
      </c>
      <c r="C800" s="2" t="s">
        <v>14</v>
      </c>
      <c r="D800" s="2">
        <v>11</v>
      </c>
      <c r="E800" s="2">
        <v>12</v>
      </c>
      <c r="F800" s="2">
        <f t="shared" si="187"/>
        <v>11.5</v>
      </c>
      <c r="G800" s="12">
        <f t="shared" si="188"/>
        <v>1.0400801249999999E-2</v>
      </c>
      <c r="H800" s="2"/>
      <c r="I800" s="19">
        <f t="shared" si="191"/>
        <v>13.301046797302835</v>
      </c>
      <c r="J800" s="19">
        <f t="shared" si="189"/>
        <v>11.858223409525523</v>
      </c>
      <c r="K800" s="14">
        <f t="shared" si="192"/>
        <v>6.9029655862197087E-2</v>
      </c>
      <c r="L800" s="2"/>
      <c r="M800" s="19">
        <f t="shared" si="193"/>
        <v>26.307063028440993</v>
      </c>
      <c r="N800" s="2"/>
    </row>
    <row r="801" spans="1:14" x14ac:dyDescent="0.25">
      <c r="A801" s="2">
        <v>28</v>
      </c>
      <c r="B801" s="2" t="s">
        <v>37</v>
      </c>
      <c r="C801" s="2" t="s">
        <v>14</v>
      </c>
      <c r="D801" s="2">
        <v>32</v>
      </c>
      <c r="E801" s="2">
        <v>33</v>
      </c>
      <c r="F801" s="2">
        <f t="shared" si="187"/>
        <v>32.5</v>
      </c>
      <c r="G801" s="12">
        <f t="shared" si="188"/>
        <v>8.3068781250000001E-2</v>
      </c>
      <c r="H801" s="2">
        <v>24.2</v>
      </c>
      <c r="I801" s="19">
        <f t="shared" si="191"/>
        <v>25.712591507903191</v>
      </c>
      <c r="J801" s="19">
        <f t="shared" si="189"/>
        <v>30.236936112186473</v>
      </c>
      <c r="K801" s="14">
        <f t="shared" si="192"/>
        <v>0.98535052138724621</v>
      </c>
      <c r="L801" s="2"/>
      <c r="M801" s="19">
        <f t="shared" si="193"/>
        <v>378.2967213467424</v>
      </c>
      <c r="N801" s="2"/>
    </row>
    <row r="802" spans="1:14" x14ac:dyDescent="0.25">
      <c r="A802" s="2">
        <v>29</v>
      </c>
      <c r="B802" s="2" t="s">
        <v>37</v>
      </c>
      <c r="C802" s="2" t="s">
        <v>14</v>
      </c>
      <c r="D802" s="2">
        <v>11</v>
      </c>
      <c r="E802" s="2">
        <v>11</v>
      </c>
      <c r="F802" s="2">
        <f t="shared" si="187"/>
        <v>11</v>
      </c>
      <c r="G802" s="12">
        <f t="shared" si="188"/>
        <v>9.516044999999999E-3</v>
      </c>
      <c r="H802" s="2">
        <v>11.3</v>
      </c>
      <c r="I802" s="19">
        <f t="shared" si="191"/>
        <v>13.005533828002825</v>
      </c>
      <c r="J802" s="19">
        <f t="shared" si="189"/>
        <v>11.392674343959751</v>
      </c>
      <c r="K802" s="14">
        <f t="shared" si="192"/>
        <v>6.1834064036104718E-2</v>
      </c>
      <c r="L802" s="2"/>
      <c r="M802" s="19">
        <f t="shared" si="193"/>
        <v>23.466165326017997</v>
      </c>
      <c r="N802" s="2"/>
    </row>
    <row r="803" spans="1:14" x14ac:dyDescent="0.25">
      <c r="A803" s="2">
        <v>30</v>
      </c>
      <c r="B803" s="2" t="s">
        <v>37</v>
      </c>
      <c r="C803" s="2" t="s">
        <v>14</v>
      </c>
      <c r="D803" s="2">
        <v>32.5</v>
      </c>
      <c r="E803" s="2">
        <v>32</v>
      </c>
      <c r="F803" s="2">
        <f t="shared" si="187"/>
        <v>32.25</v>
      </c>
      <c r="G803" s="12">
        <f t="shared" si="188"/>
        <v>8.1795715312500003E-2</v>
      </c>
      <c r="H803" s="2">
        <v>27.8</v>
      </c>
      <c r="I803" s="19">
        <f t="shared" si="191"/>
        <v>25.564835023253185</v>
      </c>
      <c r="J803" s="19">
        <f t="shared" si="189"/>
        <v>30.027290863984312</v>
      </c>
      <c r="K803" s="14">
        <f t="shared" si="192"/>
        <v>0.96511461340869542</v>
      </c>
      <c r="L803" s="2"/>
      <c r="M803" s="19">
        <f t="shared" si="193"/>
        <v>370.5724389503776</v>
      </c>
      <c r="N803" s="2"/>
    </row>
    <row r="804" spans="1:14" x14ac:dyDescent="0.25">
      <c r="A804" s="2">
        <v>31</v>
      </c>
      <c r="B804" s="2" t="s">
        <v>37</v>
      </c>
      <c r="C804" s="2" t="s">
        <v>14</v>
      </c>
      <c r="D804" s="2">
        <v>20.5</v>
      </c>
      <c r="E804" s="2">
        <v>21</v>
      </c>
      <c r="F804" s="2">
        <f t="shared" si="187"/>
        <v>20.75</v>
      </c>
      <c r="G804" s="12">
        <f t="shared" si="188"/>
        <v>3.3861587812499996E-2</v>
      </c>
      <c r="H804" s="2"/>
      <c r="I804" s="19">
        <f t="shared" si="191"/>
        <v>18.768036729352993</v>
      </c>
      <c r="J804" s="19">
        <f t="shared" si="189"/>
        <v>20.181999129321838</v>
      </c>
      <c r="K804" s="14">
        <f t="shared" si="192"/>
        <v>0.30297929458275791</v>
      </c>
      <c r="L804" s="2"/>
      <c r="M804" s="19">
        <f t="shared" si="193"/>
        <v>117.06650477666584</v>
      </c>
      <c r="N804" s="2"/>
    </row>
    <row r="805" spans="1:14" x14ac:dyDescent="0.25">
      <c r="A805" s="2">
        <v>32</v>
      </c>
      <c r="B805" s="2" t="s">
        <v>37</v>
      </c>
      <c r="C805" s="2" t="s">
        <v>14</v>
      </c>
      <c r="D805" s="2">
        <v>22</v>
      </c>
      <c r="E805" s="2">
        <v>22.5</v>
      </c>
      <c r="F805" s="2">
        <f t="shared" si="187"/>
        <v>22.25</v>
      </c>
      <c r="G805" s="12">
        <f t="shared" si="188"/>
        <v>3.8934190312499999E-2</v>
      </c>
      <c r="H805" s="2"/>
      <c r="I805" s="19">
        <f t="shared" si="191"/>
        <v>19.654575637253018</v>
      </c>
      <c r="J805" s="19">
        <f t="shared" si="189"/>
        <v>21.491920125954906</v>
      </c>
      <c r="K805" s="14">
        <f t="shared" si="192"/>
        <v>0.3626832896905251</v>
      </c>
      <c r="L805" s="2"/>
      <c r="M805" s="19">
        <f t="shared" si="193"/>
        <v>140.03101717222614</v>
      </c>
      <c r="N805" s="2"/>
    </row>
    <row r="806" spans="1:14" x14ac:dyDescent="0.25">
      <c r="A806" s="2">
        <v>33</v>
      </c>
      <c r="B806" s="2" t="s">
        <v>37</v>
      </c>
      <c r="C806" s="2" t="s">
        <v>14</v>
      </c>
      <c r="D806" s="2">
        <v>15</v>
      </c>
      <c r="E806" s="2">
        <v>16.5</v>
      </c>
      <c r="F806" s="2">
        <f t="shared" si="187"/>
        <v>15.75</v>
      </c>
      <c r="G806" s="12">
        <f t="shared" si="188"/>
        <v>1.9508875312499997E-2</v>
      </c>
      <c r="H806" s="2"/>
      <c r="I806" s="19">
        <f t="shared" si="191"/>
        <v>15.812907036352907</v>
      </c>
      <c r="J806" s="19">
        <f t="shared" si="189"/>
        <v>15.742752108305924</v>
      </c>
      <c r="K806" s="14">
        <f t="shared" si="192"/>
        <v>0.15068217184995672</v>
      </c>
      <c r="L806" s="2"/>
      <c r="M806" s="19">
        <f t="shared" si="193"/>
        <v>58.217921515026923</v>
      </c>
      <c r="N806" s="2"/>
    </row>
    <row r="807" spans="1:14" x14ac:dyDescent="0.25">
      <c r="A807" s="2">
        <v>34</v>
      </c>
      <c r="B807" s="2" t="s">
        <v>37</v>
      </c>
      <c r="C807" s="2" t="s">
        <v>14</v>
      </c>
      <c r="D807" s="2">
        <v>27</v>
      </c>
      <c r="E807" s="2">
        <v>26</v>
      </c>
      <c r="F807" s="2">
        <f t="shared" si="187"/>
        <v>26.5</v>
      </c>
      <c r="G807" s="12">
        <f t="shared" si="188"/>
        <v>5.5228451249999998E-2</v>
      </c>
      <c r="H807" s="2"/>
      <c r="I807" s="19">
        <f t="shared" si="191"/>
        <v>22.16643587630309</v>
      </c>
      <c r="J807" s="19">
        <f t="shared" si="189"/>
        <v>25.157959084434971</v>
      </c>
      <c r="K807" s="14">
        <f t="shared" si="192"/>
        <v>0.57238504092907072</v>
      </c>
      <c r="L807" s="2"/>
      <c r="M807" s="19">
        <f t="shared" si="193"/>
        <v>220.45705943850811</v>
      </c>
      <c r="N807" s="2"/>
    </row>
    <row r="808" spans="1:14" x14ac:dyDescent="0.25">
      <c r="A808" s="2">
        <v>35</v>
      </c>
      <c r="B808" s="2" t="s">
        <v>37</v>
      </c>
      <c r="C808" s="2" t="s">
        <v>14</v>
      </c>
      <c r="D808" s="2">
        <v>20</v>
      </c>
      <c r="E808" s="2">
        <v>21</v>
      </c>
      <c r="F808" s="2">
        <f t="shared" si="187"/>
        <v>20.5</v>
      </c>
      <c r="G808" s="12">
        <f t="shared" si="188"/>
        <v>3.3050561249999999E-2</v>
      </c>
      <c r="H808" s="2"/>
      <c r="I808" s="19">
        <f t="shared" si="191"/>
        <v>18.620280244702986</v>
      </c>
      <c r="J808" s="19">
        <f t="shared" si="189"/>
        <v>19.96278377933983</v>
      </c>
      <c r="K808" s="14">
        <f t="shared" si="192"/>
        <v>0.293700323897715</v>
      </c>
      <c r="L808" s="2"/>
      <c r="M808" s="19">
        <f t="shared" si="193"/>
        <v>113.49357732916924</v>
      </c>
      <c r="N808" s="2"/>
    </row>
    <row r="809" spans="1:14" x14ac:dyDescent="0.25">
      <c r="A809" s="2">
        <v>36</v>
      </c>
      <c r="B809" s="2" t="s">
        <v>37</v>
      </c>
      <c r="C809" s="2" t="s">
        <v>14</v>
      </c>
      <c r="D809" s="2">
        <v>27.5</v>
      </c>
      <c r="E809" s="2">
        <v>28</v>
      </c>
      <c r="F809" s="2">
        <f t="shared" si="187"/>
        <v>27.75</v>
      </c>
      <c r="G809" s="12">
        <f t="shared" si="188"/>
        <v>6.0561565312500003E-2</v>
      </c>
      <c r="H809" s="2"/>
      <c r="I809" s="19">
        <f t="shared" si="191"/>
        <v>22.905218299553109</v>
      </c>
      <c r="J809" s="19">
        <f t="shared" si="189"/>
        <v>26.224717935286183</v>
      </c>
      <c r="K809" s="14">
        <f t="shared" si="192"/>
        <v>0.64645896108263545</v>
      </c>
      <c r="L809" s="2"/>
      <c r="M809" s="19">
        <f t="shared" si="193"/>
        <v>248.80871759842296</v>
      </c>
      <c r="N809" s="2"/>
    </row>
    <row r="810" spans="1:14" x14ac:dyDescent="0.25">
      <c r="A810" s="2">
        <v>37</v>
      </c>
      <c r="B810" s="2" t="s">
        <v>37</v>
      </c>
      <c r="C810" s="2" t="s">
        <v>14</v>
      </c>
      <c r="D810" s="2">
        <v>24</v>
      </c>
      <c r="E810" s="2">
        <v>24.5</v>
      </c>
      <c r="F810" s="2">
        <f t="shared" si="187"/>
        <v>24.25</v>
      </c>
      <c r="G810" s="12">
        <f t="shared" si="188"/>
        <v>4.6248175312500001E-2</v>
      </c>
      <c r="H810" s="2"/>
      <c r="I810" s="19">
        <f t="shared" si="191"/>
        <v>20.836627514453053</v>
      </c>
      <c r="J810" s="19">
        <f t="shared" si="189"/>
        <v>23.225023090490531</v>
      </c>
      <c r="K810" s="14">
        <f t="shared" si="192"/>
        <v>0.45357666530825747</v>
      </c>
      <c r="L810" s="2"/>
      <c r="M810" s="19">
        <f t="shared" si="193"/>
        <v>174.92717322655542</v>
      </c>
      <c r="N810" s="2"/>
    </row>
    <row r="811" spans="1:14" x14ac:dyDescent="0.25">
      <c r="A811" s="2">
        <v>38</v>
      </c>
      <c r="B811" s="2" t="s">
        <v>37</v>
      </c>
      <c r="C811" s="2" t="s">
        <v>14</v>
      </c>
      <c r="D811" s="2">
        <v>17</v>
      </c>
      <c r="E811" s="2">
        <v>17</v>
      </c>
      <c r="F811" s="2">
        <f t="shared" si="187"/>
        <v>17</v>
      </c>
      <c r="G811" s="12">
        <f t="shared" si="188"/>
        <v>2.2728405E-2</v>
      </c>
      <c r="H811" s="2"/>
      <c r="I811" s="19">
        <f t="shared" si="191"/>
        <v>16.55168945960293</v>
      </c>
      <c r="J811" s="19">
        <f t="shared" si="189"/>
        <v>16.864184784599143</v>
      </c>
      <c r="K811" s="14">
        <f t="shared" si="192"/>
        <v>0.18252565815787108</v>
      </c>
      <c r="L811" s="2"/>
      <c r="M811" s="19">
        <f t="shared" si="193"/>
        <v>70.569349333031511</v>
      </c>
      <c r="N811" s="2"/>
    </row>
    <row r="812" spans="1:14" x14ac:dyDescent="0.25">
      <c r="A812" s="2">
        <v>39</v>
      </c>
      <c r="B812" s="2" t="s">
        <v>37</v>
      </c>
      <c r="C812" s="2" t="s">
        <v>14</v>
      </c>
      <c r="D812" s="2">
        <v>30</v>
      </c>
      <c r="E812" s="2">
        <v>29.5</v>
      </c>
      <c r="F812" s="2">
        <f t="shared" si="187"/>
        <v>29.75</v>
      </c>
      <c r="G812" s="12">
        <f t="shared" si="188"/>
        <v>6.9605740312499997E-2</v>
      </c>
      <c r="H812" s="2"/>
      <c r="I812" s="19">
        <f t="shared" si="191"/>
        <v>24.087270176753144</v>
      </c>
      <c r="J812" s="19">
        <f t="shared" si="189"/>
        <v>27.921749987623752</v>
      </c>
      <c r="K812" s="14">
        <f t="shared" si="192"/>
        <v>0.77770254852729148</v>
      </c>
      <c r="L812" s="2"/>
      <c r="M812" s="19">
        <f t="shared" si="193"/>
        <v>298.99272709833417</v>
      </c>
      <c r="N812" s="2"/>
    </row>
    <row r="813" spans="1:14" x14ac:dyDescent="0.25">
      <c r="A813" s="2">
        <v>40</v>
      </c>
      <c r="B813" s="2" t="s">
        <v>37</v>
      </c>
      <c r="C813" s="2" t="s">
        <v>15</v>
      </c>
      <c r="D813" s="2">
        <v>45</v>
      </c>
      <c r="E813" s="2">
        <v>45</v>
      </c>
      <c r="F813" s="2">
        <f t="shared" si="187"/>
        <v>45</v>
      </c>
      <c r="G813" s="12">
        <f t="shared" si="188"/>
        <v>0.159256125</v>
      </c>
      <c r="H813" s="2"/>
      <c r="I813" s="19">
        <f>14.5533711872903+(0.308151775729765*F813)</f>
        <v>28.420201095129727</v>
      </c>
      <c r="J813" s="19">
        <f t="shared" si="189"/>
        <v>40.539216324963292</v>
      </c>
      <c r="K813" s="14">
        <f t="shared" si="192"/>
        <v>2.0632886310501557</v>
      </c>
      <c r="L813" s="2"/>
      <c r="M813" s="19">
        <f t="shared" si="193"/>
        <v>789.57093434499393</v>
      </c>
      <c r="N813" s="2"/>
    </row>
    <row r="814" spans="1:14" x14ac:dyDescent="0.25">
      <c r="A814" s="32">
        <f>A813*10000/531</f>
        <v>753.29566854990583</v>
      </c>
      <c r="B814" s="6"/>
      <c r="C814" s="6"/>
      <c r="D814" s="6"/>
      <c r="E814" s="6"/>
      <c r="F814" s="6"/>
      <c r="G814" s="20">
        <f>SUM(G774:G813)</f>
        <v>1.6840253850000002</v>
      </c>
      <c r="H814" s="7">
        <f>G814*10000/531</f>
        <v>31.714225706214691</v>
      </c>
      <c r="I814" s="17">
        <f t="shared" ref="I814:J814" si="194">AVERAGE(I774:I813)</f>
        <v>19.160070741521192</v>
      </c>
      <c r="J814" s="17">
        <f t="shared" si="194"/>
        <v>20.75897394571555</v>
      </c>
      <c r="K814" s="9">
        <f>SUM(K774:K813)</f>
        <v>17.510098813350027</v>
      </c>
      <c r="L814" s="7">
        <f>K814*10000/531</f>
        <v>329.75703979943552</v>
      </c>
      <c r="M814" s="17">
        <f>SUM(M774:M813)</f>
        <v>6434.5981870004325</v>
      </c>
      <c r="N814" s="7">
        <f>(M814*10000/531)/1000</f>
        <v>121.17887357816257</v>
      </c>
    </row>
    <row r="815" spans="1:14" x14ac:dyDescent="0.25">
      <c r="A815" s="3">
        <v>1</v>
      </c>
      <c r="B815" s="3" t="s">
        <v>38</v>
      </c>
      <c r="C815" s="3" t="s">
        <v>16</v>
      </c>
      <c r="D815" s="3">
        <v>31</v>
      </c>
      <c r="E815" s="3">
        <v>32</v>
      </c>
      <c r="F815" s="3">
        <f t="shared" ref="F815:F856" si="195">(D815+E815)/2</f>
        <v>31.5</v>
      </c>
      <c r="G815" s="13">
        <f t="shared" ref="G815:G856" si="196">(3.1458*(F815/2)^2)/10000</f>
        <v>7.8035501249999986E-2</v>
      </c>
      <c r="H815" s="3">
        <v>32</v>
      </c>
      <c r="I815" s="18">
        <f t="shared" ref="I815:I821" si="197">16.7822461729784+(0.348491398454387*F815)</f>
        <v>27.759725224291589</v>
      </c>
      <c r="J815" s="18">
        <f t="shared" ref="J815:J856" si="198">1.3132*F815^0.901</f>
        <v>29.397383842597005</v>
      </c>
      <c r="K815" s="15">
        <f t="shared" ref="K815:K821" si="199">(2.3118+(((3.1278*10^-2)*(F815^2)*I815))+((3.7159*10^-1)*F815))/1000</f>
        <v>0.87555648825226062</v>
      </c>
      <c r="L815" s="3"/>
      <c r="M815" s="18">
        <f t="shared" ref="M815:M821" si="200">((-9.1098)+(((7.3484*10^-3)*(F815^2)*I815))+(2.3666*F815))</f>
        <v>267.84674571068837</v>
      </c>
      <c r="N815" s="3"/>
    </row>
    <row r="816" spans="1:14" x14ac:dyDescent="0.25">
      <c r="A816" s="3">
        <v>2</v>
      </c>
      <c r="B816" s="3" t="s">
        <v>38</v>
      </c>
      <c r="C816" s="3" t="s">
        <v>16</v>
      </c>
      <c r="D816" s="3">
        <v>39</v>
      </c>
      <c r="E816" s="3">
        <v>32</v>
      </c>
      <c r="F816" s="3">
        <f t="shared" si="195"/>
        <v>35.5</v>
      </c>
      <c r="G816" s="13">
        <f t="shared" si="196"/>
        <v>9.9112361249999989E-2</v>
      </c>
      <c r="H816" s="3"/>
      <c r="I816" s="18">
        <f t="shared" si="197"/>
        <v>29.153690818109141</v>
      </c>
      <c r="J816" s="18">
        <f t="shared" si="198"/>
        <v>32.74059895863526</v>
      </c>
      <c r="K816" s="15">
        <f t="shared" si="199"/>
        <v>1.1646863304604624</v>
      </c>
      <c r="L816" s="3"/>
      <c r="M816" s="18">
        <f t="shared" si="200"/>
        <v>344.89161507122134</v>
      </c>
      <c r="N816" s="3"/>
    </row>
    <row r="817" spans="1:14" x14ac:dyDescent="0.25">
      <c r="A817" s="3">
        <v>3</v>
      </c>
      <c r="B817" s="3" t="s">
        <v>38</v>
      </c>
      <c r="C817" s="3" t="s">
        <v>16</v>
      </c>
      <c r="D817" s="3">
        <v>25</v>
      </c>
      <c r="E817" s="3">
        <v>26.5</v>
      </c>
      <c r="F817" s="3">
        <f t="shared" si="195"/>
        <v>25.75</v>
      </c>
      <c r="G817" s="13">
        <f t="shared" si="196"/>
        <v>5.2146550312499991E-2</v>
      </c>
      <c r="H817" s="3"/>
      <c r="I817" s="18">
        <f t="shared" si="197"/>
        <v>25.755899683178868</v>
      </c>
      <c r="J817" s="18">
        <f t="shared" si="198"/>
        <v>24.51552292445125</v>
      </c>
      <c r="K817" s="15">
        <f t="shared" si="199"/>
        <v>0.54603877114697374</v>
      </c>
      <c r="L817" s="3"/>
      <c r="M817" s="18">
        <f t="shared" si="200"/>
        <v>177.32444413355785</v>
      </c>
      <c r="N817" s="3"/>
    </row>
    <row r="818" spans="1:14" x14ac:dyDescent="0.25">
      <c r="A818" s="3">
        <v>4</v>
      </c>
      <c r="B818" s="3" t="s">
        <v>38</v>
      </c>
      <c r="C818" s="3" t="s">
        <v>16</v>
      </c>
      <c r="D818" s="3">
        <v>44</v>
      </c>
      <c r="E818" s="3">
        <v>36</v>
      </c>
      <c r="F818" s="3">
        <f t="shared" si="195"/>
        <v>40</v>
      </c>
      <c r="G818" s="13">
        <f t="shared" si="196"/>
        <v>0.125832</v>
      </c>
      <c r="H818" s="3"/>
      <c r="I818" s="18">
        <f t="shared" si="197"/>
        <v>30.721902111153881</v>
      </c>
      <c r="J818" s="18">
        <f t="shared" si="198"/>
        <v>36.457503507079466</v>
      </c>
      <c r="K818" s="15">
        <f t="shared" si="199"/>
        <v>1.5546468467722736</v>
      </c>
      <c r="L818" s="3"/>
      <c r="M818" s="18">
        <f t="shared" si="200"/>
        <v>446.76512075776503</v>
      </c>
      <c r="N818" s="3"/>
    </row>
    <row r="819" spans="1:14" x14ac:dyDescent="0.25">
      <c r="A819" s="3">
        <v>5</v>
      </c>
      <c r="B819" s="3" t="s">
        <v>38</v>
      </c>
      <c r="C819" s="3" t="s">
        <v>16</v>
      </c>
      <c r="D819" s="3">
        <v>31</v>
      </c>
      <c r="E819" s="3">
        <v>26</v>
      </c>
      <c r="F819" s="3">
        <f t="shared" si="195"/>
        <v>28.5</v>
      </c>
      <c r="G819" s="13">
        <f t="shared" si="196"/>
        <v>6.3879401249999995E-2</v>
      </c>
      <c r="H819" s="3"/>
      <c r="I819" s="18">
        <f t="shared" si="197"/>
        <v>26.71425102892843</v>
      </c>
      <c r="J819" s="18">
        <f t="shared" si="198"/>
        <v>26.862479243652196</v>
      </c>
      <c r="K819" s="15">
        <f t="shared" si="199"/>
        <v>0.69159250215637336</v>
      </c>
      <c r="L819" s="3"/>
      <c r="M819" s="18">
        <f t="shared" si="200"/>
        <v>217.78866258647912</v>
      </c>
      <c r="N819" s="3"/>
    </row>
    <row r="820" spans="1:14" x14ac:dyDescent="0.25">
      <c r="A820" s="3">
        <v>6</v>
      </c>
      <c r="B820" s="3" t="s">
        <v>38</v>
      </c>
      <c r="C820" s="3" t="s">
        <v>16</v>
      </c>
      <c r="D820" s="3">
        <v>27</v>
      </c>
      <c r="E820" s="3">
        <v>26.5</v>
      </c>
      <c r="F820" s="3">
        <f t="shared" si="195"/>
        <v>26.75</v>
      </c>
      <c r="G820" s="13">
        <f t="shared" si="196"/>
        <v>5.6275412812499995E-2</v>
      </c>
      <c r="H820" s="3"/>
      <c r="I820" s="18">
        <f t="shared" si="197"/>
        <v>26.104391081633253</v>
      </c>
      <c r="J820" s="18">
        <f t="shared" si="198"/>
        <v>25.371702219585604</v>
      </c>
      <c r="K820" s="15">
        <f t="shared" si="199"/>
        <v>0.59650370803333863</v>
      </c>
      <c r="L820" s="3"/>
      <c r="M820" s="18">
        <f t="shared" si="200"/>
        <v>191.45988965628192</v>
      </c>
      <c r="N820" s="3"/>
    </row>
    <row r="821" spans="1:14" x14ac:dyDescent="0.25">
      <c r="A821" s="3">
        <v>7</v>
      </c>
      <c r="B821" s="3" t="s">
        <v>38</v>
      </c>
      <c r="C821" s="3" t="s">
        <v>16</v>
      </c>
      <c r="D821" s="3">
        <v>31</v>
      </c>
      <c r="E821" s="3">
        <v>33</v>
      </c>
      <c r="F821" s="3">
        <f t="shared" si="195"/>
        <v>32</v>
      </c>
      <c r="G821" s="13">
        <f t="shared" si="196"/>
        <v>8.0532480000000004E-2</v>
      </c>
      <c r="H821" s="3"/>
      <c r="I821" s="18">
        <f t="shared" si="197"/>
        <v>27.933970923518785</v>
      </c>
      <c r="J821" s="18">
        <f t="shared" si="198"/>
        <v>29.817484661797479</v>
      </c>
      <c r="K821" s="15">
        <f t="shared" si="199"/>
        <v>0.90889067236692034</v>
      </c>
      <c r="L821" s="3"/>
      <c r="M821" s="18">
        <f t="shared" si="200"/>
        <v>276.81787174081069</v>
      </c>
      <c r="N821" s="3"/>
    </row>
    <row r="822" spans="1:14" x14ac:dyDescent="0.25">
      <c r="A822" s="3">
        <v>8</v>
      </c>
      <c r="B822" s="3" t="s">
        <v>38</v>
      </c>
      <c r="C822" s="3" t="s">
        <v>14</v>
      </c>
      <c r="D822" s="3">
        <v>17</v>
      </c>
      <c r="E822" s="3">
        <v>17</v>
      </c>
      <c r="F822" s="3">
        <f t="shared" si="195"/>
        <v>17</v>
      </c>
      <c r="G822" s="13">
        <f t="shared" si="196"/>
        <v>2.2728405E-2</v>
      </c>
      <c r="H822" s="3">
        <v>18.8</v>
      </c>
      <c r="I822" s="18">
        <f t="shared" ref="I822:I851" si="201" xml:space="preserve"> 6.50424850340264+(0.591025938600017*F822)</f>
        <v>16.55168945960293</v>
      </c>
      <c r="J822" s="18">
        <f t="shared" si="198"/>
        <v>16.864184784599143</v>
      </c>
      <c r="K822" s="15">
        <f t="shared" ref="K822:K856" si="202">(-9.1298+(((3.4866*10^-2)*(F822^2)*I822))+(1.4633*F822))/1000</f>
        <v>0.18252565815787108</v>
      </c>
      <c r="L822" s="3"/>
      <c r="M822" s="18">
        <f t="shared" ref="M822:M856" si="203">((-5.9426+(((1.321*10^-2)*(F822^2)*I822))+(7.8369*10^-1)*F822))</f>
        <v>70.569349333031511</v>
      </c>
      <c r="N822" s="3"/>
    </row>
    <row r="823" spans="1:14" x14ac:dyDescent="0.25">
      <c r="A823" s="3">
        <v>9</v>
      </c>
      <c r="B823" s="3" t="s">
        <v>38</v>
      </c>
      <c r="C823" s="3" t="s">
        <v>14</v>
      </c>
      <c r="D823" s="3">
        <v>29</v>
      </c>
      <c r="E823" s="3">
        <v>30</v>
      </c>
      <c r="F823" s="3">
        <f t="shared" si="195"/>
        <v>29.5</v>
      </c>
      <c r="G823" s="13">
        <f t="shared" si="196"/>
        <v>6.8440811249999997E-2</v>
      </c>
      <c r="H823" s="3">
        <v>25.4</v>
      </c>
      <c r="I823" s="18">
        <f t="shared" si="201"/>
        <v>23.939513692103141</v>
      </c>
      <c r="J823" s="18">
        <f t="shared" si="198"/>
        <v>27.710254241662071</v>
      </c>
      <c r="K823" s="15">
        <f t="shared" si="202"/>
        <v>0.76041354218941248</v>
      </c>
      <c r="L823" s="3"/>
      <c r="M823" s="18">
        <f t="shared" si="203"/>
        <v>292.38496425320187</v>
      </c>
      <c r="N823" s="3"/>
    </row>
    <row r="824" spans="1:14" x14ac:dyDescent="0.25">
      <c r="A824" s="3">
        <v>10</v>
      </c>
      <c r="B824" s="3" t="s">
        <v>38</v>
      </c>
      <c r="C824" s="3" t="s">
        <v>14</v>
      </c>
      <c r="D824" s="3">
        <v>15</v>
      </c>
      <c r="E824" s="3">
        <v>15</v>
      </c>
      <c r="F824" s="3">
        <f t="shared" si="195"/>
        <v>15</v>
      </c>
      <c r="G824" s="13">
        <f t="shared" si="196"/>
        <v>1.7695124999999999E-2</v>
      </c>
      <c r="H824" s="3">
        <v>17.899999999999999</v>
      </c>
      <c r="I824" s="18">
        <f t="shared" si="201"/>
        <v>15.369637582402895</v>
      </c>
      <c r="J824" s="18">
        <f t="shared" si="198"/>
        <v>15.065692482498504</v>
      </c>
      <c r="K824" s="15">
        <f t="shared" si="202"/>
        <v>0.13339220138831337</v>
      </c>
      <c r="L824" s="3"/>
      <c r="M824" s="18">
        <f t="shared" si="203"/>
        <v>51.495155304297</v>
      </c>
      <c r="N824" s="3"/>
    </row>
    <row r="825" spans="1:14" x14ac:dyDescent="0.25">
      <c r="A825" s="3">
        <v>11</v>
      </c>
      <c r="B825" s="3" t="s">
        <v>38</v>
      </c>
      <c r="C825" s="3" t="s">
        <v>14</v>
      </c>
      <c r="D825" s="3">
        <v>21</v>
      </c>
      <c r="E825" s="3">
        <v>20</v>
      </c>
      <c r="F825" s="3">
        <f t="shared" si="195"/>
        <v>20.5</v>
      </c>
      <c r="G825" s="13">
        <f t="shared" si="196"/>
        <v>3.3050561249999999E-2</v>
      </c>
      <c r="H825" s="3"/>
      <c r="I825" s="18">
        <f t="shared" si="201"/>
        <v>18.620280244702986</v>
      </c>
      <c r="J825" s="18">
        <f t="shared" si="198"/>
        <v>19.96278377933983</v>
      </c>
      <c r="K825" s="15">
        <f t="shared" si="202"/>
        <v>0.293700323897715</v>
      </c>
      <c r="L825" s="3"/>
      <c r="M825" s="18">
        <f t="shared" si="203"/>
        <v>113.49357732916924</v>
      </c>
      <c r="N825" s="3"/>
    </row>
    <row r="826" spans="1:14" x14ac:dyDescent="0.25">
      <c r="A826" s="3">
        <v>12</v>
      </c>
      <c r="B826" s="3" t="s">
        <v>38</v>
      </c>
      <c r="C826" s="3" t="s">
        <v>14</v>
      </c>
      <c r="D826" s="3">
        <v>27</v>
      </c>
      <c r="E826" s="3">
        <v>17</v>
      </c>
      <c r="F826" s="3">
        <f t="shared" si="195"/>
        <v>22</v>
      </c>
      <c r="G826" s="13">
        <f t="shared" si="196"/>
        <v>3.8064179999999996E-2</v>
      </c>
      <c r="H826" s="3"/>
      <c r="I826" s="18">
        <f t="shared" si="201"/>
        <v>19.506819152603011</v>
      </c>
      <c r="J826" s="18">
        <f t="shared" si="198"/>
        <v>21.27422310781289</v>
      </c>
      <c r="K826" s="15">
        <f t="shared" si="202"/>
        <v>0.35224318218213374</v>
      </c>
      <c r="L826" s="3"/>
      <c r="M826" s="18">
        <f t="shared" si="203"/>
        <v>136.01815920684871</v>
      </c>
      <c r="N826" s="3"/>
    </row>
    <row r="827" spans="1:14" x14ac:dyDescent="0.25">
      <c r="A827" s="3">
        <v>13</v>
      </c>
      <c r="B827" s="3" t="s">
        <v>38</v>
      </c>
      <c r="C827" s="3" t="s">
        <v>14</v>
      </c>
      <c r="D827" s="3">
        <v>14</v>
      </c>
      <c r="E827" s="3">
        <v>14.5</v>
      </c>
      <c r="F827" s="3">
        <f t="shared" si="195"/>
        <v>14.25</v>
      </c>
      <c r="G827" s="13">
        <f t="shared" si="196"/>
        <v>1.5969850312499999E-2</v>
      </c>
      <c r="H827" s="3"/>
      <c r="I827" s="18">
        <f t="shared" si="201"/>
        <v>14.926368128452882</v>
      </c>
      <c r="J827" s="18">
        <f t="shared" si="198"/>
        <v>14.385271628646089</v>
      </c>
      <c r="K827" s="15">
        <f t="shared" si="202"/>
        <v>0.11740056990877547</v>
      </c>
      <c r="L827" s="3"/>
      <c r="M827" s="18">
        <f t="shared" si="203"/>
        <v>45.264302646989158</v>
      </c>
      <c r="N827" s="3"/>
    </row>
    <row r="828" spans="1:14" x14ac:dyDescent="0.25">
      <c r="A828" s="3">
        <v>14</v>
      </c>
      <c r="B828" s="3" t="s">
        <v>38</v>
      </c>
      <c r="C828" s="3" t="s">
        <v>14</v>
      </c>
      <c r="D828" s="3">
        <v>33.5</v>
      </c>
      <c r="E828" s="3">
        <v>33.5</v>
      </c>
      <c r="F828" s="3">
        <f t="shared" si="195"/>
        <v>33.5</v>
      </c>
      <c r="G828" s="13">
        <f t="shared" si="196"/>
        <v>8.8259351249999993E-2</v>
      </c>
      <c r="H828" s="3"/>
      <c r="I828" s="18">
        <f t="shared" si="201"/>
        <v>26.303617446503207</v>
      </c>
      <c r="J828" s="18">
        <f t="shared" si="198"/>
        <v>31.073934445185426</v>
      </c>
      <c r="K828" s="15">
        <f t="shared" si="202"/>
        <v>1.0691083863298065</v>
      </c>
      <c r="L828" s="3"/>
      <c r="M828" s="18">
        <f t="shared" si="203"/>
        <v>410.26010511405792</v>
      </c>
      <c r="N828" s="3"/>
    </row>
    <row r="829" spans="1:14" x14ac:dyDescent="0.25">
      <c r="A829" s="3">
        <v>15</v>
      </c>
      <c r="B829" s="3" t="s">
        <v>38</v>
      </c>
      <c r="C829" s="3" t="s">
        <v>14</v>
      </c>
      <c r="D829" s="3">
        <v>25</v>
      </c>
      <c r="E829" s="3">
        <v>26</v>
      </c>
      <c r="F829" s="3">
        <f t="shared" si="195"/>
        <v>25.5</v>
      </c>
      <c r="G829" s="13">
        <f t="shared" si="196"/>
        <v>5.1138911250000002E-2</v>
      </c>
      <c r="H829" s="3"/>
      <c r="I829" s="18">
        <f t="shared" si="201"/>
        <v>21.575409937703071</v>
      </c>
      <c r="J829" s="18">
        <f t="shared" si="198"/>
        <v>24.300968172570066</v>
      </c>
      <c r="K829" s="15">
        <f t="shared" si="202"/>
        <v>0.51733376993789293</v>
      </c>
      <c r="L829" s="3"/>
      <c r="M829" s="18">
        <f t="shared" si="203"/>
        <v>199.37000522140667</v>
      </c>
      <c r="N829" s="3"/>
    </row>
    <row r="830" spans="1:14" x14ac:dyDescent="0.25">
      <c r="A830" s="3">
        <v>16</v>
      </c>
      <c r="B830" s="3" t="s">
        <v>38</v>
      </c>
      <c r="C830" s="3" t="s">
        <v>14</v>
      </c>
      <c r="D830" s="3">
        <v>14</v>
      </c>
      <c r="E830" s="3">
        <v>14.5</v>
      </c>
      <c r="F830" s="3">
        <f t="shared" si="195"/>
        <v>14.25</v>
      </c>
      <c r="G830" s="13">
        <f t="shared" si="196"/>
        <v>1.5969850312499999E-2</v>
      </c>
      <c r="H830" s="3"/>
      <c r="I830" s="18">
        <f t="shared" si="201"/>
        <v>14.926368128452882</v>
      </c>
      <c r="J830" s="18">
        <f t="shared" si="198"/>
        <v>14.385271628646089</v>
      </c>
      <c r="K830" s="15">
        <f t="shared" si="202"/>
        <v>0.11740056990877547</v>
      </c>
      <c r="L830" s="3"/>
      <c r="M830" s="18">
        <f t="shared" si="203"/>
        <v>45.264302646989158</v>
      </c>
      <c r="N830" s="3"/>
    </row>
    <row r="831" spans="1:14" x14ac:dyDescent="0.25">
      <c r="A831" s="3">
        <v>17</v>
      </c>
      <c r="B831" s="3" t="s">
        <v>38</v>
      </c>
      <c r="C831" s="3" t="s">
        <v>14</v>
      </c>
      <c r="D831" s="3">
        <v>26</v>
      </c>
      <c r="E831" s="3">
        <v>26</v>
      </c>
      <c r="F831" s="3">
        <f t="shared" si="195"/>
        <v>26</v>
      </c>
      <c r="G831" s="13">
        <f t="shared" si="196"/>
        <v>5.3164019999999992E-2</v>
      </c>
      <c r="H831" s="3"/>
      <c r="I831" s="18">
        <f t="shared" si="201"/>
        <v>21.870922907003081</v>
      </c>
      <c r="J831" s="18">
        <f t="shared" si="198"/>
        <v>24.729871549482155</v>
      </c>
      <c r="K831" s="15">
        <f t="shared" si="202"/>
        <v>0.54440088029908495</v>
      </c>
      <c r="L831" s="3"/>
      <c r="M831" s="18">
        <f t="shared" si="203"/>
        <v>209.73980672262121</v>
      </c>
      <c r="N831" s="3"/>
    </row>
    <row r="832" spans="1:14" x14ac:dyDescent="0.25">
      <c r="A832" s="3">
        <v>18</v>
      </c>
      <c r="B832" s="3" t="s">
        <v>38</v>
      </c>
      <c r="C832" s="3" t="s">
        <v>14</v>
      </c>
      <c r="D832" s="3">
        <v>11</v>
      </c>
      <c r="E832" s="3">
        <v>10</v>
      </c>
      <c r="F832" s="3">
        <f t="shared" si="195"/>
        <v>10.5</v>
      </c>
      <c r="G832" s="13">
        <f t="shared" si="196"/>
        <v>8.6706112499999998E-3</v>
      </c>
      <c r="H832" s="3"/>
      <c r="I832" s="18">
        <f t="shared" si="201"/>
        <v>12.710020858702819</v>
      </c>
      <c r="J832" s="18">
        <f t="shared" si="198"/>
        <v>10.925024825647952</v>
      </c>
      <c r="K832" s="15">
        <f t="shared" si="202"/>
        <v>5.5091871495363466E-2</v>
      </c>
      <c r="L832" s="3"/>
      <c r="M832" s="18">
        <f t="shared" si="203"/>
        <v>20.797051153666935</v>
      </c>
      <c r="N832" s="3"/>
    </row>
    <row r="833" spans="1:14" x14ac:dyDescent="0.25">
      <c r="A833" s="3">
        <v>19</v>
      </c>
      <c r="B833" s="3" t="s">
        <v>38</v>
      </c>
      <c r="C833" s="3" t="s">
        <v>14</v>
      </c>
      <c r="D833" s="3">
        <v>16</v>
      </c>
      <c r="E833" s="3">
        <v>17</v>
      </c>
      <c r="F833" s="3">
        <f t="shared" si="195"/>
        <v>16.5</v>
      </c>
      <c r="G833" s="13">
        <f t="shared" si="196"/>
        <v>2.1411101249999998E-2</v>
      </c>
      <c r="H833" s="3"/>
      <c r="I833" s="18">
        <f t="shared" si="201"/>
        <v>16.25617649030292</v>
      </c>
      <c r="J833" s="18">
        <f t="shared" si="198"/>
        <v>16.416626132195354</v>
      </c>
      <c r="K833" s="15">
        <f t="shared" si="202"/>
        <v>0.16932264202934297</v>
      </c>
      <c r="L833" s="3"/>
      <c r="M833" s="18">
        <f t="shared" si="203"/>
        <v>65.452363893696457</v>
      </c>
      <c r="N833" s="3"/>
    </row>
    <row r="834" spans="1:14" x14ac:dyDescent="0.25">
      <c r="A834" s="3">
        <v>20</v>
      </c>
      <c r="B834" s="3" t="s">
        <v>38</v>
      </c>
      <c r="C834" s="3" t="s">
        <v>14</v>
      </c>
      <c r="D834" s="3">
        <v>13.5</v>
      </c>
      <c r="E834" s="3">
        <v>13.5</v>
      </c>
      <c r="F834" s="3">
        <f t="shared" si="195"/>
        <v>13.5</v>
      </c>
      <c r="G834" s="13">
        <f t="shared" si="196"/>
        <v>1.4333051249999999E-2</v>
      </c>
      <c r="H834" s="3"/>
      <c r="I834" s="18">
        <f t="shared" si="201"/>
        <v>14.48309867450287</v>
      </c>
      <c r="J834" s="18">
        <f t="shared" si="198"/>
        <v>13.701294442582331</v>
      </c>
      <c r="K834" s="15">
        <f t="shared" si="202"/>
        <v>0.10265511667570582</v>
      </c>
      <c r="L834" s="3"/>
      <c r="M834" s="18">
        <f t="shared" si="203"/>
        <v>39.505600928585835</v>
      </c>
      <c r="N834" s="3"/>
    </row>
    <row r="835" spans="1:14" x14ac:dyDescent="0.25">
      <c r="A835" s="3">
        <v>21</v>
      </c>
      <c r="B835" s="3" t="s">
        <v>38</v>
      </c>
      <c r="C835" s="3" t="s">
        <v>14</v>
      </c>
      <c r="D835" s="3">
        <v>18</v>
      </c>
      <c r="E835" s="3">
        <v>18</v>
      </c>
      <c r="F835" s="3">
        <f t="shared" si="195"/>
        <v>18</v>
      </c>
      <c r="G835" s="13">
        <f t="shared" si="196"/>
        <v>2.548098E-2</v>
      </c>
      <c r="H835" s="3"/>
      <c r="I835" s="18">
        <f t="shared" si="201"/>
        <v>17.142715398202945</v>
      </c>
      <c r="J835" s="18">
        <f t="shared" si="198"/>
        <v>17.75543844941992</v>
      </c>
      <c r="K835" s="15">
        <f t="shared" si="202"/>
        <v>0.21086372448389307</v>
      </c>
      <c r="L835" s="3"/>
      <c r="M835" s="18">
        <f t="shared" si="203"/>
        <v>81.535327612924533</v>
      </c>
      <c r="N835" s="3"/>
    </row>
    <row r="836" spans="1:14" x14ac:dyDescent="0.25">
      <c r="A836" s="3">
        <v>22</v>
      </c>
      <c r="B836" s="3" t="s">
        <v>38</v>
      </c>
      <c r="C836" s="3" t="s">
        <v>14</v>
      </c>
      <c r="D836" s="3">
        <v>21</v>
      </c>
      <c r="E836" s="3">
        <v>21</v>
      </c>
      <c r="F836" s="3">
        <f t="shared" si="195"/>
        <v>21</v>
      </c>
      <c r="G836" s="13">
        <f t="shared" si="196"/>
        <v>3.4682444999999999E-2</v>
      </c>
      <c r="H836" s="3"/>
      <c r="I836" s="18">
        <f t="shared" si="201"/>
        <v>18.915793214002996</v>
      </c>
      <c r="J836" s="18">
        <f t="shared" si="198"/>
        <v>20.400953154818815</v>
      </c>
      <c r="K836" s="15">
        <f t="shared" si="202"/>
        <v>0.31244695837394798</v>
      </c>
      <c r="L836" s="3"/>
      <c r="M836" s="18">
        <f t="shared" si="203"/>
        <v>120.71092410542801</v>
      </c>
      <c r="N836" s="3"/>
    </row>
    <row r="837" spans="1:14" x14ac:dyDescent="0.25">
      <c r="A837" s="3">
        <v>23</v>
      </c>
      <c r="B837" s="3" t="s">
        <v>38</v>
      </c>
      <c r="C837" s="3" t="s">
        <v>14</v>
      </c>
      <c r="D837" s="3">
        <v>22</v>
      </c>
      <c r="E837" s="3">
        <v>22.5</v>
      </c>
      <c r="F837" s="3">
        <f t="shared" si="195"/>
        <v>22.25</v>
      </c>
      <c r="G837" s="13">
        <f t="shared" si="196"/>
        <v>3.8934190312499999E-2</v>
      </c>
      <c r="H837" s="3"/>
      <c r="I837" s="18">
        <f t="shared" si="201"/>
        <v>19.654575637253018</v>
      </c>
      <c r="J837" s="18">
        <f t="shared" si="198"/>
        <v>21.491920125954906</v>
      </c>
      <c r="K837" s="15">
        <f t="shared" si="202"/>
        <v>0.3626832896905251</v>
      </c>
      <c r="L837" s="3"/>
      <c r="M837" s="18">
        <f t="shared" si="203"/>
        <v>140.03101717222614</v>
      </c>
      <c r="N837" s="3"/>
    </row>
    <row r="838" spans="1:14" x14ac:dyDescent="0.25">
      <c r="A838" s="3">
        <v>24</v>
      </c>
      <c r="B838" s="3" t="s">
        <v>38</v>
      </c>
      <c r="C838" s="3" t="s">
        <v>14</v>
      </c>
      <c r="D838" s="3">
        <v>27</v>
      </c>
      <c r="E838" s="3">
        <v>28</v>
      </c>
      <c r="F838" s="3">
        <f t="shared" si="195"/>
        <v>27.5</v>
      </c>
      <c r="G838" s="13">
        <f t="shared" si="196"/>
        <v>5.9475281249999998E-2</v>
      </c>
      <c r="H838" s="3"/>
      <c r="I838" s="18">
        <f t="shared" si="201"/>
        <v>22.757461814903106</v>
      </c>
      <c r="J838" s="18">
        <f t="shared" si="198"/>
        <v>26.011753585546206</v>
      </c>
      <c r="K838" s="15">
        <f t="shared" si="202"/>
        <v>0.6311663331265488</v>
      </c>
      <c r="L838" s="3"/>
      <c r="M838" s="18">
        <f t="shared" si="203"/>
        <v>242.95734087224548</v>
      </c>
      <c r="N838" s="3"/>
    </row>
    <row r="839" spans="1:14" x14ac:dyDescent="0.25">
      <c r="A839" s="3">
        <v>25</v>
      </c>
      <c r="B839" s="3" t="s">
        <v>38</v>
      </c>
      <c r="C839" s="3" t="s">
        <v>14</v>
      </c>
      <c r="D839" s="3">
        <v>25</v>
      </c>
      <c r="E839" s="3">
        <v>21.5</v>
      </c>
      <c r="F839" s="3">
        <f t="shared" si="195"/>
        <v>23.25</v>
      </c>
      <c r="G839" s="13">
        <f t="shared" si="196"/>
        <v>4.2512537812500001E-2</v>
      </c>
      <c r="H839" s="3"/>
      <c r="I839" s="18">
        <f t="shared" si="201"/>
        <v>20.245601575853033</v>
      </c>
      <c r="J839" s="18">
        <f t="shared" si="198"/>
        <v>22.360317118934326</v>
      </c>
      <c r="K839" s="15">
        <f t="shared" si="202"/>
        <v>0.40646588232239944</v>
      </c>
      <c r="L839" s="3"/>
      <c r="M839" s="18">
        <f t="shared" si="203"/>
        <v>156.84860425439962</v>
      </c>
      <c r="N839" s="3"/>
    </row>
    <row r="840" spans="1:14" x14ac:dyDescent="0.25">
      <c r="A840" s="3">
        <v>26</v>
      </c>
      <c r="B840" s="3" t="s">
        <v>38</v>
      </c>
      <c r="C840" s="3" t="s">
        <v>14</v>
      </c>
      <c r="D840" s="3">
        <v>18</v>
      </c>
      <c r="E840" s="3">
        <v>18.5</v>
      </c>
      <c r="F840" s="3">
        <f t="shared" si="195"/>
        <v>18.25</v>
      </c>
      <c r="G840" s="13">
        <f t="shared" si="196"/>
        <v>2.6193700312499998E-2</v>
      </c>
      <c r="H840" s="3"/>
      <c r="I840" s="18">
        <f t="shared" si="201"/>
        <v>17.290471882852948</v>
      </c>
      <c r="J840" s="18">
        <f t="shared" si="198"/>
        <v>17.977476049607848</v>
      </c>
      <c r="K840" s="15">
        <f t="shared" si="202"/>
        <v>0.2183620174578362</v>
      </c>
      <c r="L840" s="3"/>
      <c r="M840" s="18">
        <f t="shared" si="203"/>
        <v>84.433593425486592</v>
      </c>
      <c r="N840" s="3"/>
    </row>
    <row r="841" spans="1:14" x14ac:dyDescent="0.25">
      <c r="A841" s="3">
        <v>27</v>
      </c>
      <c r="B841" s="3" t="s">
        <v>38</v>
      </c>
      <c r="C841" s="3" t="s">
        <v>14</v>
      </c>
      <c r="D841" s="3">
        <v>24</v>
      </c>
      <c r="E841" s="3">
        <v>24.5</v>
      </c>
      <c r="F841" s="3">
        <f t="shared" si="195"/>
        <v>24.25</v>
      </c>
      <c r="G841" s="13">
        <f t="shared" si="196"/>
        <v>4.6248175312500001E-2</v>
      </c>
      <c r="H841" s="3"/>
      <c r="I841" s="18">
        <f t="shared" si="201"/>
        <v>20.836627514453053</v>
      </c>
      <c r="J841" s="18">
        <f t="shared" si="198"/>
        <v>23.225023090490531</v>
      </c>
      <c r="K841" s="15">
        <f t="shared" si="202"/>
        <v>0.45357666530825747</v>
      </c>
      <c r="L841" s="3"/>
      <c r="M841" s="18">
        <f t="shared" si="203"/>
        <v>174.92717322655542</v>
      </c>
      <c r="N841" s="3"/>
    </row>
    <row r="842" spans="1:14" x14ac:dyDescent="0.25">
      <c r="A842" s="3">
        <v>28</v>
      </c>
      <c r="B842" s="3" t="s">
        <v>38</v>
      </c>
      <c r="C842" s="3" t="s">
        <v>14</v>
      </c>
      <c r="D842" s="3">
        <v>20</v>
      </c>
      <c r="E842" s="3">
        <v>20</v>
      </c>
      <c r="F842" s="3">
        <f t="shared" si="195"/>
        <v>20</v>
      </c>
      <c r="G842" s="13">
        <f t="shared" si="196"/>
        <v>3.1458E-2</v>
      </c>
      <c r="H842" s="3"/>
      <c r="I842" s="18">
        <f t="shared" si="201"/>
        <v>18.32476727540298</v>
      </c>
      <c r="J842" s="18">
        <f t="shared" si="198"/>
        <v>19.523554996346338</v>
      </c>
      <c r="K842" s="15">
        <f t="shared" si="202"/>
        <v>0.27570073432968012</v>
      </c>
      <c r="L842" s="3"/>
      <c r="M842" s="18">
        <f t="shared" si="203"/>
        <v>106.55927028322934</v>
      </c>
      <c r="N842" s="3"/>
    </row>
    <row r="843" spans="1:14" x14ac:dyDescent="0.25">
      <c r="A843" s="3">
        <v>29</v>
      </c>
      <c r="B843" s="3" t="s">
        <v>38</v>
      </c>
      <c r="C843" s="3" t="s">
        <v>14</v>
      </c>
      <c r="D843" s="3">
        <v>27</v>
      </c>
      <c r="E843" s="3">
        <v>26</v>
      </c>
      <c r="F843" s="3">
        <f t="shared" si="195"/>
        <v>26.5</v>
      </c>
      <c r="G843" s="13">
        <f t="shared" si="196"/>
        <v>5.5228451249999998E-2</v>
      </c>
      <c r="H843" s="3"/>
      <c r="I843" s="18">
        <f t="shared" si="201"/>
        <v>22.16643587630309</v>
      </c>
      <c r="J843" s="18">
        <f t="shared" si="198"/>
        <v>25.157959084434971</v>
      </c>
      <c r="K843" s="15">
        <f t="shared" si="202"/>
        <v>0.57238504092907072</v>
      </c>
      <c r="L843" s="3"/>
      <c r="M843" s="18">
        <f t="shared" si="203"/>
        <v>220.45705943850811</v>
      </c>
      <c r="N843" s="3"/>
    </row>
    <row r="844" spans="1:14" x14ac:dyDescent="0.25">
      <c r="A844" s="3">
        <v>30</v>
      </c>
      <c r="B844" s="3" t="s">
        <v>38</v>
      </c>
      <c r="C844" s="3" t="s">
        <v>14</v>
      </c>
      <c r="D844" s="3">
        <v>18</v>
      </c>
      <c r="E844" s="3">
        <v>19</v>
      </c>
      <c r="F844" s="3">
        <f t="shared" si="195"/>
        <v>18.5</v>
      </c>
      <c r="G844" s="13">
        <f t="shared" si="196"/>
        <v>2.6916251249999999E-2</v>
      </c>
      <c r="H844" s="3"/>
      <c r="I844" s="18">
        <f t="shared" si="201"/>
        <v>17.438228367502955</v>
      </c>
      <c r="J844" s="18">
        <f t="shared" si="198"/>
        <v>18.199212724530888</v>
      </c>
      <c r="K844" s="15">
        <f t="shared" si="202"/>
        <v>0.22602968474694979</v>
      </c>
      <c r="L844" s="3"/>
      <c r="M844" s="18">
        <f t="shared" si="203"/>
        <v>87.396031632455873</v>
      </c>
      <c r="N844" s="3"/>
    </row>
    <row r="845" spans="1:14" x14ac:dyDescent="0.25">
      <c r="A845" s="3">
        <v>31</v>
      </c>
      <c r="B845" s="3" t="s">
        <v>38</v>
      </c>
      <c r="C845" s="3" t="s">
        <v>14</v>
      </c>
      <c r="D845" s="3">
        <v>32.5</v>
      </c>
      <c r="E845" s="3">
        <v>33</v>
      </c>
      <c r="F845" s="3">
        <f t="shared" si="195"/>
        <v>32.75</v>
      </c>
      <c r="G845" s="13">
        <f t="shared" si="196"/>
        <v>8.4351677812499998E-2</v>
      </c>
      <c r="H845" s="3"/>
      <c r="I845" s="18">
        <f t="shared" si="201"/>
        <v>25.860347992553194</v>
      </c>
      <c r="J845" s="18">
        <f t="shared" si="198"/>
        <v>30.446421766593129</v>
      </c>
      <c r="K845" s="15">
        <f t="shared" si="202"/>
        <v>1.0058659207895351</v>
      </c>
      <c r="L845" s="3"/>
      <c r="M845" s="18">
        <f t="shared" si="203"/>
        <v>386.12689721260699</v>
      </c>
      <c r="N845" s="3"/>
    </row>
    <row r="846" spans="1:14" x14ac:dyDescent="0.25">
      <c r="A846" s="3">
        <v>32</v>
      </c>
      <c r="B846" s="3" t="s">
        <v>38</v>
      </c>
      <c r="C846" s="3" t="s">
        <v>14</v>
      </c>
      <c r="D846" s="3">
        <v>11.5</v>
      </c>
      <c r="E846" s="3">
        <v>11</v>
      </c>
      <c r="F846" s="3">
        <f t="shared" si="195"/>
        <v>11.25</v>
      </c>
      <c r="G846" s="13">
        <f t="shared" si="196"/>
        <v>9.9535078124999999E-3</v>
      </c>
      <c r="H846" s="3"/>
      <c r="I846" s="18">
        <f t="shared" si="201"/>
        <v>13.153290312652832</v>
      </c>
      <c r="J846" s="18">
        <f t="shared" si="198"/>
        <v>11.625704950747357</v>
      </c>
      <c r="K846" s="15">
        <f t="shared" si="202"/>
        <v>6.5374219098933192E-2</v>
      </c>
      <c r="L846" s="3"/>
      <c r="M846" s="18">
        <f t="shared" si="203"/>
        <v>24.864775261627585</v>
      </c>
      <c r="N846" s="3"/>
    </row>
    <row r="847" spans="1:14" x14ac:dyDescent="0.25">
      <c r="A847" s="3">
        <v>33</v>
      </c>
      <c r="B847" s="3" t="s">
        <v>38</v>
      </c>
      <c r="C847" s="3" t="s">
        <v>14</v>
      </c>
      <c r="D847" s="3">
        <v>15</v>
      </c>
      <c r="E847" s="3">
        <v>15</v>
      </c>
      <c r="F847" s="3">
        <f t="shared" si="195"/>
        <v>15</v>
      </c>
      <c r="G847" s="13">
        <f t="shared" si="196"/>
        <v>1.7695124999999999E-2</v>
      </c>
      <c r="H847" s="3"/>
      <c r="I847" s="18">
        <f t="shared" si="201"/>
        <v>15.369637582402895</v>
      </c>
      <c r="J847" s="18">
        <f t="shared" si="198"/>
        <v>15.065692482498504</v>
      </c>
      <c r="K847" s="15">
        <f t="shared" si="202"/>
        <v>0.13339220138831337</v>
      </c>
      <c r="L847" s="3"/>
      <c r="M847" s="18">
        <f t="shared" si="203"/>
        <v>51.495155304297</v>
      </c>
      <c r="N847" s="3"/>
    </row>
    <row r="848" spans="1:14" x14ac:dyDescent="0.25">
      <c r="A848" s="3">
        <v>34</v>
      </c>
      <c r="B848" s="3" t="s">
        <v>38</v>
      </c>
      <c r="C848" s="3" t="s">
        <v>14</v>
      </c>
      <c r="D848" s="3">
        <v>24.5</v>
      </c>
      <c r="E848" s="3">
        <v>25</v>
      </c>
      <c r="F848" s="3">
        <f t="shared" si="195"/>
        <v>24.75</v>
      </c>
      <c r="G848" s="13">
        <f t="shared" si="196"/>
        <v>4.8174977812499999E-2</v>
      </c>
      <c r="H848" s="3"/>
      <c r="I848" s="18">
        <f t="shared" si="201"/>
        <v>21.132140483753059</v>
      </c>
      <c r="J848" s="18">
        <f t="shared" si="198"/>
        <v>23.656044702723186</v>
      </c>
      <c r="K848" s="15">
        <f t="shared" si="202"/>
        <v>0.47841876576588388</v>
      </c>
      <c r="L848" s="3"/>
      <c r="M848" s="18">
        <f t="shared" si="203"/>
        <v>184.45396489509335</v>
      </c>
      <c r="N848" s="3"/>
    </row>
    <row r="849" spans="1:14" x14ac:dyDescent="0.25">
      <c r="A849" s="3">
        <v>35</v>
      </c>
      <c r="B849" s="3" t="s">
        <v>38</v>
      </c>
      <c r="C849" s="3" t="s">
        <v>14</v>
      </c>
      <c r="D849" s="3">
        <v>20</v>
      </c>
      <c r="E849" s="3">
        <v>19.5</v>
      </c>
      <c r="F849" s="3">
        <f t="shared" si="195"/>
        <v>19.75</v>
      </c>
      <c r="G849" s="13">
        <f t="shared" si="196"/>
        <v>3.0676465312499998E-2</v>
      </c>
      <c r="H849" s="3"/>
      <c r="I849" s="18">
        <f t="shared" si="201"/>
        <v>18.177010790752973</v>
      </c>
      <c r="J849" s="18">
        <f t="shared" si="198"/>
        <v>19.30353427782239</v>
      </c>
      <c r="K849" s="15">
        <f t="shared" si="202"/>
        <v>0.26697625168849276</v>
      </c>
      <c r="L849" s="3"/>
      <c r="M849" s="18">
        <f t="shared" si="203"/>
        <v>103.19642678741435</v>
      </c>
      <c r="N849" s="3"/>
    </row>
    <row r="850" spans="1:14" x14ac:dyDescent="0.25">
      <c r="A850" s="3">
        <v>36</v>
      </c>
      <c r="B850" s="3" t="s">
        <v>38</v>
      </c>
      <c r="C850" s="3" t="s">
        <v>14</v>
      </c>
      <c r="D850" s="3">
        <v>48</v>
      </c>
      <c r="E850" s="3">
        <v>36</v>
      </c>
      <c r="F850" s="3">
        <f t="shared" si="195"/>
        <v>42</v>
      </c>
      <c r="G850" s="13">
        <f t="shared" si="196"/>
        <v>0.13872978</v>
      </c>
      <c r="H850" s="3"/>
      <c r="I850" s="18">
        <f t="shared" si="201"/>
        <v>31.327337924603352</v>
      </c>
      <c r="J850" s="18">
        <f t="shared" si="198"/>
        <v>38.095921635622247</v>
      </c>
      <c r="K850" s="15">
        <f t="shared" si="202"/>
        <v>1.9790736126357449</v>
      </c>
      <c r="L850" s="3"/>
      <c r="M850" s="18">
        <f t="shared" si="203"/>
        <v>756.97579234779425</v>
      </c>
      <c r="N850" s="3"/>
    </row>
    <row r="851" spans="1:14" x14ac:dyDescent="0.25">
      <c r="A851" s="3">
        <v>37</v>
      </c>
      <c r="B851" s="3" t="s">
        <v>38</v>
      </c>
      <c r="C851" s="3" t="s">
        <v>14</v>
      </c>
      <c r="D851" s="3">
        <v>39</v>
      </c>
      <c r="E851" s="3">
        <v>39</v>
      </c>
      <c r="F851" s="3">
        <f t="shared" si="195"/>
        <v>39</v>
      </c>
      <c r="G851" s="13">
        <f t="shared" si="196"/>
        <v>0.11961904500000001</v>
      </c>
      <c r="H851" s="3"/>
      <c r="I851" s="18">
        <f t="shared" si="201"/>
        <v>29.554260108803302</v>
      </c>
      <c r="J851" s="18">
        <f t="shared" si="198"/>
        <v>35.635272567964613</v>
      </c>
      <c r="K851" s="15">
        <f t="shared" si="202"/>
        <v>1.6152363649223285</v>
      </c>
      <c r="L851" s="3"/>
      <c r="M851" s="18">
        <f t="shared" si="203"/>
        <v>618.43762135272061</v>
      </c>
      <c r="N851" s="3"/>
    </row>
    <row r="852" spans="1:14" x14ac:dyDescent="0.25">
      <c r="A852" s="3">
        <v>38</v>
      </c>
      <c r="B852" s="3" t="s">
        <v>38</v>
      </c>
      <c r="C852" s="3" t="s">
        <v>15</v>
      </c>
      <c r="D852" s="3">
        <v>40</v>
      </c>
      <c r="E852" s="3">
        <v>30</v>
      </c>
      <c r="F852" s="3">
        <f t="shared" si="195"/>
        <v>35</v>
      </c>
      <c r="G852" s="13">
        <f t="shared" si="196"/>
        <v>9.6340124999999999E-2</v>
      </c>
      <c r="H852" s="3">
        <v>29.6</v>
      </c>
      <c r="I852" s="18">
        <f>14.5533711872903+(0.308151775729765*F852)</f>
        <v>25.338683337832073</v>
      </c>
      <c r="J852" s="18">
        <f t="shared" si="198"/>
        <v>32.324824973184292</v>
      </c>
      <c r="K852" s="15">
        <f t="shared" si="202"/>
        <v>1.1243224032396451</v>
      </c>
      <c r="L852" s="3"/>
      <c r="M852" s="18">
        <f t="shared" si="203"/>
        <v>431.52345844363305</v>
      </c>
      <c r="N852" s="3"/>
    </row>
    <row r="853" spans="1:14" x14ac:dyDescent="0.25">
      <c r="A853" s="3">
        <v>39</v>
      </c>
      <c r="B853" s="3" t="s">
        <v>38</v>
      </c>
      <c r="C853" s="3" t="s">
        <v>15</v>
      </c>
      <c r="D853" s="3">
        <v>44</v>
      </c>
      <c r="E853" s="3">
        <v>42</v>
      </c>
      <c r="F853" s="3">
        <f t="shared" si="195"/>
        <v>43</v>
      </c>
      <c r="G853" s="13">
        <f t="shared" si="196"/>
        <v>0.145414605</v>
      </c>
      <c r="H853" s="3"/>
      <c r="I853" s="18">
        <f>14.5533711872903+(0.308151775729765*F853)</f>
        <v>27.803897543670196</v>
      </c>
      <c r="J853" s="18">
        <f t="shared" si="198"/>
        <v>38.912214971552594</v>
      </c>
      <c r="K853" s="15">
        <f t="shared" si="202"/>
        <v>1.846232469059812</v>
      </c>
      <c r="L853" s="3"/>
      <c r="M853" s="18">
        <f t="shared" si="203"/>
        <v>706.87433063443223</v>
      </c>
      <c r="N853" s="3"/>
    </row>
    <row r="854" spans="1:14" x14ac:dyDescent="0.25">
      <c r="A854" s="3">
        <v>40</v>
      </c>
      <c r="B854" s="3" t="s">
        <v>38</v>
      </c>
      <c r="C854" s="3" t="s">
        <v>15</v>
      </c>
      <c r="D854" s="3">
        <v>40</v>
      </c>
      <c r="E854" s="3">
        <v>40</v>
      </c>
      <c r="F854" s="3">
        <f t="shared" si="195"/>
        <v>40</v>
      </c>
      <c r="G854" s="13">
        <f t="shared" si="196"/>
        <v>0.125832</v>
      </c>
      <c r="H854" s="3"/>
      <c r="I854" s="18">
        <f>14.5533711872903+(0.308151775729765*F854)</f>
        <v>26.8794422164809</v>
      </c>
      <c r="J854" s="18">
        <f t="shared" si="198"/>
        <v>36.457503507079466</v>
      </c>
      <c r="K854" s="15">
        <f t="shared" si="202"/>
        <v>1.548888011711717</v>
      </c>
      <c r="L854" s="3"/>
      <c r="M854" s="18">
        <f t="shared" si="203"/>
        <v>593.5288906875403</v>
      </c>
      <c r="N854" s="3"/>
    </row>
    <row r="855" spans="1:14" x14ac:dyDescent="0.25">
      <c r="A855" s="3">
        <v>41</v>
      </c>
      <c r="B855" s="3" t="s">
        <v>38</v>
      </c>
      <c r="C855" s="3" t="s">
        <v>15</v>
      </c>
      <c r="D855" s="3">
        <v>24</v>
      </c>
      <c r="E855" s="3">
        <v>26</v>
      </c>
      <c r="F855" s="3">
        <f t="shared" si="195"/>
        <v>25</v>
      </c>
      <c r="G855" s="13">
        <f t="shared" si="196"/>
        <v>4.9153124999999999E-2</v>
      </c>
      <c r="H855" s="3"/>
      <c r="I855" s="18">
        <f>14.5533711872903+(0.308151775729765*F855)</f>
        <v>22.257165580534426</v>
      </c>
      <c r="J855" s="18">
        <f t="shared" si="198"/>
        <v>23.871231353793462</v>
      </c>
      <c r="K855" s="15">
        <f t="shared" si="202"/>
        <v>0.51246415945682089</v>
      </c>
      <c r="L855" s="3"/>
      <c r="M855" s="18">
        <f t="shared" si="203"/>
        <v>197.41037332428735</v>
      </c>
      <c r="N855" s="3"/>
    </row>
    <row r="856" spans="1:14" x14ac:dyDescent="0.25">
      <c r="A856" s="3">
        <v>42</v>
      </c>
      <c r="B856" s="3" t="s">
        <v>38</v>
      </c>
      <c r="C856" s="3" t="s">
        <v>15</v>
      </c>
      <c r="D856" s="3">
        <v>34.5</v>
      </c>
      <c r="E856" s="3">
        <v>38</v>
      </c>
      <c r="F856" s="3">
        <f t="shared" si="195"/>
        <v>36.25</v>
      </c>
      <c r="G856" s="13">
        <f t="shared" si="196"/>
        <v>0.10334444531249999</v>
      </c>
      <c r="H856" s="3"/>
      <c r="I856" s="18">
        <f>14.5533711872903+(0.308151775729765*F856)</f>
        <v>25.723873057494281</v>
      </c>
      <c r="J856" s="18">
        <f t="shared" si="198"/>
        <v>33.363176413748029</v>
      </c>
      <c r="K856" s="15">
        <f t="shared" si="202"/>
        <v>1.2224824457765671</v>
      </c>
      <c r="L856" s="3"/>
      <c r="M856" s="18">
        <f t="shared" si="203"/>
        <v>469.00084587229537</v>
      </c>
      <c r="N856" s="3"/>
    </row>
    <row r="857" spans="1:14" x14ac:dyDescent="0.25">
      <c r="A857" s="32">
        <f>A856*10000/531</f>
        <v>790.96045197740114</v>
      </c>
      <c r="B857" s="6"/>
      <c r="C857" s="6"/>
      <c r="D857" s="6"/>
      <c r="E857" s="6"/>
      <c r="F857" s="6"/>
      <c r="G857" s="20">
        <f>SUM(G815:G856)</f>
        <v>2.3611244278124999</v>
      </c>
      <c r="H857" s="7">
        <f>G857*10000/531</f>
        <v>44.465620109463273</v>
      </c>
      <c r="I857" s="17">
        <f t="shared" ref="I857:J857" si="204">AVERAGE(I815:I856)</f>
        <v>21.631750453859915</v>
      </c>
      <c r="J857" s="17">
        <f t="shared" si="204"/>
        <v>23.97188639433524</v>
      </c>
      <c r="K857" s="9">
        <f>SUM(K815:K856)</f>
        <v>26.221311189891708</v>
      </c>
      <c r="L857" s="7">
        <f>K857*10000/531</f>
        <v>493.81000357611498</v>
      </c>
      <c r="M857" s="17">
        <f>SUM(M815:M856)</f>
        <v>9562.2539675585685</v>
      </c>
      <c r="N857" s="7">
        <f>(M857*10000/531)/1000</f>
        <v>180.08011238340052</v>
      </c>
    </row>
    <row r="858" spans="1:14" x14ac:dyDescent="0.25">
      <c r="A858" s="2">
        <v>1</v>
      </c>
      <c r="B858" s="2" t="s">
        <v>44</v>
      </c>
      <c r="C858" s="2" t="s">
        <v>16</v>
      </c>
      <c r="D858" s="2">
        <v>37.5</v>
      </c>
      <c r="E858" s="2">
        <v>36</v>
      </c>
      <c r="F858" s="2">
        <f t="shared" ref="F858:F901" si="205">(D858+E858)/2</f>
        <v>36.75</v>
      </c>
      <c r="G858" s="12">
        <f t="shared" ref="G858:G901" si="206">(3.1458*(F858/2)^2)/10000</f>
        <v>0.10621498781249999</v>
      </c>
      <c r="H858" s="2">
        <v>32</v>
      </c>
      <c r="I858" s="19">
        <f>16.7822461729784+(0.348491398454387*F858)</f>
        <v>29.589305066177122</v>
      </c>
      <c r="J858" s="19">
        <f t="shared" ref="J858:J901" si="207">1.3132*F858^0.901</f>
        <v>33.777518496967488</v>
      </c>
      <c r="K858" s="14">
        <f>(2.3118+(((3.1278*10^-2)*(F858^2)*I858))+((3.7159*10^-1)*F858))/1000</f>
        <v>1.2659056062455198</v>
      </c>
      <c r="L858" s="2"/>
      <c r="M858" s="19">
        <f t="shared" ref="M858:M861" si="208">((-9.1098)+(((7.3484*10^-3)*(F858^2)*I858))+(2.3666*F858))</f>
        <v>371.52102327295796</v>
      </c>
      <c r="N858" s="2"/>
    </row>
    <row r="859" spans="1:14" x14ac:dyDescent="0.25">
      <c r="A859" s="2">
        <v>2</v>
      </c>
      <c r="B859" s="2" t="s">
        <v>44</v>
      </c>
      <c r="C859" s="2" t="s">
        <v>16</v>
      </c>
      <c r="D859" s="2">
        <v>28.5</v>
      </c>
      <c r="E859" s="2">
        <v>30.5</v>
      </c>
      <c r="F859" s="2">
        <f t="shared" si="205"/>
        <v>29.5</v>
      </c>
      <c r="G859" s="12">
        <f t="shared" si="206"/>
        <v>6.8440811249999997E-2</v>
      </c>
      <c r="H859" s="2"/>
      <c r="I859" s="19">
        <f>16.7822461729784+(0.348491398454387*F859)</f>
        <v>27.062742427382815</v>
      </c>
      <c r="J859" s="19">
        <f t="shared" si="207"/>
        <v>27.710254241662071</v>
      </c>
      <c r="K859" s="14">
        <f>(2.3118+(((3.1278*10^-2)*(F859^2)*I859))+((3.7159*10^-1)*F859))/1000</f>
        <v>0.74991288026441227</v>
      </c>
      <c r="L859" s="2"/>
      <c r="M859" s="19">
        <f t="shared" si="208"/>
        <v>233.76965207855386</v>
      </c>
      <c r="N859" s="2"/>
    </row>
    <row r="860" spans="1:14" x14ac:dyDescent="0.25">
      <c r="A860" s="2">
        <v>3</v>
      </c>
      <c r="B860" s="2" t="s">
        <v>44</v>
      </c>
      <c r="C860" s="2" t="s">
        <v>16</v>
      </c>
      <c r="D860" s="2">
        <v>33.5</v>
      </c>
      <c r="E860" s="2">
        <v>34</v>
      </c>
      <c r="F860" s="2">
        <f t="shared" si="205"/>
        <v>33.75</v>
      </c>
      <c r="G860" s="12">
        <f t="shared" si="206"/>
        <v>8.9581570312499997E-2</v>
      </c>
      <c r="H860" s="2"/>
      <c r="I860" s="19">
        <f>16.7822461729784+(0.348491398454387*F860)</f>
        <v>28.543830870813963</v>
      </c>
      <c r="J860" s="19">
        <f t="shared" si="207"/>
        <v>31.282794898146207</v>
      </c>
      <c r="K860" s="14">
        <f>(2.3118+(((3.1278*10^-2)*(F860^2)*I860))+((3.7159*10^-1)*F860))/1000</f>
        <v>1.0318010620335401</v>
      </c>
      <c r="L860" s="2"/>
      <c r="M860" s="19">
        <f t="shared" si="208"/>
        <v>309.68300290019391</v>
      </c>
      <c r="N860" s="2"/>
    </row>
    <row r="861" spans="1:14" x14ac:dyDescent="0.25">
      <c r="A861" s="2">
        <v>4</v>
      </c>
      <c r="B861" s="2" t="s">
        <v>44</v>
      </c>
      <c r="C861" s="2" t="s">
        <v>16</v>
      </c>
      <c r="D861" s="2">
        <v>27</v>
      </c>
      <c r="E861" s="2">
        <v>26.5</v>
      </c>
      <c r="F861" s="2">
        <f t="shared" si="205"/>
        <v>26.75</v>
      </c>
      <c r="G861" s="12">
        <f t="shared" si="206"/>
        <v>5.6275412812499995E-2</v>
      </c>
      <c r="H861" s="2"/>
      <c r="I861" s="19">
        <f>16.7822461729784+(0.348491398454387*F861)</f>
        <v>26.104391081633253</v>
      </c>
      <c r="J861" s="19">
        <f t="shared" si="207"/>
        <v>25.371702219585604</v>
      </c>
      <c r="K861" s="14">
        <f>(2.3118+(((3.1278*10^-2)*(F861^2)*I861))+((3.7159*10^-1)*F861))/1000</f>
        <v>0.59650370803333863</v>
      </c>
      <c r="L861" s="2"/>
      <c r="M861" s="19">
        <f t="shared" si="208"/>
        <v>191.45988965628192</v>
      </c>
      <c r="N861" s="2"/>
    </row>
    <row r="862" spans="1:14" x14ac:dyDescent="0.25">
      <c r="A862" s="2">
        <v>5</v>
      </c>
      <c r="B862" s="2" t="s">
        <v>44</v>
      </c>
      <c r="C862" s="2" t="s">
        <v>14</v>
      </c>
      <c r="D862" s="2">
        <v>13</v>
      </c>
      <c r="E862" s="2">
        <v>13</v>
      </c>
      <c r="F862" s="2">
        <f t="shared" si="205"/>
        <v>13</v>
      </c>
      <c r="G862" s="12">
        <f t="shared" si="206"/>
        <v>1.3291004999999998E-2</v>
      </c>
      <c r="H862" s="2">
        <v>15.4</v>
      </c>
      <c r="I862" s="19">
        <f t="shared" ref="I862:I900" si="209" xml:space="preserve"> 6.50424850340264+(0.591025938600017*F862)</f>
        <v>14.18758570520286</v>
      </c>
      <c r="J862" s="19">
        <f t="shared" si="207"/>
        <v>13.243227341530407</v>
      </c>
      <c r="K862" s="14">
        <f t="shared" ref="K862:K901" si="210">(-9.1298+(((3.4866*10^-2)*(F862^2)*I862))+(1.4633*F862))/1000</f>
        <v>9.3491377380394883E-2</v>
      </c>
      <c r="L862" s="2"/>
      <c r="M862" s="19">
        <f t="shared" ref="M862:M901" si="211">((-5.9426+(((1.321*10^-2)*(F862^2)*I862))+(7.8369*10^-1)*F862))</f>
        <v>35.919013211008334</v>
      </c>
      <c r="N862" s="2"/>
    </row>
    <row r="863" spans="1:14" x14ac:dyDescent="0.25">
      <c r="A863" s="2">
        <v>6</v>
      </c>
      <c r="B863" s="2" t="s">
        <v>44</v>
      </c>
      <c r="C863" s="2" t="s">
        <v>14</v>
      </c>
      <c r="D863" s="2">
        <v>25</v>
      </c>
      <c r="E863" s="2">
        <v>25</v>
      </c>
      <c r="F863" s="2">
        <f t="shared" si="205"/>
        <v>25</v>
      </c>
      <c r="G863" s="12">
        <f t="shared" si="206"/>
        <v>4.9153124999999999E-2</v>
      </c>
      <c r="H863" s="2">
        <v>24.8</v>
      </c>
      <c r="I863" s="19">
        <f t="shared" si="209"/>
        <v>21.279896968403065</v>
      </c>
      <c r="J863" s="19">
        <f t="shared" si="207"/>
        <v>23.871231353793462</v>
      </c>
      <c r="K863" s="14">
        <f t="shared" si="210"/>
        <v>0.49116825481271331</v>
      </c>
      <c r="L863" s="2"/>
      <c r="M863" s="19">
        <f t="shared" si="211"/>
        <v>189.34179934537781</v>
      </c>
      <c r="N863" s="2"/>
    </row>
    <row r="864" spans="1:14" x14ac:dyDescent="0.25">
      <c r="A864" s="2">
        <v>7</v>
      </c>
      <c r="B864" s="2" t="s">
        <v>44</v>
      </c>
      <c r="C864" s="2" t="s">
        <v>14</v>
      </c>
      <c r="D864" s="2">
        <v>13</v>
      </c>
      <c r="E864" s="2">
        <v>13</v>
      </c>
      <c r="F864" s="2">
        <f t="shared" si="205"/>
        <v>13</v>
      </c>
      <c r="G864" s="12">
        <f t="shared" si="206"/>
        <v>1.3291004999999998E-2</v>
      </c>
      <c r="H864" s="2">
        <v>13.7</v>
      </c>
      <c r="I864" s="19">
        <f t="shared" si="209"/>
        <v>14.18758570520286</v>
      </c>
      <c r="J864" s="19">
        <f t="shared" si="207"/>
        <v>13.243227341530407</v>
      </c>
      <c r="K864" s="14">
        <f t="shared" si="210"/>
        <v>9.3491377380394883E-2</v>
      </c>
      <c r="L864" s="2"/>
      <c r="M864" s="19">
        <f t="shared" si="211"/>
        <v>35.919013211008334</v>
      </c>
      <c r="N864" s="2"/>
    </row>
    <row r="865" spans="1:14" x14ac:dyDescent="0.25">
      <c r="A865" s="2">
        <v>8</v>
      </c>
      <c r="B865" s="2" t="s">
        <v>44</v>
      </c>
      <c r="C865" s="2" t="s">
        <v>14</v>
      </c>
      <c r="D865" s="2">
        <v>41</v>
      </c>
      <c r="E865" s="2">
        <v>42</v>
      </c>
      <c r="F865" s="2">
        <f t="shared" si="205"/>
        <v>41.5</v>
      </c>
      <c r="G865" s="12">
        <f t="shared" si="206"/>
        <v>0.13544635124999999</v>
      </c>
      <c r="H865" s="2">
        <v>28.1</v>
      </c>
      <c r="I865" s="19">
        <f t="shared" si="209"/>
        <v>31.031824955303343</v>
      </c>
      <c r="J865" s="19">
        <f t="shared" si="207"/>
        <v>37.687055670692203</v>
      </c>
      <c r="K865" s="14">
        <f t="shared" si="210"/>
        <v>1.9149951974135693</v>
      </c>
      <c r="L865" s="2"/>
      <c r="M865" s="19">
        <f t="shared" si="211"/>
        <v>732.58317959167232</v>
      </c>
      <c r="N865" s="2"/>
    </row>
    <row r="866" spans="1:14" x14ac:dyDescent="0.25">
      <c r="A866" s="2">
        <v>9</v>
      </c>
      <c r="B866" s="2" t="s">
        <v>44</v>
      </c>
      <c r="C866" s="2" t="s">
        <v>14</v>
      </c>
      <c r="D866" s="2">
        <v>26</v>
      </c>
      <c r="E866" s="2">
        <v>28</v>
      </c>
      <c r="F866" s="2">
        <f t="shared" si="205"/>
        <v>27</v>
      </c>
      <c r="G866" s="12">
        <f t="shared" si="206"/>
        <v>5.7332204999999997E-2</v>
      </c>
      <c r="H866" s="2"/>
      <c r="I866" s="19">
        <f t="shared" si="209"/>
        <v>22.461948845603096</v>
      </c>
      <c r="J866" s="19">
        <f t="shared" si="207"/>
        <v>25.585247680837522</v>
      </c>
      <c r="K866" s="14">
        <f t="shared" si="210"/>
        <v>0.60130170686063134</v>
      </c>
      <c r="L866" s="2"/>
      <c r="M866" s="19">
        <f t="shared" si="211"/>
        <v>231.52761895855389</v>
      </c>
      <c r="N866" s="2"/>
    </row>
    <row r="867" spans="1:14" x14ac:dyDescent="0.25">
      <c r="A867" s="2">
        <v>10</v>
      </c>
      <c r="B867" s="2" t="s">
        <v>44</v>
      </c>
      <c r="C867" s="2" t="s">
        <v>14</v>
      </c>
      <c r="D867" s="2">
        <v>31</v>
      </c>
      <c r="E867" s="2">
        <v>32</v>
      </c>
      <c r="F867" s="2">
        <f t="shared" si="205"/>
        <v>31.5</v>
      </c>
      <c r="G867" s="12">
        <f t="shared" si="206"/>
        <v>7.8035501249999986E-2</v>
      </c>
      <c r="H867" s="2"/>
      <c r="I867" s="19">
        <f t="shared" si="209"/>
        <v>25.121565569303172</v>
      </c>
      <c r="J867" s="19">
        <f t="shared" si="207"/>
        <v>29.397383842597005</v>
      </c>
      <c r="K867" s="14">
        <f t="shared" si="210"/>
        <v>0.90606451922449449</v>
      </c>
      <c r="L867" s="2"/>
      <c r="M867" s="19">
        <f t="shared" si="211"/>
        <v>348.02763309142352</v>
      </c>
      <c r="N867" s="2"/>
    </row>
    <row r="868" spans="1:14" x14ac:dyDescent="0.25">
      <c r="A868" s="2">
        <v>11</v>
      </c>
      <c r="B868" s="2" t="s">
        <v>44</v>
      </c>
      <c r="C868" s="2" t="s">
        <v>14</v>
      </c>
      <c r="D868" s="2">
        <v>27</v>
      </c>
      <c r="E868" s="2">
        <v>27</v>
      </c>
      <c r="F868" s="2">
        <f t="shared" si="205"/>
        <v>27</v>
      </c>
      <c r="G868" s="12">
        <f t="shared" si="206"/>
        <v>5.7332204999999997E-2</v>
      </c>
      <c r="H868" s="2"/>
      <c r="I868" s="19">
        <f t="shared" si="209"/>
        <v>22.461948845603096</v>
      </c>
      <c r="J868" s="19">
        <f t="shared" si="207"/>
        <v>25.585247680837522</v>
      </c>
      <c r="K868" s="14">
        <f t="shared" si="210"/>
        <v>0.60130170686063134</v>
      </c>
      <c r="L868" s="2"/>
      <c r="M868" s="19">
        <f t="shared" si="211"/>
        <v>231.52761895855389</v>
      </c>
      <c r="N868" s="2"/>
    </row>
    <row r="869" spans="1:14" x14ac:dyDescent="0.25">
      <c r="A869" s="2">
        <v>12</v>
      </c>
      <c r="B869" s="2" t="s">
        <v>44</v>
      </c>
      <c r="C869" s="2" t="s">
        <v>14</v>
      </c>
      <c r="D869" s="2">
        <v>17</v>
      </c>
      <c r="E869" s="2">
        <v>17.5</v>
      </c>
      <c r="F869" s="2">
        <f t="shared" si="205"/>
        <v>17.25</v>
      </c>
      <c r="G869" s="12">
        <f t="shared" si="206"/>
        <v>2.3401802812500001E-2</v>
      </c>
      <c r="H869" s="2"/>
      <c r="I869" s="19">
        <f t="shared" si="209"/>
        <v>16.699445944252933</v>
      </c>
      <c r="J869" s="19">
        <f t="shared" si="207"/>
        <v>17.087473443795925</v>
      </c>
      <c r="K869" s="14">
        <f t="shared" si="210"/>
        <v>0.18936577266210933</v>
      </c>
      <c r="L869" s="2"/>
      <c r="M869" s="19">
        <f t="shared" si="211"/>
        <v>73.218245054823143</v>
      </c>
      <c r="N869" s="2"/>
    </row>
    <row r="870" spans="1:14" x14ac:dyDescent="0.25">
      <c r="A870" s="2">
        <v>13</v>
      </c>
      <c r="B870" s="2" t="s">
        <v>44</v>
      </c>
      <c r="C870" s="2" t="s">
        <v>14</v>
      </c>
      <c r="D870" s="2">
        <v>20</v>
      </c>
      <c r="E870" s="2">
        <v>22</v>
      </c>
      <c r="F870" s="2">
        <f t="shared" si="205"/>
        <v>21</v>
      </c>
      <c r="G870" s="12">
        <f t="shared" si="206"/>
        <v>3.4682444999999999E-2</v>
      </c>
      <c r="H870" s="2"/>
      <c r="I870" s="19">
        <f t="shared" si="209"/>
        <v>18.915793214002996</v>
      </c>
      <c r="J870" s="19">
        <f t="shared" si="207"/>
        <v>20.400953154818815</v>
      </c>
      <c r="K870" s="14">
        <f t="shared" si="210"/>
        <v>0.31244695837394798</v>
      </c>
      <c r="L870" s="2"/>
      <c r="M870" s="19">
        <f t="shared" si="211"/>
        <v>120.71092410542801</v>
      </c>
      <c r="N870" s="2"/>
    </row>
    <row r="871" spans="1:14" x14ac:dyDescent="0.25">
      <c r="A871" s="2">
        <v>14</v>
      </c>
      <c r="B871" s="2" t="s">
        <v>44</v>
      </c>
      <c r="C871" s="2" t="s">
        <v>14</v>
      </c>
      <c r="D871" s="2">
        <v>23</v>
      </c>
      <c r="E871" s="2">
        <v>23</v>
      </c>
      <c r="F871" s="2">
        <f t="shared" si="205"/>
        <v>23</v>
      </c>
      <c r="G871" s="12">
        <f t="shared" si="206"/>
        <v>4.1603204999999997E-2</v>
      </c>
      <c r="H871" s="2"/>
      <c r="I871" s="19">
        <f t="shared" si="209"/>
        <v>20.09784509120303</v>
      </c>
      <c r="J871" s="19">
        <f t="shared" si="207"/>
        <v>22.143570759598532</v>
      </c>
      <c r="K871" s="14">
        <f t="shared" si="210"/>
        <v>0.3952130460164891</v>
      </c>
      <c r="L871" s="2"/>
      <c r="M871" s="19">
        <f t="shared" si="211"/>
        <v>152.52782030338497</v>
      </c>
      <c r="N871" s="2"/>
    </row>
    <row r="872" spans="1:14" x14ac:dyDescent="0.25">
      <c r="A872" s="2">
        <v>15</v>
      </c>
      <c r="B872" s="2" t="s">
        <v>44</v>
      </c>
      <c r="C872" s="2" t="s">
        <v>14</v>
      </c>
      <c r="D872" s="2">
        <v>21</v>
      </c>
      <c r="E872" s="2">
        <v>22</v>
      </c>
      <c r="F872" s="2">
        <f t="shared" si="205"/>
        <v>21.5</v>
      </c>
      <c r="G872" s="12">
        <f t="shared" si="206"/>
        <v>3.6353651250000001E-2</v>
      </c>
      <c r="H872" s="2"/>
      <c r="I872" s="19">
        <f t="shared" si="209"/>
        <v>19.211306183303005</v>
      </c>
      <c r="J872" s="19">
        <f t="shared" si="207"/>
        <v>20.838090816592413</v>
      </c>
      <c r="K872" s="14">
        <f t="shared" si="210"/>
        <v>0.33195609279116045</v>
      </c>
      <c r="L872" s="2"/>
      <c r="M872" s="19">
        <f t="shared" si="211"/>
        <v>128.21716620149226</v>
      </c>
      <c r="N872" s="2"/>
    </row>
    <row r="873" spans="1:14" x14ac:dyDescent="0.25">
      <c r="A873" s="2">
        <v>16</v>
      </c>
      <c r="B873" s="2" t="s">
        <v>44</v>
      </c>
      <c r="C873" s="2" t="s">
        <v>14</v>
      </c>
      <c r="D873" s="2">
        <v>31.5</v>
      </c>
      <c r="E873" s="2">
        <v>32</v>
      </c>
      <c r="F873" s="2">
        <f t="shared" si="205"/>
        <v>31.75</v>
      </c>
      <c r="G873" s="12">
        <f t="shared" si="206"/>
        <v>7.9279075312500003E-2</v>
      </c>
      <c r="H873" s="2"/>
      <c r="I873" s="19">
        <f t="shared" si="209"/>
        <v>25.269322053953179</v>
      </c>
      <c r="J873" s="19">
        <f t="shared" si="207"/>
        <v>29.607516123122526</v>
      </c>
      <c r="K873" s="14">
        <f t="shared" si="210"/>
        <v>0.92547354420641736</v>
      </c>
      <c r="L873" s="2"/>
      <c r="M873" s="19">
        <f t="shared" si="211"/>
        <v>355.43862677140402</v>
      </c>
      <c r="N873" s="2"/>
    </row>
    <row r="874" spans="1:14" x14ac:dyDescent="0.25">
      <c r="A874" s="2">
        <v>17</v>
      </c>
      <c r="B874" s="2" t="s">
        <v>44</v>
      </c>
      <c r="C874" s="2" t="s">
        <v>14</v>
      </c>
      <c r="D874" s="2">
        <v>27</v>
      </c>
      <c r="E874" s="2">
        <v>26</v>
      </c>
      <c r="F874" s="2">
        <f t="shared" si="205"/>
        <v>26.5</v>
      </c>
      <c r="G874" s="12">
        <f t="shared" si="206"/>
        <v>5.5228451249999998E-2</v>
      </c>
      <c r="H874" s="2"/>
      <c r="I874" s="19">
        <f t="shared" si="209"/>
        <v>22.16643587630309</v>
      </c>
      <c r="J874" s="19">
        <f t="shared" si="207"/>
        <v>25.157959084434971</v>
      </c>
      <c r="K874" s="14">
        <f t="shared" si="210"/>
        <v>0.57238504092907072</v>
      </c>
      <c r="L874" s="2"/>
      <c r="M874" s="19">
        <f t="shared" si="211"/>
        <v>220.45705943850811</v>
      </c>
      <c r="N874" s="2"/>
    </row>
    <row r="875" spans="1:14" x14ac:dyDescent="0.25">
      <c r="A875" s="2">
        <v>18</v>
      </c>
      <c r="B875" s="2" t="s">
        <v>44</v>
      </c>
      <c r="C875" s="2" t="s">
        <v>14</v>
      </c>
      <c r="D875" s="2">
        <v>32</v>
      </c>
      <c r="E875" s="2">
        <v>36</v>
      </c>
      <c r="F875" s="2">
        <f t="shared" si="205"/>
        <v>34</v>
      </c>
      <c r="G875" s="12">
        <f t="shared" si="206"/>
        <v>9.0913620000000001E-2</v>
      </c>
      <c r="H875" s="2"/>
      <c r="I875" s="19">
        <f t="shared" si="209"/>
        <v>26.599130415803216</v>
      </c>
      <c r="J875" s="19">
        <f t="shared" si="207"/>
        <v>31.491502241452377</v>
      </c>
      <c r="K875" s="14">
        <f t="shared" si="210"/>
        <v>1.1127029049254686</v>
      </c>
      <c r="L875" s="2"/>
      <c r="M875" s="19">
        <f t="shared" si="211"/>
        <v>426.89179678843107</v>
      </c>
      <c r="N875" s="2"/>
    </row>
    <row r="876" spans="1:14" x14ac:dyDescent="0.25">
      <c r="A876" s="2">
        <v>19</v>
      </c>
      <c r="B876" s="2" t="s">
        <v>44</v>
      </c>
      <c r="C876" s="2" t="s">
        <v>14</v>
      </c>
      <c r="D876" s="2">
        <v>19</v>
      </c>
      <c r="E876" s="2">
        <v>18</v>
      </c>
      <c r="F876" s="2">
        <f t="shared" si="205"/>
        <v>18.5</v>
      </c>
      <c r="G876" s="12">
        <f t="shared" si="206"/>
        <v>2.6916251249999999E-2</v>
      </c>
      <c r="H876" s="2"/>
      <c r="I876" s="19">
        <f t="shared" si="209"/>
        <v>17.438228367502955</v>
      </c>
      <c r="J876" s="19">
        <f t="shared" si="207"/>
        <v>18.199212724530888</v>
      </c>
      <c r="K876" s="14">
        <f t="shared" si="210"/>
        <v>0.22602968474694979</v>
      </c>
      <c r="L876" s="2"/>
      <c r="M876" s="19">
        <f t="shared" si="211"/>
        <v>87.396031632455873</v>
      </c>
      <c r="N876" s="2"/>
    </row>
    <row r="877" spans="1:14" x14ac:dyDescent="0.25">
      <c r="A877" s="2">
        <v>20</v>
      </c>
      <c r="B877" s="2" t="s">
        <v>44</v>
      </c>
      <c r="C877" s="2" t="s">
        <v>14</v>
      </c>
      <c r="D877" s="2">
        <v>18.5</v>
      </c>
      <c r="E877" s="2">
        <v>18.5</v>
      </c>
      <c r="F877" s="2">
        <f t="shared" si="205"/>
        <v>18.5</v>
      </c>
      <c r="G877" s="12">
        <f t="shared" si="206"/>
        <v>2.6916251249999999E-2</v>
      </c>
      <c r="H877" s="2"/>
      <c r="I877" s="19">
        <f t="shared" si="209"/>
        <v>17.438228367502955</v>
      </c>
      <c r="J877" s="19">
        <f t="shared" si="207"/>
        <v>18.199212724530888</v>
      </c>
      <c r="K877" s="14">
        <f t="shared" si="210"/>
        <v>0.22602968474694979</v>
      </c>
      <c r="L877" s="2"/>
      <c r="M877" s="19">
        <f t="shared" si="211"/>
        <v>87.396031632455873</v>
      </c>
      <c r="N877" s="2"/>
    </row>
    <row r="878" spans="1:14" x14ac:dyDescent="0.25">
      <c r="A878" s="2">
        <v>21</v>
      </c>
      <c r="B878" s="2" t="s">
        <v>44</v>
      </c>
      <c r="C878" s="2" t="s">
        <v>14</v>
      </c>
      <c r="D878" s="2">
        <v>23</v>
      </c>
      <c r="E878" s="2">
        <v>22</v>
      </c>
      <c r="F878" s="2">
        <f t="shared" si="205"/>
        <v>22.5</v>
      </c>
      <c r="G878" s="12">
        <f t="shared" si="206"/>
        <v>3.981403125E-2</v>
      </c>
      <c r="H878" s="2"/>
      <c r="I878" s="19">
        <f t="shared" si="209"/>
        <v>19.802332121903021</v>
      </c>
      <c r="J878" s="19">
        <f t="shared" si="207"/>
        <v>21.709375116030941</v>
      </c>
      <c r="K878" s="14">
        <f t="shared" si="210"/>
        <v>0.37332368157964957</v>
      </c>
      <c r="L878" s="2"/>
      <c r="M878" s="19">
        <f t="shared" si="211"/>
        <v>144.11975871098406</v>
      </c>
      <c r="N878" s="2"/>
    </row>
    <row r="879" spans="1:14" x14ac:dyDescent="0.25">
      <c r="A879" s="2">
        <v>22</v>
      </c>
      <c r="B879" s="2" t="s">
        <v>44</v>
      </c>
      <c r="C879" s="2" t="s">
        <v>14</v>
      </c>
      <c r="D879" s="2">
        <v>37</v>
      </c>
      <c r="E879" s="2">
        <v>41</v>
      </c>
      <c r="F879" s="2">
        <f t="shared" si="205"/>
        <v>39</v>
      </c>
      <c r="G879" s="12">
        <f t="shared" si="206"/>
        <v>0.11961904500000001</v>
      </c>
      <c r="H879" s="2"/>
      <c r="I879" s="19">
        <f t="shared" si="209"/>
        <v>29.554260108803302</v>
      </c>
      <c r="J879" s="19">
        <f t="shared" si="207"/>
        <v>35.635272567964613</v>
      </c>
      <c r="K879" s="14">
        <f t="shared" si="210"/>
        <v>1.6152363649223285</v>
      </c>
      <c r="L879" s="2"/>
      <c r="M879" s="19">
        <f t="shared" si="211"/>
        <v>618.43762135272061</v>
      </c>
      <c r="N879" s="2"/>
    </row>
    <row r="880" spans="1:14" x14ac:dyDescent="0.25">
      <c r="A880" s="2">
        <v>23</v>
      </c>
      <c r="B880" s="2" t="s">
        <v>44</v>
      </c>
      <c r="C880" s="2" t="s">
        <v>14</v>
      </c>
      <c r="D880" s="2">
        <v>32.5</v>
      </c>
      <c r="E880" s="2">
        <v>30</v>
      </c>
      <c r="F880" s="2">
        <f t="shared" si="205"/>
        <v>31.25</v>
      </c>
      <c r="G880" s="12">
        <f t="shared" si="206"/>
        <v>7.6801757812499996E-2</v>
      </c>
      <c r="H880" s="2"/>
      <c r="I880" s="19">
        <f t="shared" si="209"/>
        <v>24.973809084653169</v>
      </c>
      <c r="J880" s="19">
        <f t="shared" si="207"/>
        <v>29.187086391437006</v>
      </c>
      <c r="K880" s="14">
        <f t="shared" si="210"/>
        <v>0.88692725814991924</v>
      </c>
      <c r="L880" s="2"/>
      <c r="M880" s="19">
        <f t="shared" si="211"/>
        <v>340.71960508619958</v>
      </c>
      <c r="N880" s="2"/>
    </row>
    <row r="881" spans="1:14" x14ac:dyDescent="0.25">
      <c r="A881" s="2">
        <v>24</v>
      </c>
      <c r="B881" s="2" t="s">
        <v>44</v>
      </c>
      <c r="C881" s="2" t="s">
        <v>14</v>
      </c>
      <c r="D881" s="2">
        <v>35</v>
      </c>
      <c r="E881" s="2">
        <v>34</v>
      </c>
      <c r="F881" s="2">
        <f t="shared" si="205"/>
        <v>34.5</v>
      </c>
      <c r="G881" s="12">
        <f t="shared" si="206"/>
        <v>9.3607211250000003E-2</v>
      </c>
      <c r="H881" s="2"/>
      <c r="I881" s="19">
        <f t="shared" si="209"/>
        <v>26.894643385103222</v>
      </c>
      <c r="J881" s="19">
        <f t="shared" si="207"/>
        <v>31.908462527490524</v>
      </c>
      <c r="K881" s="14">
        <f t="shared" si="210"/>
        <v>1.157461754314427</v>
      </c>
      <c r="L881" s="2"/>
      <c r="M881" s="19">
        <f t="shared" si="211"/>
        <v>443.9646291092634</v>
      </c>
      <c r="N881" s="2"/>
    </row>
    <row r="882" spans="1:14" x14ac:dyDescent="0.25">
      <c r="A882" s="2">
        <v>25</v>
      </c>
      <c r="B882" s="2" t="s">
        <v>44</v>
      </c>
      <c r="C882" s="2" t="s">
        <v>14</v>
      </c>
      <c r="D882" s="2">
        <v>18</v>
      </c>
      <c r="E882" s="2">
        <v>21</v>
      </c>
      <c r="F882" s="2">
        <f t="shared" si="205"/>
        <v>19.5</v>
      </c>
      <c r="G882" s="12">
        <f t="shared" si="206"/>
        <v>2.9904761250000002E-2</v>
      </c>
      <c r="H882" s="2"/>
      <c r="I882" s="19">
        <f t="shared" si="209"/>
        <v>18.02925430610297</v>
      </c>
      <c r="J882" s="19">
        <f t="shared" si="207"/>
        <v>19.083237656559497</v>
      </c>
      <c r="K882" s="14">
        <f t="shared" si="210"/>
        <v>0.2584327346370619</v>
      </c>
      <c r="L882" s="2"/>
      <c r="M882" s="19">
        <f t="shared" si="211"/>
        <v>99.902147378121597</v>
      </c>
      <c r="N882" s="2"/>
    </row>
    <row r="883" spans="1:14" x14ac:dyDescent="0.25">
      <c r="A883" s="2">
        <v>26</v>
      </c>
      <c r="B883" s="2" t="s">
        <v>44</v>
      </c>
      <c r="C883" s="2" t="s">
        <v>14</v>
      </c>
      <c r="D883" s="2">
        <v>51</v>
      </c>
      <c r="E883" s="2">
        <v>43</v>
      </c>
      <c r="F883" s="2">
        <f t="shared" si="205"/>
        <v>47</v>
      </c>
      <c r="G883" s="12">
        <f t="shared" si="206"/>
        <v>0.17372680499999998</v>
      </c>
      <c r="H883" s="2"/>
      <c r="I883" s="19">
        <f t="shared" si="209"/>
        <v>34.282467617603437</v>
      </c>
      <c r="J883" s="19">
        <f t="shared" si="207"/>
        <v>42.159072134083118</v>
      </c>
      <c r="K883" s="14">
        <f t="shared" si="210"/>
        <v>2.7000464677453935</v>
      </c>
      <c r="L883" s="2"/>
      <c r="M883" s="19">
        <f t="shared" si="211"/>
        <v>1031.2837464778479</v>
      </c>
      <c r="N883" s="2"/>
    </row>
    <row r="884" spans="1:14" x14ac:dyDescent="0.25">
      <c r="A884" s="2">
        <v>27</v>
      </c>
      <c r="B884" s="2" t="s">
        <v>44</v>
      </c>
      <c r="C884" s="2" t="s">
        <v>14</v>
      </c>
      <c r="D884" s="2">
        <v>13.5</v>
      </c>
      <c r="E884" s="2">
        <v>13</v>
      </c>
      <c r="F884" s="2">
        <f t="shared" si="205"/>
        <v>13.25</v>
      </c>
      <c r="G884" s="12">
        <f t="shared" si="206"/>
        <v>1.3807112812499999E-2</v>
      </c>
      <c r="H884" s="2"/>
      <c r="I884" s="19">
        <f t="shared" si="209"/>
        <v>14.335342189852865</v>
      </c>
      <c r="J884" s="19">
        <f t="shared" si="207"/>
        <v>13.472474814009663</v>
      </c>
      <c r="K884" s="14">
        <f t="shared" si="210"/>
        <v>9.8007878661441908E-2</v>
      </c>
      <c r="L884" s="2"/>
      <c r="M884" s="19">
        <f t="shared" si="211"/>
        <v>37.687540359451837</v>
      </c>
      <c r="N884" s="2"/>
    </row>
    <row r="885" spans="1:14" x14ac:dyDescent="0.25">
      <c r="A885" s="2">
        <v>28</v>
      </c>
      <c r="B885" s="2" t="s">
        <v>44</v>
      </c>
      <c r="C885" s="2" t="s">
        <v>14</v>
      </c>
      <c r="D885" s="2">
        <v>10</v>
      </c>
      <c r="E885" s="2">
        <v>10</v>
      </c>
      <c r="F885" s="2">
        <f t="shared" si="205"/>
        <v>10</v>
      </c>
      <c r="G885" s="12">
        <f t="shared" si="206"/>
        <v>7.8645E-3</v>
      </c>
      <c r="H885" s="2"/>
      <c r="I885" s="19">
        <f t="shared" si="209"/>
        <v>12.41450788940281</v>
      </c>
      <c r="J885" s="19">
        <f t="shared" si="207"/>
        <v>10.45516458968023</v>
      </c>
      <c r="K885" s="14">
        <f t="shared" si="210"/>
        <v>4.8787623207191835E-2</v>
      </c>
      <c r="L885" s="2"/>
      <c r="M885" s="19">
        <f t="shared" si="211"/>
        <v>18.293864921901111</v>
      </c>
      <c r="N885" s="2"/>
    </row>
    <row r="886" spans="1:14" x14ac:dyDescent="0.25">
      <c r="A886" s="2">
        <v>29</v>
      </c>
      <c r="B886" s="2" t="s">
        <v>44</v>
      </c>
      <c r="C886" s="2" t="s">
        <v>14</v>
      </c>
      <c r="D886" s="2">
        <v>42</v>
      </c>
      <c r="E886" s="2">
        <v>40.5</v>
      </c>
      <c r="F886" s="2">
        <f t="shared" si="205"/>
        <v>41.25</v>
      </c>
      <c r="G886" s="12">
        <f t="shared" si="206"/>
        <v>0.1338193828125</v>
      </c>
      <c r="H886" s="2"/>
      <c r="I886" s="19">
        <f t="shared" si="209"/>
        <v>30.884068470653339</v>
      </c>
      <c r="J886" s="19">
        <f t="shared" si="207"/>
        <v>37.48244009828187</v>
      </c>
      <c r="K886" s="14">
        <f t="shared" si="210"/>
        <v>1.8834805143489115</v>
      </c>
      <c r="L886" s="2"/>
      <c r="M886" s="19">
        <f t="shared" si="211"/>
        <v>720.5856046212391</v>
      </c>
      <c r="N886" s="2"/>
    </row>
    <row r="887" spans="1:14" x14ac:dyDescent="0.25">
      <c r="A887" s="2">
        <v>30</v>
      </c>
      <c r="B887" s="2" t="s">
        <v>44</v>
      </c>
      <c r="C887" s="2" t="s">
        <v>14</v>
      </c>
      <c r="D887" s="2">
        <v>25</v>
      </c>
      <c r="E887" s="2">
        <v>25.5</v>
      </c>
      <c r="F887" s="2">
        <f t="shared" si="205"/>
        <v>25.25</v>
      </c>
      <c r="G887" s="12">
        <f t="shared" si="206"/>
        <v>5.0141102812499998E-2</v>
      </c>
      <c r="H887" s="2"/>
      <c r="I887" s="19">
        <f t="shared" si="209"/>
        <v>21.427653453053068</v>
      </c>
      <c r="J887" s="19">
        <f t="shared" si="207"/>
        <v>24.086205071773808</v>
      </c>
      <c r="K887" s="14">
        <f t="shared" si="210"/>
        <v>0.50413927891035049</v>
      </c>
      <c r="L887" s="2"/>
      <c r="M887" s="19">
        <f t="shared" si="211"/>
        <v>194.31356880458696</v>
      </c>
      <c r="N887" s="2"/>
    </row>
    <row r="888" spans="1:14" x14ac:dyDescent="0.25">
      <c r="A888" s="2">
        <v>31</v>
      </c>
      <c r="B888" s="2" t="s">
        <v>44</v>
      </c>
      <c r="C888" s="2" t="s">
        <v>14</v>
      </c>
      <c r="D888" s="2">
        <v>26</v>
      </c>
      <c r="E888" s="2">
        <v>27.5</v>
      </c>
      <c r="F888" s="2">
        <f t="shared" si="205"/>
        <v>26.75</v>
      </c>
      <c r="G888" s="12">
        <f t="shared" si="206"/>
        <v>5.6275412812499995E-2</v>
      </c>
      <c r="H888" s="2"/>
      <c r="I888" s="19">
        <f t="shared" si="209"/>
        <v>22.314192360953093</v>
      </c>
      <c r="J888" s="19">
        <f t="shared" si="207"/>
        <v>25.371702219585604</v>
      </c>
      <c r="K888" s="14">
        <f t="shared" si="210"/>
        <v>0.58672584479260526</v>
      </c>
      <c r="L888" s="2"/>
      <c r="M888" s="19">
        <f t="shared" si="211"/>
        <v>225.94780987366821</v>
      </c>
      <c r="N888" s="2"/>
    </row>
    <row r="889" spans="1:14" x14ac:dyDescent="0.25">
      <c r="A889" s="2">
        <v>32</v>
      </c>
      <c r="B889" s="2" t="s">
        <v>44</v>
      </c>
      <c r="C889" s="2" t="s">
        <v>14</v>
      </c>
      <c r="D889" s="2">
        <v>24</v>
      </c>
      <c r="E889" s="2">
        <v>24</v>
      </c>
      <c r="F889" s="2">
        <f t="shared" si="205"/>
        <v>24</v>
      </c>
      <c r="G889" s="12">
        <f t="shared" si="206"/>
        <v>4.5299520000000003E-2</v>
      </c>
      <c r="H889" s="2"/>
      <c r="I889" s="19">
        <f t="shared" si="209"/>
        <v>20.688871029803046</v>
      </c>
      <c r="J889" s="19">
        <f t="shared" si="207"/>
        <v>23.009183245588442</v>
      </c>
      <c r="K889" s="14">
        <f t="shared" si="210"/>
        <v>0.44148019013926509</v>
      </c>
      <c r="L889" s="2"/>
      <c r="M889" s="19">
        <f t="shared" si="211"/>
        <v>170.28675211093019</v>
      </c>
      <c r="N889" s="2"/>
    </row>
    <row r="890" spans="1:14" x14ac:dyDescent="0.25">
      <c r="A890" s="2">
        <v>33</v>
      </c>
      <c r="B890" s="2" t="s">
        <v>44</v>
      </c>
      <c r="C890" s="2" t="s">
        <v>14</v>
      </c>
      <c r="D890" s="2">
        <v>21</v>
      </c>
      <c r="E890" s="2">
        <v>21</v>
      </c>
      <c r="F890" s="2">
        <f t="shared" si="205"/>
        <v>21</v>
      </c>
      <c r="G890" s="12">
        <f t="shared" si="206"/>
        <v>3.4682444999999999E-2</v>
      </c>
      <c r="H890" s="2"/>
      <c r="I890" s="19">
        <f t="shared" si="209"/>
        <v>18.915793214002996</v>
      </c>
      <c r="J890" s="19">
        <f t="shared" si="207"/>
        <v>20.400953154818815</v>
      </c>
      <c r="K890" s="14">
        <f t="shared" si="210"/>
        <v>0.31244695837394798</v>
      </c>
      <c r="L890" s="2"/>
      <c r="M890" s="19">
        <f t="shared" si="211"/>
        <v>120.71092410542801</v>
      </c>
      <c r="N890" s="2"/>
    </row>
    <row r="891" spans="1:14" x14ac:dyDescent="0.25">
      <c r="A891" s="2">
        <v>34</v>
      </c>
      <c r="B891" s="2" t="s">
        <v>44</v>
      </c>
      <c r="C891" s="2" t="s">
        <v>14</v>
      </c>
      <c r="D891" s="2">
        <v>28</v>
      </c>
      <c r="E891" s="2">
        <v>29.5</v>
      </c>
      <c r="F891" s="2">
        <f t="shared" si="205"/>
        <v>28.75</v>
      </c>
      <c r="G891" s="12">
        <f t="shared" si="206"/>
        <v>6.5005007812500001E-2</v>
      </c>
      <c r="H891" s="2"/>
      <c r="I891" s="19">
        <f t="shared" si="209"/>
        <v>23.496244238153128</v>
      </c>
      <c r="J891" s="19">
        <f t="shared" si="207"/>
        <v>27.074695192570953</v>
      </c>
      <c r="K891" s="14">
        <f t="shared" si="210"/>
        <v>0.71007664890678024</v>
      </c>
      <c r="L891" s="2"/>
      <c r="M891" s="19">
        <f t="shared" si="211"/>
        <v>273.14140843468044</v>
      </c>
      <c r="N891" s="2"/>
    </row>
    <row r="892" spans="1:14" x14ac:dyDescent="0.25">
      <c r="A892" s="2">
        <v>35</v>
      </c>
      <c r="B892" s="2" t="s">
        <v>44</v>
      </c>
      <c r="C892" s="2" t="s">
        <v>14</v>
      </c>
      <c r="D892" s="2">
        <v>24</v>
      </c>
      <c r="E892" s="2">
        <v>24</v>
      </c>
      <c r="F892" s="2">
        <f t="shared" si="205"/>
        <v>24</v>
      </c>
      <c r="G892" s="12">
        <f t="shared" si="206"/>
        <v>4.5299520000000003E-2</v>
      </c>
      <c r="H892" s="2"/>
      <c r="I892" s="19">
        <f t="shared" si="209"/>
        <v>20.688871029803046</v>
      </c>
      <c r="J892" s="19">
        <f t="shared" si="207"/>
        <v>23.009183245588442</v>
      </c>
      <c r="K892" s="14">
        <f t="shared" si="210"/>
        <v>0.44148019013926509</v>
      </c>
      <c r="L892" s="2"/>
      <c r="M892" s="19">
        <f t="shared" si="211"/>
        <v>170.28675211093019</v>
      </c>
      <c r="N892" s="2"/>
    </row>
    <row r="893" spans="1:14" x14ac:dyDescent="0.25">
      <c r="A893" s="2">
        <v>36</v>
      </c>
      <c r="B893" s="2" t="s">
        <v>44</v>
      </c>
      <c r="C893" s="2" t="s">
        <v>14</v>
      </c>
      <c r="D893" s="2">
        <v>14</v>
      </c>
      <c r="E893" s="2">
        <v>15</v>
      </c>
      <c r="F893" s="2">
        <f t="shared" si="205"/>
        <v>14.5</v>
      </c>
      <c r="G893" s="12">
        <f t="shared" si="206"/>
        <v>1.6535111250000002E-2</v>
      </c>
      <c r="H893" s="2"/>
      <c r="I893" s="19">
        <f t="shared" si="209"/>
        <v>15.074124613102885</v>
      </c>
      <c r="J893" s="19">
        <f t="shared" si="207"/>
        <v>14.612463658471523</v>
      </c>
      <c r="K893" s="14">
        <f t="shared" si="210"/>
        <v>0.1225900736468836</v>
      </c>
      <c r="L893" s="2"/>
      <c r="M893" s="19">
        <f t="shared" si="211"/>
        <v>47.287816385743483</v>
      </c>
      <c r="N893" s="2"/>
    </row>
    <row r="894" spans="1:14" x14ac:dyDescent="0.25">
      <c r="A894" s="2">
        <v>37</v>
      </c>
      <c r="B894" s="2" t="s">
        <v>44</v>
      </c>
      <c r="C894" s="2" t="s">
        <v>14</v>
      </c>
      <c r="D894" s="2">
        <v>19.5</v>
      </c>
      <c r="E894" s="2">
        <v>20</v>
      </c>
      <c r="F894" s="2">
        <f t="shared" si="205"/>
        <v>19.75</v>
      </c>
      <c r="G894" s="12">
        <f t="shared" si="206"/>
        <v>3.0676465312499998E-2</v>
      </c>
      <c r="H894" s="2"/>
      <c r="I894" s="19">
        <f t="shared" si="209"/>
        <v>18.177010790752973</v>
      </c>
      <c r="J894" s="19">
        <f t="shared" si="207"/>
        <v>19.30353427782239</v>
      </c>
      <c r="K894" s="14">
        <f t="shared" si="210"/>
        <v>0.26697625168849276</v>
      </c>
      <c r="L894" s="2"/>
      <c r="M894" s="19">
        <f t="shared" si="211"/>
        <v>103.19642678741435</v>
      </c>
      <c r="N894" s="2"/>
    </row>
    <row r="895" spans="1:14" x14ac:dyDescent="0.25">
      <c r="A895" s="2">
        <v>38</v>
      </c>
      <c r="B895" s="2" t="s">
        <v>44</v>
      </c>
      <c r="C895" s="2" t="s">
        <v>14</v>
      </c>
      <c r="D895" s="2">
        <v>17</v>
      </c>
      <c r="E895" s="2">
        <v>17</v>
      </c>
      <c r="F895" s="2">
        <f t="shared" si="205"/>
        <v>17</v>
      </c>
      <c r="G895" s="12">
        <f t="shared" si="206"/>
        <v>2.2728405E-2</v>
      </c>
      <c r="H895" s="2"/>
      <c r="I895" s="19">
        <f t="shared" si="209"/>
        <v>16.55168945960293</v>
      </c>
      <c r="J895" s="19">
        <f t="shared" si="207"/>
        <v>16.864184784599143</v>
      </c>
      <c r="K895" s="14">
        <f t="shared" si="210"/>
        <v>0.18252565815787108</v>
      </c>
      <c r="L895" s="2"/>
      <c r="M895" s="19">
        <f t="shared" si="211"/>
        <v>70.569349333031511</v>
      </c>
      <c r="N895" s="2"/>
    </row>
    <row r="896" spans="1:14" x14ac:dyDescent="0.25">
      <c r="A896" s="2">
        <v>39</v>
      </c>
      <c r="B896" s="2" t="s">
        <v>44</v>
      </c>
      <c r="C896" s="2" t="s">
        <v>14</v>
      </c>
      <c r="D896" s="2">
        <v>28.5</v>
      </c>
      <c r="E896" s="2">
        <v>28</v>
      </c>
      <c r="F896" s="2">
        <f t="shared" si="205"/>
        <v>28.25</v>
      </c>
      <c r="G896" s="12">
        <f t="shared" si="206"/>
        <v>6.2763625312499988E-2</v>
      </c>
      <c r="H896" s="2"/>
      <c r="I896" s="19">
        <f t="shared" si="209"/>
        <v>23.200731268853119</v>
      </c>
      <c r="J896" s="19">
        <f t="shared" si="207"/>
        <v>26.650078919407971</v>
      </c>
      <c r="K896" s="14">
        <f t="shared" si="210"/>
        <v>0.67777450603655276</v>
      </c>
      <c r="L896" s="2"/>
      <c r="M896" s="19">
        <f t="shared" si="211"/>
        <v>260.78816233287051</v>
      </c>
      <c r="N896" s="2"/>
    </row>
    <row r="897" spans="1:14" x14ac:dyDescent="0.25">
      <c r="A897" s="2">
        <v>40</v>
      </c>
      <c r="B897" s="2" t="s">
        <v>44</v>
      </c>
      <c r="C897" s="2" t="s">
        <v>14</v>
      </c>
      <c r="D897" s="2">
        <v>18</v>
      </c>
      <c r="E897" s="2">
        <v>17.5</v>
      </c>
      <c r="F897" s="2">
        <f t="shared" si="205"/>
        <v>17.75</v>
      </c>
      <c r="G897" s="12">
        <f t="shared" si="206"/>
        <v>2.4778090312499997E-2</v>
      </c>
      <c r="H897" s="2"/>
      <c r="I897" s="19">
        <f t="shared" si="209"/>
        <v>16.994958913552942</v>
      </c>
      <c r="J897" s="19">
        <f t="shared" si="207"/>
        <v>17.533095327224206</v>
      </c>
      <c r="K897" s="14">
        <f t="shared" si="210"/>
        <v>0.20353287394602265</v>
      </c>
      <c r="L897" s="2"/>
      <c r="M897" s="19">
        <f t="shared" si="211"/>
        <v>78.700502246083843</v>
      </c>
      <c r="N897" s="2"/>
    </row>
    <row r="898" spans="1:14" x14ac:dyDescent="0.25">
      <c r="A898" s="2">
        <v>41</v>
      </c>
      <c r="B898" s="2" t="s">
        <v>44</v>
      </c>
      <c r="C898" s="2" t="s">
        <v>14</v>
      </c>
      <c r="D898" s="2">
        <v>32</v>
      </c>
      <c r="E898" s="2">
        <v>34</v>
      </c>
      <c r="F898" s="2">
        <f t="shared" si="205"/>
        <v>33</v>
      </c>
      <c r="G898" s="12">
        <f t="shared" si="206"/>
        <v>8.5644404999999993E-2</v>
      </c>
      <c r="H898" s="2"/>
      <c r="I898" s="19">
        <f t="shared" si="209"/>
        <v>26.008104477203197</v>
      </c>
      <c r="J898" s="19">
        <f t="shared" si="207"/>
        <v>30.655749165606895</v>
      </c>
      <c r="K898" s="14">
        <f t="shared" si="210"/>
        <v>1.0266627434946596</v>
      </c>
      <c r="L898" s="2"/>
      <c r="M898" s="19">
        <f t="shared" si="211"/>
        <v>394.0636984966572</v>
      </c>
      <c r="N898" s="2"/>
    </row>
    <row r="899" spans="1:14" x14ac:dyDescent="0.25">
      <c r="A899" s="2">
        <v>42</v>
      </c>
      <c r="B899" s="2" t="s">
        <v>44</v>
      </c>
      <c r="C899" s="2" t="s">
        <v>14</v>
      </c>
      <c r="D899" s="2">
        <v>21.5</v>
      </c>
      <c r="E899" s="2">
        <v>22</v>
      </c>
      <c r="F899" s="2">
        <f t="shared" si="205"/>
        <v>21.75</v>
      </c>
      <c r="G899" s="12">
        <f t="shared" si="206"/>
        <v>3.7204000312499999E-2</v>
      </c>
      <c r="H899" s="2"/>
      <c r="I899" s="19">
        <f t="shared" si="209"/>
        <v>19.359062667953008</v>
      </c>
      <c r="J899" s="19">
        <f t="shared" si="207"/>
        <v>21.056281037174006</v>
      </c>
      <c r="K899" s="14">
        <f t="shared" si="210"/>
        <v>0.34200142717537818</v>
      </c>
      <c r="L899" s="2"/>
      <c r="M899" s="19">
        <f t="shared" si="211"/>
        <v>132.08045286616604</v>
      </c>
      <c r="N899" s="2"/>
    </row>
    <row r="900" spans="1:14" x14ac:dyDescent="0.25">
      <c r="A900" s="2">
        <v>43</v>
      </c>
      <c r="B900" s="2" t="s">
        <v>44</v>
      </c>
      <c r="C900" s="2" t="s">
        <v>14</v>
      </c>
      <c r="D900" s="2">
        <v>42</v>
      </c>
      <c r="E900" s="2">
        <v>40</v>
      </c>
      <c r="F900" s="2">
        <f t="shared" si="205"/>
        <v>41</v>
      </c>
      <c r="G900" s="12">
        <f t="shared" si="206"/>
        <v>0.132202245</v>
      </c>
      <c r="H900" s="2"/>
      <c r="I900" s="19">
        <f t="shared" si="209"/>
        <v>30.736311986003333</v>
      </c>
      <c r="J900" s="19">
        <f t="shared" si="207"/>
        <v>37.27770171890063</v>
      </c>
      <c r="K900" s="14">
        <f t="shared" si="210"/>
        <v>1.852312938476411</v>
      </c>
      <c r="L900" s="2"/>
      <c r="M900" s="19">
        <f t="shared" si="211"/>
        <v>708.71954132430994</v>
      </c>
      <c r="N900" s="2"/>
    </row>
    <row r="901" spans="1:14" x14ac:dyDescent="0.25">
      <c r="A901" s="2">
        <v>44</v>
      </c>
      <c r="B901" s="2" t="s">
        <v>44</v>
      </c>
      <c r="C901" s="2" t="s">
        <v>15</v>
      </c>
      <c r="D901" s="2">
        <v>42</v>
      </c>
      <c r="E901" s="2">
        <v>44</v>
      </c>
      <c r="F901" s="2">
        <f t="shared" si="205"/>
        <v>43</v>
      </c>
      <c r="G901" s="12">
        <f t="shared" si="206"/>
        <v>0.145414605</v>
      </c>
      <c r="H901" s="2"/>
      <c r="I901" s="19">
        <f>14.5533711872903+(0.308151775729765*F901)</f>
        <v>27.803897543670196</v>
      </c>
      <c r="J901" s="19">
        <f t="shared" si="207"/>
        <v>38.912214971552594</v>
      </c>
      <c r="K901" s="14">
        <f t="shared" si="210"/>
        <v>1.846232469059812</v>
      </c>
      <c r="L901" s="2"/>
      <c r="M901" s="19">
        <f t="shared" si="211"/>
        <v>706.87433063443223</v>
      </c>
      <c r="N901" s="2"/>
    </row>
    <row r="902" spans="1:14" x14ac:dyDescent="0.25">
      <c r="A902" s="32">
        <f>A901*10000/531</f>
        <v>828.62523540489644</v>
      </c>
      <c r="B902" s="6"/>
      <c r="C902" s="6"/>
      <c r="D902" s="6"/>
      <c r="E902" s="6"/>
      <c r="F902" s="6"/>
      <c r="G902" s="20">
        <f>SUM(G858:G901)</f>
        <v>2.6833035009374999</v>
      </c>
      <c r="H902" s="7">
        <f>G902*10000/531</f>
        <v>50.533022616525422</v>
      </c>
      <c r="I902" s="17">
        <f t="shared" ref="I902:J902" si="212">AVERAGE(I858:I901)</f>
        <v>22.238103722159032</v>
      </c>
      <c r="J902" s="17">
        <f t="shared" si="212"/>
        <v>24.927049857438192</v>
      </c>
      <c r="K902" s="9">
        <f>SUM(K858:K901)</f>
        <v>31.176202456418835</v>
      </c>
      <c r="L902" s="7">
        <f>K902*10000/531</f>
        <v>587.12245680638102</v>
      </c>
      <c r="M902" s="17">
        <f>SUM(M858:M901)</f>
        <v>11675.495160068629</v>
      </c>
      <c r="N902" s="7">
        <f>(M902*10000/531)/1000</f>
        <v>219.87749830637722</v>
      </c>
    </row>
    <row r="903" spans="1:14" x14ac:dyDescent="0.25">
      <c r="A903" s="3">
        <v>1</v>
      </c>
      <c r="B903" s="3" t="s">
        <v>26</v>
      </c>
      <c r="C903" s="3" t="s">
        <v>16</v>
      </c>
      <c r="D903" s="3">
        <v>34</v>
      </c>
      <c r="E903" s="3">
        <v>38</v>
      </c>
      <c r="F903" s="3">
        <f t="shared" ref="F903:F934" si="213">(D903+E903)/2</f>
        <v>36</v>
      </c>
      <c r="G903" s="13">
        <f t="shared" ref="G903:G934" si="214">(3.1458*(F903/2)^2)/10000</f>
        <v>0.10192392</v>
      </c>
      <c r="H903" s="3"/>
      <c r="I903" s="18">
        <f t="shared" ref="I903:I910" si="215">16.7822461729784+(0.348491398454387*F903)</f>
        <v>29.327936517336333</v>
      </c>
      <c r="J903" s="18">
        <f t="shared" ref="J903:J934" si="216">1.3132*F903^0.901</f>
        <v>33.155793586803263</v>
      </c>
      <c r="K903" s="15">
        <f t="shared" ref="K903:K910" si="217">(2.3118+(((3.1278*10^-2)*(F903^2)*I903))+((3.7159*10^-1)*F903))/1000</f>
        <v>1.2045347211124626</v>
      </c>
      <c r="L903" s="3"/>
      <c r="M903" s="18">
        <f t="shared" ref="M903:M910" si="218">((-9.1098)+(((7.3484*10^-3)*(F903^2)*I903))+(2.3666*F903))</f>
        <v>355.39317768037665</v>
      </c>
      <c r="N903" s="3"/>
    </row>
    <row r="904" spans="1:14" x14ac:dyDescent="0.25">
      <c r="A904" s="3">
        <v>2</v>
      </c>
      <c r="B904" s="3" t="s">
        <v>26</v>
      </c>
      <c r="C904" s="3" t="s">
        <v>16</v>
      </c>
      <c r="D904" s="3">
        <v>25</v>
      </c>
      <c r="E904" s="3">
        <v>26</v>
      </c>
      <c r="F904" s="3">
        <f t="shared" si="213"/>
        <v>25.5</v>
      </c>
      <c r="G904" s="13">
        <f t="shared" si="214"/>
        <v>5.1138911250000002E-2</v>
      </c>
      <c r="H904" s="3"/>
      <c r="I904" s="18">
        <f t="shared" si="215"/>
        <v>25.668776833565268</v>
      </c>
      <c r="J904" s="18">
        <f t="shared" si="216"/>
        <v>24.300968172570066</v>
      </c>
      <c r="K904" s="15">
        <f t="shared" si="217"/>
        <v>0.5338522631706154</v>
      </c>
      <c r="L904" s="3"/>
      <c r="M904" s="18">
        <f t="shared" si="218"/>
        <v>173.89154190437208</v>
      </c>
      <c r="N904" s="3"/>
    </row>
    <row r="905" spans="1:14" x14ac:dyDescent="0.25">
      <c r="A905" s="3">
        <v>3</v>
      </c>
      <c r="B905" s="3" t="s">
        <v>26</v>
      </c>
      <c r="C905" s="3" t="s">
        <v>16</v>
      </c>
      <c r="D905" s="3">
        <v>22</v>
      </c>
      <c r="E905" s="3">
        <v>24</v>
      </c>
      <c r="F905" s="3">
        <f t="shared" si="213"/>
        <v>23</v>
      </c>
      <c r="G905" s="13">
        <f t="shared" si="214"/>
        <v>4.1603204999999997E-2</v>
      </c>
      <c r="H905" s="3"/>
      <c r="I905" s="18">
        <f t="shared" si="215"/>
        <v>24.797548337429301</v>
      </c>
      <c r="J905" s="18">
        <f t="shared" si="216"/>
        <v>22.143570759598532</v>
      </c>
      <c r="K905" s="15">
        <f t="shared" si="217"/>
        <v>0.42116014223910209</v>
      </c>
      <c r="L905" s="3"/>
      <c r="M905" s="18">
        <f t="shared" si="218"/>
        <v>141.71759892326293</v>
      </c>
      <c r="N905" s="3"/>
    </row>
    <row r="906" spans="1:14" x14ac:dyDescent="0.25">
      <c r="A906" s="3">
        <v>4</v>
      </c>
      <c r="B906" s="3" t="s">
        <v>26</v>
      </c>
      <c r="C906" s="3" t="s">
        <v>16</v>
      </c>
      <c r="D906" s="3">
        <v>28</v>
      </c>
      <c r="E906" s="3">
        <v>28</v>
      </c>
      <c r="F906" s="3">
        <f t="shared" si="213"/>
        <v>28</v>
      </c>
      <c r="G906" s="13">
        <f t="shared" si="214"/>
        <v>6.1657679999999992E-2</v>
      </c>
      <c r="H906" s="3"/>
      <c r="I906" s="18">
        <f t="shared" si="215"/>
        <v>26.540005329701238</v>
      </c>
      <c r="J906" s="18">
        <f t="shared" si="216"/>
        <v>26.437492425833472</v>
      </c>
      <c r="K906" s="15">
        <f t="shared" si="217"/>
        <v>0.66352905677467788</v>
      </c>
      <c r="L906" s="3"/>
      <c r="M906" s="18">
        <f t="shared" si="218"/>
        <v>210.05583492918484</v>
      </c>
      <c r="N906" s="3"/>
    </row>
    <row r="907" spans="1:14" x14ac:dyDescent="0.25">
      <c r="A907" s="3">
        <v>5</v>
      </c>
      <c r="B907" s="3" t="s">
        <v>26</v>
      </c>
      <c r="C907" s="3" t="s">
        <v>16</v>
      </c>
      <c r="D907" s="3">
        <v>39</v>
      </c>
      <c r="E907" s="3">
        <v>42</v>
      </c>
      <c r="F907" s="3">
        <f t="shared" si="213"/>
        <v>40.5</v>
      </c>
      <c r="G907" s="13">
        <f t="shared" si="214"/>
        <v>0.12899746125</v>
      </c>
      <c r="H907" s="3"/>
      <c r="I907" s="18">
        <f t="shared" si="215"/>
        <v>30.896147810381073</v>
      </c>
      <c r="J907" s="18">
        <f t="shared" si="216"/>
        <v>36.86785323576099</v>
      </c>
      <c r="K907" s="15">
        <f t="shared" si="217"/>
        <v>1.6024491138172858</v>
      </c>
      <c r="L907" s="3"/>
      <c r="M907" s="18">
        <f t="shared" si="218"/>
        <v>459.13535352762142</v>
      </c>
      <c r="N907" s="3"/>
    </row>
    <row r="908" spans="1:14" x14ac:dyDescent="0.25">
      <c r="A908" s="3">
        <v>6</v>
      </c>
      <c r="B908" s="3" t="s">
        <v>26</v>
      </c>
      <c r="C908" s="3" t="s">
        <v>16</v>
      </c>
      <c r="D908" s="3">
        <v>33</v>
      </c>
      <c r="E908" s="3">
        <v>34</v>
      </c>
      <c r="F908" s="3">
        <f t="shared" si="213"/>
        <v>33.5</v>
      </c>
      <c r="G908" s="13">
        <f t="shared" si="214"/>
        <v>8.8259351249999993E-2</v>
      </c>
      <c r="H908" s="3"/>
      <c r="I908" s="18">
        <f t="shared" si="215"/>
        <v>28.456708021200363</v>
      </c>
      <c r="J908" s="18">
        <f t="shared" si="216"/>
        <v>31.073934445185426</v>
      </c>
      <c r="K908" s="15">
        <f t="shared" si="217"/>
        <v>1.0136399031609036</v>
      </c>
      <c r="L908" s="3"/>
      <c r="M908" s="18">
        <f t="shared" si="218"/>
        <v>304.84642637449912</v>
      </c>
      <c r="N908" s="3"/>
    </row>
    <row r="909" spans="1:14" x14ac:dyDescent="0.25">
      <c r="A909" s="3">
        <v>7</v>
      </c>
      <c r="B909" s="3" t="s">
        <v>26</v>
      </c>
      <c r="C909" s="3" t="s">
        <v>16</v>
      </c>
      <c r="D909" s="3">
        <v>30</v>
      </c>
      <c r="E909" s="3">
        <v>30</v>
      </c>
      <c r="F909" s="3">
        <f t="shared" si="213"/>
        <v>30</v>
      </c>
      <c r="G909" s="13">
        <f t="shared" si="214"/>
        <v>7.0780499999999996E-2</v>
      </c>
      <c r="H909" s="3"/>
      <c r="I909" s="18">
        <f t="shared" si="215"/>
        <v>27.236988126610008</v>
      </c>
      <c r="J909" s="18">
        <f t="shared" si="216"/>
        <v>28.133069854340501</v>
      </c>
      <c r="K909" s="15">
        <f t="shared" si="217"/>
        <v>0.78018616316169698</v>
      </c>
      <c r="L909" s="3"/>
      <c r="M909" s="18">
        <f t="shared" si="218"/>
        <v>242.02165519462289</v>
      </c>
      <c r="N909" s="3"/>
    </row>
    <row r="910" spans="1:14" x14ac:dyDescent="0.25">
      <c r="A910" s="3">
        <v>8</v>
      </c>
      <c r="B910" s="3" t="s">
        <v>26</v>
      </c>
      <c r="C910" s="3" t="s">
        <v>16</v>
      </c>
      <c r="D910" s="3">
        <v>32</v>
      </c>
      <c r="E910" s="3">
        <v>33</v>
      </c>
      <c r="F910" s="3">
        <f t="shared" si="213"/>
        <v>32.5</v>
      </c>
      <c r="G910" s="13">
        <f t="shared" si="214"/>
        <v>8.3068781250000001E-2</v>
      </c>
      <c r="H910" s="3"/>
      <c r="I910" s="18">
        <f t="shared" si="215"/>
        <v>28.108216622745978</v>
      </c>
      <c r="J910" s="18">
        <f t="shared" si="216"/>
        <v>30.236936112186473</v>
      </c>
      <c r="K910" s="15">
        <f t="shared" si="217"/>
        <v>0.94301051949960013</v>
      </c>
      <c r="L910" s="3"/>
      <c r="M910" s="18">
        <f t="shared" si="218"/>
        <v>285.973580101057</v>
      </c>
      <c r="N910" s="3"/>
    </row>
    <row r="911" spans="1:14" x14ac:dyDescent="0.25">
      <c r="A911" s="3">
        <v>9</v>
      </c>
      <c r="B911" s="3" t="s">
        <v>26</v>
      </c>
      <c r="C911" s="3" t="s">
        <v>14</v>
      </c>
      <c r="D911" s="3">
        <v>29</v>
      </c>
      <c r="E911" s="3">
        <v>29.5</v>
      </c>
      <c r="F911" s="3">
        <f t="shared" si="213"/>
        <v>29.25</v>
      </c>
      <c r="G911" s="13">
        <f t="shared" si="214"/>
        <v>6.7285712812500009E-2</v>
      </c>
      <c r="H911" s="3"/>
      <c r="I911" s="18">
        <f t="shared" ref="I911:I947" si="219" xml:space="preserve"> 6.50424850340264+(0.591025938600017*F911)</f>
        <v>23.791757207453134</v>
      </c>
      <c r="J911" s="18">
        <f t="shared" si="216"/>
        <v>27.498580977667242</v>
      </c>
      <c r="K911" s="15">
        <f t="shared" ref="K911:K942" si="220">(-9.1298+(((3.4866*10^-2)*(F911^2)*I911))+(1.4633*F911))/1000</f>
        <v>0.74338084472609933</v>
      </c>
      <c r="L911" s="3"/>
      <c r="M911" s="18">
        <f t="shared" ref="M911:M959" si="221">((-5.9426+(((1.321*10^-2)*(F911^2)*I911))+(7.8369*10^-1)*F911))</f>
        <v>285.87431149333935</v>
      </c>
      <c r="N911" s="3"/>
    </row>
    <row r="912" spans="1:14" x14ac:dyDescent="0.25">
      <c r="A912" s="3">
        <v>10</v>
      </c>
      <c r="B912" s="3" t="s">
        <v>26</v>
      </c>
      <c r="C912" s="3" t="s">
        <v>14</v>
      </c>
      <c r="D912" s="3">
        <v>22</v>
      </c>
      <c r="E912" s="3">
        <v>22</v>
      </c>
      <c r="F912" s="3">
        <f t="shared" si="213"/>
        <v>22</v>
      </c>
      <c r="G912" s="13">
        <f t="shared" si="214"/>
        <v>3.8064179999999996E-2</v>
      </c>
      <c r="H912" s="3"/>
      <c r="I912" s="18">
        <f t="shared" si="219"/>
        <v>19.506819152603011</v>
      </c>
      <c r="J912" s="18">
        <f t="shared" si="216"/>
        <v>21.27422310781289</v>
      </c>
      <c r="K912" s="15">
        <f t="shared" si="220"/>
        <v>0.35224318218213374</v>
      </c>
      <c r="L912" s="3"/>
      <c r="M912" s="18">
        <f t="shared" si="221"/>
        <v>136.01815920684871</v>
      </c>
      <c r="N912" s="3"/>
    </row>
    <row r="913" spans="1:14" x14ac:dyDescent="0.25">
      <c r="A913" s="3">
        <v>11</v>
      </c>
      <c r="B913" s="3" t="s">
        <v>26</v>
      </c>
      <c r="C913" s="3" t="s">
        <v>14</v>
      </c>
      <c r="D913" s="3">
        <v>15.5</v>
      </c>
      <c r="E913" s="3">
        <v>16</v>
      </c>
      <c r="F913" s="3">
        <f t="shared" si="213"/>
        <v>15.75</v>
      </c>
      <c r="G913" s="13">
        <f t="shared" si="214"/>
        <v>1.9508875312499997E-2</v>
      </c>
      <c r="H913" s="3"/>
      <c r="I913" s="18">
        <f t="shared" si="219"/>
        <v>15.812907036352907</v>
      </c>
      <c r="J913" s="18">
        <f t="shared" si="216"/>
        <v>15.742752108305924</v>
      </c>
      <c r="K913" s="15">
        <f t="shared" si="220"/>
        <v>0.15068217184995672</v>
      </c>
      <c r="L913" s="3"/>
      <c r="M913" s="18">
        <f t="shared" si="221"/>
        <v>58.217921515026923</v>
      </c>
      <c r="N913" s="3"/>
    </row>
    <row r="914" spans="1:14" x14ac:dyDescent="0.25">
      <c r="A914" s="3">
        <v>12</v>
      </c>
      <c r="B914" s="3" t="s">
        <v>26</v>
      </c>
      <c r="C914" s="3" t="s">
        <v>14</v>
      </c>
      <c r="D914" s="3">
        <v>16</v>
      </c>
      <c r="E914" s="3">
        <v>16.5</v>
      </c>
      <c r="F914" s="3">
        <f t="shared" si="213"/>
        <v>16.25</v>
      </c>
      <c r="G914" s="13">
        <f t="shared" si="214"/>
        <v>2.07671953125E-2</v>
      </c>
      <c r="H914" s="3"/>
      <c r="I914" s="18">
        <f t="shared" si="219"/>
        <v>16.108420005652917</v>
      </c>
      <c r="J914" s="18">
        <f t="shared" si="216"/>
        <v>16.192345287511255</v>
      </c>
      <c r="K914" s="15">
        <f t="shared" si="220"/>
        <v>0.16295587664685779</v>
      </c>
      <c r="L914" s="3"/>
      <c r="M914" s="18">
        <f t="shared" si="221"/>
        <v>62.982810278781379</v>
      </c>
      <c r="N914" s="3"/>
    </row>
    <row r="915" spans="1:14" x14ac:dyDescent="0.25">
      <c r="A915" s="3">
        <v>13</v>
      </c>
      <c r="B915" s="3" t="s">
        <v>26</v>
      </c>
      <c r="C915" s="3" t="s">
        <v>14</v>
      </c>
      <c r="D915" s="3">
        <v>30</v>
      </c>
      <c r="E915" s="3">
        <v>30</v>
      </c>
      <c r="F915" s="3">
        <f t="shared" si="213"/>
        <v>30</v>
      </c>
      <c r="G915" s="13">
        <f t="shared" si="214"/>
        <v>7.0780499999999996E-2</v>
      </c>
      <c r="H915" s="3"/>
      <c r="I915" s="18">
        <f t="shared" si="219"/>
        <v>24.235026661403147</v>
      </c>
      <c r="J915" s="18">
        <f t="shared" si="216"/>
        <v>28.133069854340501</v>
      </c>
      <c r="K915" s="15">
        <f t="shared" si="220"/>
        <v>0.79524979561883391</v>
      </c>
      <c r="L915" s="3"/>
      <c r="M915" s="18">
        <f t="shared" si="221"/>
        <v>305.69833197742196</v>
      </c>
      <c r="N915" s="3"/>
    </row>
    <row r="916" spans="1:14" x14ac:dyDescent="0.25">
      <c r="A916" s="3">
        <v>14</v>
      </c>
      <c r="B916" s="3" t="s">
        <v>26</v>
      </c>
      <c r="C916" s="3" t="s">
        <v>14</v>
      </c>
      <c r="D916" s="3">
        <v>19</v>
      </c>
      <c r="E916" s="3">
        <v>19.5</v>
      </c>
      <c r="F916" s="3">
        <f t="shared" si="213"/>
        <v>19.25</v>
      </c>
      <c r="G916" s="13">
        <f t="shared" si="214"/>
        <v>2.9142887812499997E-2</v>
      </c>
      <c r="H916" s="3"/>
      <c r="I916" s="18">
        <f t="shared" si="219"/>
        <v>17.881497821452967</v>
      </c>
      <c r="J916" s="18">
        <f t="shared" si="216"/>
        <v>18.862661242478843</v>
      </c>
      <c r="K916" s="15">
        <f t="shared" si="220"/>
        <v>0.25006825129628985</v>
      </c>
      <c r="L916" s="3"/>
      <c r="M916" s="18">
        <f t="shared" si="221"/>
        <v>96.675700106665204</v>
      </c>
      <c r="N916" s="3"/>
    </row>
    <row r="917" spans="1:14" x14ac:dyDescent="0.25">
      <c r="A917" s="3">
        <v>15</v>
      </c>
      <c r="B917" s="3" t="s">
        <v>26</v>
      </c>
      <c r="C917" s="3" t="s">
        <v>14</v>
      </c>
      <c r="D917" s="3">
        <v>22</v>
      </c>
      <c r="E917" s="3">
        <v>22.5</v>
      </c>
      <c r="F917" s="3">
        <f t="shared" si="213"/>
        <v>22.25</v>
      </c>
      <c r="G917" s="13">
        <f t="shared" si="214"/>
        <v>3.8934190312499999E-2</v>
      </c>
      <c r="H917" s="3"/>
      <c r="I917" s="18">
        <f t="shared" si="219"/>
        <v>19.654575637253018</v>
      </c>
      <c r="J917" s="18">
        <f t="shared" si="216"/>
        <v>21.491920125954906</v>
      </c>
      <c r="K917" s="15">
        <f t="shared" si="220"/>
        <v>0.3626832896905251</v>
      </c>
      <c r="L917" s="3"/>
      <c r="M917" s="18">
        <f t="shared" si="221"/>
        <v>140.03101717222614</v>
      </c>
      <c r="N917" s="3"/>
    </row>
    <row r="918" spans="1:14" x14ac:dyDescent="0.25">
      <c r="A918" s="3">
        <v>16</v>
      </c>
      <c r="B918" s="3" t="s">
        <v>26</v>
      </c>
      <c r="C918" s="3" t="s">
        <v>14</v>
      </c>
      <c r="D918" s="3">
        <v>26</v>
      </c>
      <c r="E918" s="3">
        <v>26</v>
      </c>
      <c r="F918" s="3">
        <f t="shared" si="213"/>
        <v>26</v>
      </c>
      <c r="G918" s="13">
        <f t="shared" si="214"/>
        <v>5.3164019999999992E-2</v>
      </c>
      <c r="H918" s="3"/>
      <c r="I918" s="18">
        <f t="shared" si="219"/>
        <v>21.870922907003081</v>
      </c>
      <c r="J918" s="18">
        <f t="shared" si="216"/>
        <v>24.729871549482155</v>
      </c>
      <c r="K918" s="15">
        <f t="shared" si="220"/>
        <v>0.54440088029908495</v>
      </c>
      <c r="L918" s="3"/>
      <c r="M918" s="18">
        <f t="shared" si="221"/>
        <v>209.73980672262121</v>
      </c>
      <c r="N918" s="3"/>
    </row>
    <row r="919" spans="1:14" x14ac:dyDescent="0.25">
      <c r="A919" s="3">
        <v>17</v>
      </c>
      <c r="B919" s="3" t="s">
        <v>26</v>
      </c>
      <c r="C919" s="3" t="s">
        <v>14</v>
      </c>
      <c r="D919" s="3">
        <v>30.5</v>
      </c>
      <c r="E919" s="3">
        <v>31</v>
      </c>
      <c r="F919" s="3">
        <f t="shared" si="213"/>
        <v>30.75</v>
      </c>
      <c r="G919" s="13">
        <f t="shared" si="214"/>
        <v>7.4363762812499998E-2</v>
      </c>
      <c r="H919" s="3"/>
      <c r="I919" s="18">
        <f t="shared" si="219"/>
        <v>24.678296115353159</v>
      </c>
      <c r="J919" s="18">
        <f t="shared" si="216"/>
        <v>28.765990141465736</v>
      </c>
      <c r="K919" s="15">
        <f t="shared" si="220"/>
        <v>0.84946030020641994</v>
      </c>
      <c r="L919" s="3"/>
      <c r="M919" s="18">
        <f t="shared" si="221"/>
        <v>326.40951830527752</v>
      </c>
      <c r="N919" s="3"/>
    </row>
    <row r="920" spans="1:14" x14ac:dyDescent="0.25">
      <c r="A920" s="3">
        <v>18</v>
      </c>
      <c r="B920" s="3" t="s">
        <v>26</v>
      </c>
      <c r="C920" s="3" t="s">
        <v>14</v>
      </c>
      <c r="D920" s="3">
        <v>12</v>
      </c>
      <c r="E920" s="3">
        <v>12</v>
      </c>
      <c r="F920" s="3">
        <f t="shared" si="213"/>
        <v>12</v>
      </c>
      <c r="G920" s="13">
        <f t="shared" si="214"/>
        <v>1.1324880000000001E-2</v>
      </c>
      <c r="H920" s="3"/>
      <c r="I920" s="18">
        <f t="shared" si="219"/>
        <v>13.596559766602844</v>
      </c>
      <c r="J920" s="18">
        <f t="shared" si="216"/>
        <v>12.321772236242809</v>
      </c>
      <c r="K920" s="15">
        <f t="shared" si="220"/>
        <v>7.6694102006421974E-2</v>
      </c>
      <c r="L920" s="3"/>
      <c r="M920" s="18">
        <f t="shared" si="221"/>
        <v>29.325599850422595</v>
      </c>
      <c r="N920" s="3"/>
    </row>
    <row r="921" spans="1:14" x14ac:dyDescent="0.25">
      <c r="A921" s="3">
        <v>19</v>
      </c>
      <c r="B921" s="3" t="s">
        <v>26</v>
      </c>
      <c r="C921" s="3" t="s">
        <v>14</v>
      </c>
      <c r="D921" s="3">
        <v>22</v>
      </c>
      <c r="E921" s="3">
        <v>23</v>
      </c>
      <c r="F921" s="3">
        <f t="shared" si="213"/>
        <v>22.5</v>
      </c>
      <c r="G921" s="13">
        <f t="shared" si="214"/>
        <v>3.981403125E-2</v>
      </c>
      <c r="H921" s="3"/>
      <c r="I921" s="18">
        <f t="shared" si="219"/>
        <v>19.802332121903021</v>
      </c>
      <c r="J921" s="18">
        <f t="shared" si="216"/>
        <v>21.709375116030941</v>
      </c>
      <c r="K921" s="15">
        <f t="shared" si="220"/>
        <v>0.37332368157964957</v>
      </c>
      <c r="L921" s="3"/>
      <c r="M921" s="18">
        <f t="shared" si="221"/>
        <v>144.11975871098406</v>
      </c>
      <c r="N921" s="3"/>
    </row>
    <row r="922" spans="1:14" x14ac:dyDescent="0.25">
      <c r="A922" s="3">
        <v>20</v>
      </c>
      <c r="B922" s="3" t="s">
        <v>26</v>
      </c>
      <c r="C922" s="3" t="s">
        <v>14</v>
      </c>
      <c r="D922" s="3">
        <v>17</v>
      </c>
      <c r="E922" s="3">
        <v>17</v>
      </c>
      <c r="F922" s="3">
        <f t="shared" si="213"/>
        <v>17</v>
      </c>
      <c r="G922" s="13">
        <f t="shared" si="214"/>
        <v>2.2728405E-2</v>
      </c>
      <c r="H922" s="3"/>
      <c r="I922" s="18">
        <f t="shared" si="219"/>
        <v>16.55168945960293</v>
      </c>
      <c r="J922" s="18">
        <f t="shared" si="216"/>
        <v>16.864184784599143</v>
      </c>
      <c r="K922" s="15">
        <f t="shared" si="220"/>
        <v>0.18252565815787108</v>
      </c>
      <c r="L922" s="3"/>
      <c r="M922" s="18">
        <f t="shared" si="221"/>
        <v>70.569349333031511</v>
      </c>
      <c r="N922" s="3"/>
    </row>
    <row r="923" spans="1:14" x14ac:dyDescent="0.25">
      <c r="A923" s="3">
        <v>21</v>
      </c>
      <c r="B923" s="3" t="s">
        <v>26</v>
      </c>
      <c r="C923" s="3" t="s">
        <v>14</v>
      </c>
      <c r="D923" s="3">
        <v>21</v>
      </c>
      <c r="E923" s="3">
        <v>22</v>
      </c>
      <c r="F923" s="3">
        <f t="shared" si="213"/>
        <v>21.5</v>
      </c>
      <c r="G923" s="13">
        <f t="shared" si="214"/>
        <v>3.6353651250000001E-2</v>
      </c>
      <c r="H923" s="3"/>
      <c r="I923" s="18">
        <f t="shared" si="219"/>
        <v>19.211306183303005</v>
      </c>
      <c r="J923" s="18">
        <f t="shared" si="216"/>
        <v>20.838090816592413</v>
      </c>
      <c r="K923" s="15">
        <f t="shared" si="220"/>
        <v>0.33195609279116045</v>
      </c>
      <c r="L923" s="3"/>
      <c r="M923" s="18">
        <f t="shared" si="221"/>
        <v>128.21716620149226</v>
      </c>
      <c r="N923" s="3"/>
    </row>
    <row r="924" spans="1:14" x14ac:dyDescent="0.25">
      <c r="A924" s="3">
        <v>22</v>
      </c>
      <c r="B924" s="3" t="s">
        <v>26</v>
      </c>
      <c r="C924" s="3" t="s">
        <v>14</v>
      </c>
      <c r="D924" s="3">
        <v>10</v>
      </c>
      <c r="E924" s="3">
        <v>10.5</v>
      </c>
      <c r="F924" s="3">
        <f t="shared" si="213"/>
        <v>10.25</v>
      </c>
      <c r="G924" s="13">
        <f t="shared" si="214"/>
        <v>8.2626403124999998E-3</v>
      </c>
      <c r="H924" s="3"/>
      <c r="I924" s="18">
        <f t="shared" si="219"/>
        <v>12.562264374052813</v>
      </c>
      <c r="J924" s="18">
        <f t="shared" si="216"/>
        <v>10.690378372189679</v>
      </c>
      <c r="K924" s="15">
        <f t="shared" si="220"/>
        <v>5.1885970259255274E-2</v>
      </c>
      <c r="L924" s="3"/>
      <c r="M924" s="18">
        <f t="shared" si="221"/>
        <v>19.525083019553783</v>
      </c>
      <c r="N924" s="3"/>
    </row>
    <row r="925" spans="1:14" x14ac:dyDescent="0.25">
      <c r="A925" s="3">
        <v>23</v>
      </c>
      <c r="B925" s="3" t="s">
        <v>26</v>
      </c>
      <c r="C925" s="3" t="s">
        <v>14</v>
      </c>
      <c r="D925" s="3">
        <v>32</v>
      </c>
      <c r="E925" s="3">
        <v>32</v>
      </c>
      <c r="F925" s="3">
        <f t="shared" si="213"/>
        <v>32</v>
      </c>
      <c r="G925" s="13">
        <f t="shared" si="214"/>
        <v>8.0532480000000004E-2</v>
      </c>
      <c r="H925" s="3">
        <v>24.4</v>
      </c>
      <c r="I925" s="18">
        <f t="shared" si="219"/>
        <v>25.417078538603182</v>
      </c>
      <c r="J925" s="18">
        <f t="shared" si="216"/>
        <v>29.817484661797479</v>
      </c>
      <c r="K925" s="15">
        <f t="shared" si="220"/>
        <v>0.945156264974785</v>
      </c>
      <c r="L925" s="3"/>
      <c r="M925" s="18">
        <f t="shared" si="221"/>
        <v>362.95331807482677</v>
      </c>
      <c r="N925" s="3"/>
    </row>
    <row r="926" spans="1:14" x14ac:dyDescent="0.25">
      <c r="A926" s="3">
        <v>24</v>
      </c>
      <c r="B926" s="3" t="s">
        <v>26</v>
      </c>
      <c r="C926" s="3" t="s">
        <v>14</v>
      </c>
      <c r="D926" s="3">
        <v>15</v>
      </c>
      <c r="E926" s="3">
        <v>15.5</v>
      </c>
      <c r="F926" s="3">
        <f t="shared" si="213"/>
        <v>15.25</v>
      </c>
      <c r="G926" s="13">
        <f t="shared" si="214"/>
        <v>1.8289877812500001E-2</v>
      </c>
      <c r="H926" s="3"/>
      <c r="I926" s="18">
        <f t="shared" si="219"/>
        <v>15.517394067052898</v>
      </c>
      <c r="J926" s="18">
        <f t="shared" si="216"/>
        <v>15.291743449220251</v>
      </c>
      <c r="K926" s="15">
        <f t="shared" si="220"/>
        <v>0.13900868914983031</v>
      </c>
      <c r="L926" s="3"/>
      <c r="M926" s="18">
        <f t="shared" si="221"/>
        <v>53.680444381467851</v>
      </c>
      <c r="N926" s="3"/>
    </row>
    <row r="927" spans="1:14" x14ac:dyDescent="0.25">
      <c r="A927" s="3">
        <v>25</v>
      </c>
      <c r="B927" s="3" t="s">
        <v>26</v>
      </c>
      <c r="C927" s="3" t="s">
        <v>14</v>
      </c>
      <c r="D927" s="3">
        <v>18</v>
      </c>
      <c r="E927" s="3">
        <v>18</v>
      </c>
      <c r="F927" s="3">
        <f t="shared" si="213"/>
        <v>18</v>
      </c>
      <c r="G927" s="13">
        <f t="shared" si="214"/>
        <v>2.548098E-2</v>
      </c>
      <c r="H927" s="3"/>
      <c r="I927" s="18">
        <f t="shared" si="219"/>
        <v>17.142715398202945</v>
      </c>
      <c r="J927" s="18">
        <f t="shared" si="216"/>
        <v>17.75543844941992</v>
      </c>
      <c r="K927" s="15">
        <f t="shared" si="220"/>
        <v>0.21086372448389307</v>
      </c>
      <c r="L927" s="3"/>
      <c r="M927" s="18">
        <f t="shared" si="221"/>
        <v>81.535327612924533</v>
      </c>
      <c r="N927" s="3"/>
    </row>
    <row r="928" spans="1:14" x14ac:dyDescent="0.25">
      <c r="A928" s="3">
        <v>26</v>
      </c>
      <c r="B928" s="3" t="s">
        <v>26</v>
      </c>
      <c r="C928" s="3" t="s">
        <v>14</v>
      </c>
      <c r="D928" s="3">
        <v>22</v>
      </c>
      <c r="E928" s="3">
        <v>19</v>
      </c>
      <c r="F928" s="3">
        <f t="shared" si="213"/>
        <v>20.5</v>
      </c>
      <c r="G928" s="13">
        <f t="shared" si="214"/>
        <v>3.3050561249999999E-2</v>
      </c>
      <c r="H928" s="3">
        <v>19.399999999999999</v>
      </c>
      <c r="I928" s="18">
        <f t="shared" si="219"/>
        <v>18.620280244702986</v>
      </c>
      <c r="J928" s="18">
        <f t="shared" si="216"/>
        <v>19.96278377933983</v>
      </c>
      <c r="K928" s="15">
        <f t="shared" si="220"/>
        <v>0.293700323897715</v>
      </c>
      <c r="L928" s="3"/>
      <c r="M928" s="18">
        <f t="shared" si="221"/>
        <v>113.49357732916924</v>
      </c>
      <c r="N928" s="3"/>
    </row>
    <row r="929" spans="1:14" x14ac:dyDescent="0.25">
      <c r="A929" s="3">
        <v>27</v>
      </c>
      <c r="B929" s="3" t="s">
        <v>26</v>
      </c>
      <c r="C929" s="3" t="s">
        <v>14</v>
      </c>
      <c r="D929" s="3">
        <v>13</v>
      </c>
      <c r="E929" s="3">
        <v>14</v>
      </c>
      <c r="F929" s="3">
        <f t="shared" si="213"/>
        <v>13.5</v>
      </c>
      <c r="G929" s="13">
        <f t="shared" si="214"/>
        <v>1.4333051249999999E-2</v>
      </c>
      <c r="H929" s="3">
        <v>14</v>
      </c>
      <c r="I929" s="18">
        <f t="shared" si="219"/>
        <v>14.48309867450287</v>
      </c>
      <c r="J929" s="18">
        <f t="shared" si="216"/>
        <v>13.701294442582331</v>
      </c>
      <c r="K929" s="15">
        <f t="shared" si="220"/>
        <v>0.10265511667570582</v>
      </c>
      <c r="L929" s="3"/>
      <c r="M929" s="18">
        <f t="shared" si="221"/>
        <v>39.505600928585835</v>
      </c>
      <c r="N929" s="3"/>
    </row>
    <row r="930" spans="1:14" x14ac:dyDescent="0.25">
      <c r="A930" s="3">
        <v>28</v>
      </c>
      <c r="B930" s="3" t="s">
        <v>26</v>
      </c>
      <c r="C930" s="3" t="s">
        <v>14</v>
      </c>
      <c r="D930" s="3">
        <v>30</v>
      </c>
      <c r="E930" s="3">
        <v>28</v>
      </c>
      <c r="F930" s="3">
        <f t="shared" si="213"/>
        <v>29</v>
      </c>
      <c r="G930" s="13">
        <f t="shared" si="214"/>
        <v>6.6140445000000006E-2</v>
      </c>
      <c r="H930" s="3">
        <v>22.7</v>
      </c>
      <c r="I930" s="18">
        <f t="shared" si="219"/>
        <v>23.644000722803131</v>
      </c>
      <c r="J930" s="18">
        <f t="shared" si="216"/>
        <v>27.286728527437408</v>
      </c>
      <c r="K930" s="15">
        <f t="shared" si="220"/>
        <v>0.72660252425825456</v>
      </c>
      <c r="L930" s="3"/>
      <c r="M930" s="18">
        <f t="shared" si="221"/>
        <v>279.46003687006089</v>
      </c>
      <c r="N930" s="3"/>
    </row>
    <row r="931" spans="1:14" x14ac:dyDescent="0.25">
      <c r="A931" s="3">
        <v>29</v>
      </c>
      <c r="B931" s="3" t="s">
        <v>26</v>
      </c>
      <c r="C931" s="3" t="s">
        <v>14</v>
      </c>
      <c r="D931" s="3">
        <v>25</v>
      </c>
      <c r="E931" s="3">
        <v>25</v>
      </c>
      <c r="F931" s="3">
        <f t="shared" si="213"/>
        <v>25</v>
      </c>
      <c r="G931" s="13">
        <f t="shared" si="214"/>
        <v>4.9153124999999999E-2</v>
      </c>
      <c r="H931" s="3"/>
      <c r="I931" s="18">
        <f t="shared" si="219"/>
        <v>21.279896968403065</v>
      </c>
      <c r="J931" s="18">
        <f t="shared" si="216"/>
        <v>23.871231353793462</v>
      </c>
      <c r="K931" s="15">
        <f t="shared" si="220"/>
        <v>0.49116825481271331</v>
      </c>
      <c r="L931" s="3"/>
      <c r="M931" s="18">
        <f t="shared" si="221"/>
        <v>189.34179934537781</v>
      </c>
      <c r="N931" s="3"/>
    </row>
    <row r="932" spans="1:14" x14ac:dyDescent="0.25">
      <c r="A932" s="3">
        <v>30</v>
      </c>
      <c r="B932" s="3" t="s">
        <v>26</v>
      </c>
      <c r="C932" s="3" t="s">
        <v>14</v>
      </c>
      <c r="D932" s="3">
        <v>30</v>
      </c>
      <c r="E932" s="3">
        <v>31</v>
      </c>
      <c r="F932" s="3">
        <f t="shared" si="213"/>
        <v>30.5</v>
      </c>
      <c r="G932" s="13">
        <f t="shared" si="214"/>
        <v>7.3159511250000003E-2</v>
      </c>
      <c r="H932" s="3">
        <v>26.6</v>
      </c>
      <c r="I932" s="18">
        <f t="shared" si="219"/>
        <v>24.530539630703156</v>
      </c>
      <c r="J932" s="18">
        <f t="shared" si="216"/>
        <v>28.555188362654125</v>
      </c>
      <c r="K932" s="15">
        <f t="shared" si="220"/>
        <v>0.83112673957930061</v>
      </c>
      <c r="L932" s="3"/>
      <c r="M932" s="18">
        <f t="shared" si="221"/>
        <v>319.40599563220781</v>
      </c>
      <c r="N932" s="3"/>
    </row>
    <row r="933" spans="1:14" x14ac:dyDescent="0.25">
      <c r="A933" s="3">
        <v>31</v>
      </c>
      <c r="B933" s="3" t="s">
        <v>26</v>
      </c>
      <c r="C933" s="3" t="s">
        <v>14</v>
      </c>
      <c r="D933" s="3">
        <v>10</v>
      </c>
      <c r="E933" s="3">
        <v>11</v>
      </c>
      <c r="F933" s="3">
        <f t="shared" si="213"/>
        <v>10.5</v>
      </c>
      <c r="G933" s="13">
        <f t="shared" si="214"/>
        <v>8.6706112499999998E-3</v>
      </c>
      <c r="H933" s="3"/>
      <c r="I933" s="18">
        <f t="shared" si="219"/>
        <v>12.710020858702819</v>
      </c>
      <c r="J933" s="18">
        <f t="shared" si="216"/>
        <v>10.925024825647952</v>
      </c>
      <c r="K933" s="15">
        <f t="shared" si="220"/>
        <v>5.5091871495363466E-2</v>
      </c>
      <c r="L933" s="3"/>
      <c r="M933" s="18">
        <f t="shared" si="221"/>
        <v>20.797051153666935</v>
      </c>
      <c r="N933" s="3"/>
    </row>
    <row r="934" spans="1:14" x14ac:dyDescent="0.25">
      <c r="A934" s="3">
        <v>32</v>
      </c>
      <c r="B934" s="3" t="s">
        <v>26</v>
      </c>
      <c r="C934" s="3" t="s">
        <v>14</v>
      </c>
      <c r="D934" s="3">
        <v>14</v>
      </c>
      <c r="E934" s="3">
        <v>15</v>
      </c>
      <c r="F934" s="3">
        <f t="shared" si="213"/>
        <v>14.5</v>
      </c>
      <c r="G934" s="13">
        <f t="shared" si="214"/>
        <v>1.6535111250000002E-2</v>
      </c>
      <c r="H934" s="3"/>
      <c r="I934" s="18">
        <f t="shared" si="219"/>
        <v>15.074124613102885</v>
      </c>
      <c r="J934" s="18">
        <f t="shared" si="216"/>
        <v>14.612463658471523</v>
      </c>
      <c r="K934" s="15">
        <f t="shared" si="220"/>
        <v>0.1225900736468836</v>
      </c>
      <c r="L934" s="3"/>
      <c r="M934" s="18">
        <f t="shared" si="221"/>
        <v>47.287816385743483</v>
      </c>
      <c r="N934" s="3"/>
    </row>
    <row r="935" spans="1:14" x14ac:dyDescent="0.25">
      <c r="A935" s="3">
        <v>33</v>
      </c>
      <c r="B935" s="3" t="s">
        <v>26</v>
      </c>
      <c r="C935" s="3" t="s">
        <v>14</v>
      </c>
      <c r="D935" s="3">
        <v>16</v>
      </c>
      <c r="E935" s="3">
        <v>16.5</v>
      </c>
      <c r="F935" s="3">
        <f t="shared" ref="F935:F959" si="222">(D935+E935)/2</f>
        <v>16.25</v>
      </c>
      <c r="G935" s="13">
        <f t="shared" ref="G935:G959" si="223">(3.1458*(F935/2)^2)/10000</f>
        <v>2.07671953125E-2</v>
      </c>
      <c r="H935" s="3"/>
      <c r="I935" s="18">
        <f t="shared" si="219"/>
        <v>16.108420005652917</v>
      </c>
      <c r="J935" s="18">
        <f t="shared" ref="J935:J959" si="224">1.3132*F935^0.901</f>
        <v>16.192345287511255</v>
      </c>
      <c r="K935" s="15">
        <f t="shared" si="220"/>
        <v>0.16295587664685779</v>
      </c>
      <c r="L935" s="3"/>
      <c r="M935" s="18">
        <f t="shared" si="221"/>
        <v>62.982810278781379</v>
      </c>
      <c r="N935" s="3"/>
    </row>
    <row r="936" spans="1:14" x14ac:dyDescent="0.25">
      <c r="A936" s="3">
        <v>34</v>
      </c>
      <c r="B936" s="3" t="s">
        <v>26</v>
      </c>
      <c r="C936" s="3" t="s">
        <v>14</v>
      </c>
      <c r="D936" s="3">
        <v>26.5</v>
      </c>
      <c r="E936" s="3">
        <v>26.5</v>
      </c>
      <c r="F936" s="3">
        <f t="shared" si="222"/>
        <v>26.5</v>
      </c>
      <c r="G936" s="13">
        <f t="shared" si="223"/>
        <v>5.5228451249999998E-2</v>
      </c>
      <c r="H936" s="3"/>
      <c r="I936" s="18">
        <f t="shared" si="219"/>
        <v>22.16643587630309</v>
      </c>
      <c r="J936" s="18">
        <f t="shared" si="224"/>
        <v>25.157959084434971</v>
      </c>
      <c r="K936" s="15">
        <f t="shared" si="220"/>
        <v>0.57238504092907072</v>
      </c>
      <c r="L936" s="3"/>
      <c r="M936" s="18">
        <f t="shared" si="221"/>
        <v>220.45705943850811</v>
      </c>
      <c r="N936" s="3"/>
    </row>
    <row r="937" spans="1:14" x14ac:dyDescent="0.25">
      <c r="A937" s="3">
        <v>35</v>
      </c>
      <c r="B937" s="3" t="s">
        <v>26</v>
      </c>
      <c r="C937" s="3" t="s">
        <v>14</v>
      </c>
      <c r="D937" s="3">
        <v>10</v>
      </c>
      <c r="E937" s="3">
        <v>10</v>
      </c>
      <c r="F937" s="3">
        <f t="shared" si="222"/>
        <v>10</v>
      </c>
      <c r="G937" s="13">
        <f t="shared" si="223"/>
        <v>7.8645E-3</v>
      </c>
      <c r="H937" s="3"/>
      <c r="I937" s="18">
        <f t="shared" si="219"/>
        <v>12.41450788940281</v>
      </c>
      <c r="J937" s="18">
        <f t="shared" si="224"/>
        <v>10.45516458968023</v>
      </c>
      <c r="K937" s="15">
        <f t="shared" si="220"/>
        <v>4.8787623207191835E-2</v>
      </c>
      <c r="L937" s="3"/>
      <c r="M937" s="18">
        <f t="shared" si="221"/>
        <v>18.293864921901111</v>
      </c>
      <c r="N937" s="3"/>
    </row>
    <row r="938" spans="1:14" x14ac:dyDescent="0.25">
      <c r="A938" s="3">
        <v>36</v>
      </c>
      <c r="B938" s="3" t="s">
        <v>26</v>
      </c>
      <c r="C938" s="3" t="s">
        <v>14</v>
      </c>
      <c r="D938" s="3">
        <v>11</v>
      </c>
      <c r="E938" s="3">
        <v>11</v>
      </c>
      <c r="F938" s="3">
        <f t="shared" si="222"/>
        <v>11</v>
      </c>
      <c r="G938" s="13">
        <f t="shared" si="223"/>
        <v>9.516044999999999E-3</v>
      </c>
      <c r="H938" s="3"/>
      <c r="I938" s="18">
        <f t="shared" si="219"/>
        <v>13.005533828002825</v>
      </c>
      <c r="J938" s="18">
        <f t="shared" si="224"/>
        <v>11.392674343959751</v>
      </c>
      <c r="K938" s="15">
        <f t="shared" si="220"/>
        <v>6.1834064036104718E-2</v>
      </c>
      <c r="L938" s="3"/>
      <c r="M938" s="18">
        <f t="shared" si="221"/>
        <v>23.466165326017997</v>
      </c>
      <c r="N938" s="3"/>
    </row>
    <row r="939" spans="1:14" x14ac:dyDescent="0.25">
      <c r="A939" s="3">
        <v>37</v>
      </c>
      <c r="B939" s="3" t="s">
        <v>26</v>
      </c>
      <c r="C939" s="3" t="s">
        <v>14</v>
      </c>
      <c r="D939" s="3">
        <v>26</v>
      </c>
      <c r="E939" s="3">
        <v>27</v>
      </c>
      <c r="F939" s="3">
        <f t="shared" si="222"/>
        <v>26.5</v>
      </c>
      <c r="G939" s="13">
        <f t="shared" si="223"/>
        <v>5.5228451249999998E-2</v>
      </c>
      <c r="H939" s="3"/>
      <c r="I939" s="18">
        <f t="shared" si="219"/>
        <v>22.16643587630309</v>
      </c>
      <c r="J939" s="18">
        <f t="shared" si="224"/>
        <v>25.157959084434971</v>
      </c>
      <c r="K939" s="15">
        <f t="shared" si="220"/>
        <v>0.57238504092907072</v>
      </c>
      <c r="L939" s="3"/>
      <c r="M939" s="18">
        <f t="shared" si="221"/>
        <v>220.45705943850811</v>
      </c>
      <c r="N939" s="3"/>
    </row>
    <row r="940" spans="1:14" x14ac:dyDescent="0.25">
      <c r="A940" s="3">
        <v>38</v>
      </c>
      <c r="B940" s="3" t="s">
        <v>26</v>
      </c>
      <c r="C940" s="3" t="s">
        <v>14</v>
      </c>
      <c r="D940" s="3">
        <v>19</v>
      </c>
      <c r="E940" s="3">
        <v>21</v>
      </c>
      <c r="F940" s="3">
        <f t="shared" si="222"/>
        <v>20</v>
      </c>
      <c r="G940" s="13">
        <f t="shared" si="223"/>
        <v>3.1458E-2</v>
      </c>
      <c r="H940" s="3"/>
      <c r="I940" s="18">
        <f t="shared" si="219"/>
        <v>18.32476727540298</v>
      </c>
      <c r="J940" s="18">
        <f t="shared" si="224"/>
        <v>19.523554996346338</v>
      </c>
      <c r="K940" s="15">
        <f t="shared" si="220"/>
        <v>0.27570073432968012</v>
      </c>
      <c r="L940" s="3"/>
      <c r="M940" s="18">
        <f t="shared" si="221"/>
        <v>106.55927028322934</v>
      </c>
      <c r="N940" s="3"/>
    </row>
    <row r="941" spans="1:14" x14ac:dyDescent="0.25">
      <c r="A941" s="3">
        <v>39</v>
      </c>
      <c r="B941" s="3" t="s">
        <v>26</v>
      </c>
      <c r="C941" s="3" t="s">
        <v>14</v>
      </c>
      <c r="D941" s="3">
        <v>22</v>
      </c>
      <c r="E941" s="3">
        <v>22</v>
      </c>
      <c r="F941" s="3">
        <f t="shared" si="222"/>
        <v>22</v>
      </c>
      <c r="G941" s="13">
        <f t="shared" si="223"/>
        <v>3.8064179999999996E-2</v>
      </c>
      <c r="H941" s="3"/>
      <c r="I941" s="18">
        <f t="shared" si="219"/>
        <v>19.506819152603011</v>
      </c>
      <c r="J941" s="18">
        <f t="shared" si="224"/>
        <v>21.27422310781289</v>
      </c>
      <c r="K941" s="15">
        <f t="shared" si="220"/>
        <v>0.35224318218213374</v>
      </c>
      <c r="L941" s="3"/>
      <c r="M941" s="18">
        <f t="shared" si="221"/>
        <v>136.01815920684871</v>
      </c>
      <c r="N941" s="3"/>
    </row>
    <row r="942" spans="1:14" x14ac:dyDescent="0.25">
      <c r="A942" s="3">
        <v>40</v>
      </c>
      <c r="B942" s="3" t="s">
        <v>26</v>
      </c>
      <c r="C942" s="3" t="s">
        <v>14</v>
      </c>
      <c r="D942" s="3">
        <v>11</v>
      </c>
      <c r="E942" s="3">
        <v>11</v>
      </c>
      <c r="F942" s="3">
        <f t="shared" si="222"/>
        <v>11</v>
      </c>
      <c r="G942" s="13">
        <f t="shared" si="223"/>
        <v>9.516044999999999E-3</v>
      </c>
      <c r="H942" s="3"/>
      <c r="I942" s="18">
        <f t="shared" si="219"/>
        <v>13.005533828002825</v>
      </c>
      <c r="J942" s="18">
        <f t="shared" si="224"/>
        <v>11.392674343959751</v>
      </c>
      <c r="K942" s="15">
        <f t="shared" si="220"/>
        <v>6.1834064036104718E-2</v>
      </c>
      <c r="L942" s="3"/>
      <c r="M942" s="18">
        <f t="shared" si="221"/>
        <v>23.466165326017997</v>
      </c>
      <c r="N942" s="3"/>
    </row>
    <row r="943" spans="1:14" x14ac:dyDescent="0.25">
      <c r="A943" s="3">
        <v>41</v>
      </c>
      <c r="B943" s="3" t="s">
        <v>26</v>
      </c>
      <c r="C943" s="3" t="s">
        <v>14</v>
      </c>
      <c r="D943" s="3">
        <v>28</v>
      </c>
      <c r="E943" s="3">
        <v>28.5</v>
      </c>
      <c r="F943" s="3">
        <f t="shared" si="222"/>
        <v>28.25</v>
      </c>
      <c r="G943" s="13">
        <f t="shared" si="223"/>
        <v>6.2763625312499988E-2</v>
      </c>
      <c r="H943" s="3"/>
      <c r="I943" s="18">
        <f t="shared" si="219"/>
        <v>23.200731268853119</v>
      </c>
      <c r="J943" s="18">
        <f t="shared" si="224"/>
        <v>26.650078919407971</v>
      </c>
      <c r="K943" s="15">
        <f t="shared" ref="K943:K959" si="225">(-9.1298+(((3.4866*10^-2)*(F943^2)*I943))+(1.4633*F943))/1000</f>
        <v>0.67777450603655276</v>
      </c>
      <c r="L943" s="3"/>
      <c r="M943" s="18">
        <f t="shared" si="221"/>
        <v>260.78816233287051</v>
      </c>
      <c r="N943" s="3"/>
    </row>
    <row r="944" spans="1:14" x14ac:dyDescent="0.25">
      <c r="A944" s="3">
        <v>42</v>
      </c>
      <c r="B944" s="3" t="s">
        <v>26</v>
      </c>
      <c r="C944" s="3" t="s">
        <v>14</v>
      </c>
      <c r="D944" s="3">
        <v>15</v>
      </c>
      <c r="E944" s="3">
        <v>17</v>
      </c>
      <c r="F944" s="3">
        <f t="shared" si="222"/>
        <v>16</v>
      </c>
      <c r="G944" s="13">
        <f t="shared" si="223"/>
        <v>2.0133120000000001E-2</v>
      </c>
      <c r="H944" s="3"/>
      <c r="I944" s="18">
        <f t="shared" si="219"/>
        <v>15.96066352100291</v>
      </c>
      <c r="J944" s="18">
        <f t="shared" si="224"/>
        <v>15.967722571411766</v>
      </c>
      <c r="K944" s="15">
        <f t="shared" si="225"/>
        <v>0.15674303054676161</v>
      </c>
      <c r="L944" s="3"/>
      <c r="M944" s="18">
        <f t="shared" si="221"/>
        <v>60.571573468786802</v>
      </c>
      <c r="N944" s="3"/>
    </row>
    <row r="945" spans="1:14" x14ac:dyDescent="0.25">
      <c r="A945" s="3">
        <v>43</v>
      </c>
      <c r="B945" s="3" t="s">
        <v>26</v>
      </c>
      <c r="C945" s="3" t="s">
        <v>14</v>
      </c>
      <c r="D945" s="3">
        <v>12</v>
      </c>
      <c r="E945" s="3">
        <v>13</v>
      </c>
      <c r="F945" s="3">
        <f t="shared" si="222"/>
        <v>12.5</v>
      </c>
      <c r="G945" s="13">
        <f t="shared" si="223"/>
        <v>1.228828125E-2</v>
      </c>
      <c r="H945" s="3"/>
      <c r="I945" s="18">
        <f t="shared" si="219"/>
        <v>13.892072735902852</v>
      </c>
      <c r="J945" s="18">
        <f t="shared" si="224"/>
        <v>12.783412283723544</v>
      </c>
      <c r="K945" s="15">
        <f t="shared" si="225"/>
        <v>8.4842857501560759E-2</v>
      </c>
      <c r="L945" s="3"/>
      <c r="M945" s="18">
        <f t="shared" si="221"/>
        <v>32.527631381449481</v>
      </c>
      <c r="N945" s="3"/>
    </row>
    <row r="946" spans="1:14" x14ac:dyDescent="0.25">
      <c r="A946" s="3">
        <v>44</v>
      </c>
      <c r="B946" s="3" t="s">
        <v>26</v>
      </c>
      <c r="C946" s="3" t="s">
        <v>14</v>
      </c>
      <c r="D946" s="3">
        <v>14.5</v>
      </c>
      <c r="E946" s="3">
        <v>15</v>
      </c>
      <c r="F946" s="3">
        <f t="shared" si="222"/>
        <v>14.75</v>
      </c>
      <c r="G946" s="13">
        <f t="shared" si="223"/>
        <v>1.7110202812499999E-2</v>
      </c>
      <c r="H946" s="3"/>
      <c r="I946" s="18">
        <f t="shared" si="219"/>
        <v>15.221881097752892</v>
      </c>
      <c r="J946" s="18">
        <f t="shared" si="224"/>
        <v>14.839268205645915</v>
      </c>
      <c r="K946" s="15">
        <f t="shared" si="225"/>
        <v>0.12791997351369702</v>
      </c>
      <c r="L946" s="3"/>
      <c r="M946" s="18">
        <f t="shared" si="221"/>
        <v>49.364523288617491</v>
      </c>
      <c r="N946" s="3"/>
    </row>
    <row r="947" spans="1:14" x14ac:dyDescent="0.25">
      <c r="A947" s="3">
        <v>45</v>
      </c>
      <c r="B947" s="3" t="s">
        <v>26</v>
      </c>
      <c r="C947" s="3" t="s">
        <v>14</v>
      </c>
      <c r="D947" s="3">
        <v>18</v>
      </c>
      <c r="E947" s="3">
        <v>18.5</v>
      </c>
      <c r="F947" s="3">
        <f t="shared" si="222"/>
        <v>18.25</v>
      </c>
      <c r="G947" s="13">
        <f t="shared" si="223"/>
        <v>2.6193700312499998E-2</v>
      </c>
      <c r="H947" s="3"/>
      <c r="I947" s="18">
        <f t="shared" si="219"/>
        <v>17.290471882852948</v>
      </c>
      <c r="J947" s="18">
        <f t="shared" si="224"/>
        <v>17.977476049607848</v>
      </c>
      <c r="K947" s="15">
        <f t="shared" si="225"/>
        <v>0.2183620174578362</v>
      </c>
      <c r="L947" s="3"/>
      <c r="M947" s="18">
        <f t="shared" si="221"/>
        <v>84.433593425486592</v>
      </c>
      <c r="N947" s="3"/>
    </row>
    <row r="948" spans="1:14" x14ac:dyDescent="0.25">
      <c r="A948" s="3">
        <v>46</v>
      </c>
      <c r="B948" s="3" t="s">
        <v>26</v>
      </c>
      <c r="C948" s="3" t="s">
        <v>15</v>
      </c>
      <c r="D948" s="3">
        <v>31</v>
      </c>
      <c r="E948" s="3">
        <v>31</v>
      </c>
      <c r="F948" s="3">
        <f t="shared" si="222"/>
        <v>31</v>
      </c>
      <c r="G948" s="13">
        <f t="shared" si="223"/>
        <v>7.5577845000000005E-2</v>
      </c>
      <c r="H948" s="3"/>
      <c r="I948" s="18">
        <f t="shared" ref="I948:I959" si="226">14.5533711872903+(0.308151775729765*F948)</f>
        <v>24.106076234913015</v>
      </c>
      <c r="J948" s="18">
        <f t="shared" si="224"/>
        <v>28.976622316856201</v>
      </c>
      <c r="K948" s="15">
        <f t="shared" si="225"/>
        <v>0.8439361383002244</v>
      </c>
      <c r="L948" s="3"/>
      <c r="M948" s="18">
        <f t="shared" si="221"/>
        <v>324.37384764773611</v>
      </c>
      <c r="N948" s="3"/>
    </row>
    <row r="949" spans="1:14" x14ac:dyDescent="0.25">
      <c r="A949" s="3">
        <v>47</v>
      </c>
      <c r="B949" s="3" t="s">
        <v>26</v>
      </c>
      <c r="C949" s="3" t="s">
        <v>15</v>
      </c>
      <c r="D949" s="3">
        <v>33</v>
      </c>
      <c r="E949" s="3">
        <v>32</v>
      </c>
      <c r="F949" s="3">
        <f t="shared" si="222"/>
        <v>32.5</v>
      </c>
      <c r="G949" s="13">
        <f t="shared" si="223"/>
        <v>8.3068781250000001E-2</v>
      </c>
      <c r="H949" s="3"/>
      <c r="I949" s="18">
        <f t="shared" si="226"/>
        <v>24.568303898507665</v>
      </c>
      <c r="J949" s="18">
        <f t="shared" si="224"/>
        <v>30.236936112186473</v>
      </c>
      <c r="K949" s="15">
        <f t="shared" si="225"/>
        <v>0.94320959843492014</v>
      </c>
      <c r="L949" s="3"/>
      <c r="M949" s="18">
        <f t="shared" si="221"/>
        <v>362.33040481487109</v>
      </c>
      <c r="N949" s="3"/>
    </row>
    <row r="950" spans="1:14" x14ac:dyDescent="0.25">
      <c r="A950" s="3">
        <v>48</v>
      </c>
      <c r="B950" s="3" t="s">
        <v>26</v>
      </c>
      <c r="C950" s="3" t="s">
        <v>15</v>
      </c>
      <c r="D950" s="3">
        <v>34</v>
      </c>
      <c r="E950" s="3">
        <v>36</v>
      </c>
      <c r="F950" s="3">
        <f t="shared" si="222"/>
        <v>35</v>
      </c>
      <c r="G950" s="13">
        <f t="shared" si="223"/>
        <v>9.6340124999999999E-2</v>
      </c>
      <c r="H950" s="3"/>
      <c r="I950" s="18">
        <f t="shared" si="226"/>
        <v>25.338683337832073</v>
      </c>
      <c r="J950" s="18">
        <f t="shared" si="224"/>
        <v>32.324824973184292</v>
      </c>
      <c r="K950" s="15">
        <f t="shared" si="225"/>
        <v>1.1243224032396451</v>
      </c>
      <c r="L950" s="3"/>
      <c r="M950" s="18">
        <f t="shared" si="221"/>
        <v>431.52345844363305</v>
      </c>
      <c r="N950" s="3"/>
    </row>
    <row r="951" spans="1:14" x14ac:dyDescent="0.25">
      <c r="A951" s="3">
        <v>49</v>
      </c>
      <c r="B951" s="3" t="s">
        <v>26</v>
      </c>
      <c r="C951" s="3" t="s">
        <v>15</v>
      </c>
      <c r="D951" s="3">
        <v>24.5</v>
      </c>
      <c r="E951" s="3">
        <v>25.5</v>
      </c>
      <c r="F951" s="3">
        <f t="shared" si="222"/>
        <v>25</v>
      </c>
      <c r="G951" s="13">
        <f t="shared" si="223"/>
        <v>4.9153124999999999E-2</v>
      </c>
      <c r="H951" s="3"/>
      <c r="I951" s="18">
        <f t="shared" si="226"/>
        <v>22.257165580534426</v>
      </c>
      <c r="J951" s="18">
        <f t="shared" si="224"/>
        <v>23.871231353793462</v>
      </c>
      <c r="K951" s="15">
        <f t="shared" si="225"/>
        <v>0.51246415945682089</v>
      </c>
      <c r="L951" s="3"/>
      <c r="M951" s="18">
        <f t="shared" si="221"/>
        <v>197.41037332428735</v>
      </c>
      <c r="N951" s="3"/>
    </row>
    <row r="952" spans="1:14" x14ac:dyDescent="0.25">
      <c r="A952" s="3">
        <v>50</v>
      </c>
      <c r="B952" s="3" t="s">
        <v>26</v>
      </c>
      <c r="C952" s="3" t="s">
        <v>15</v>
      </c>
      <c r="D952" s="3">
        <v>42</v>
      </c>
      <c r="E952" s="3">
        <v>44</v>
      </c>
      <c r="F952" s="3">
        <f t="shared" si="222"/>
        <v>43</v>
      </c>
      <c r="G952" s="13">
        <f t="shared" si="223"/>
        <v>0.145414605</v>
      </c>
      <c r="H952" s="3"/>
      <c r="I952" s="18">
        <f t="shared" si="226"/>
        <v>27.803897543670196</v>
      </c>
      <c r="J952" s="18">
        <f t="shared" si="224"/>
        <v>38.912214971552594</v>
      </c>
      <c r="K952" s="15">
        <f t="shared" si="225"/>
        <v>1.846232469059812</v>
      </c>
      <c r="L952" s="3"/>
      <c r="M952" s="18">
        <f t="shared" si="221"/>
        <v>706.87433063443223</v>
      </c>
      <c r="N952" s="3"/>
    </row>
    <row r="953" spans="1:14" x14ac:dyDescent="0.25">
      <c r="A953" s="3">
        <v>51</v>
      </c>
      <c r="B953" s="3" t="s">
        <v>26</v>
      </c>
      <c r="C953" s="3" t="s">
        <v>15</v>
      </c>
      <c r="D953" s="3">
        <v>26</v>
      </c>
      <c r="E953" s="3">
        <v>28</v>
      </c>
      <c r="F953" s="3">
        <f t="shared" si="222"/>
        <v>27</v>
      </c>
      <c r="G953" s="13">
        <f t="shared" si="223"/>
        <v>5.7332204999999997E-2</v>
      </c>
      <c r="H953" s="3"/>
      <c r="I953" s="18">
        <f t="shared" si="226"/>
        <v>22.873469131993957</v>
      </c>
      <c r="J953" s="18">
        <f t="shared" si="224"/>
        <v>25.585247680837522</v>
      </c>
      <c r="K953" s="15">
        <f t="shared" si="225"/>
        <v>0.61176144719719783</v>
      </c>
      <c r="L953" s="3"/>
      <c r="M953" s="18">
        <f t="shared" si="221"/>
        <v>235.49059635332367</v>
      </c>
      <c r="N953" s="3"/>
    </row>
    <row r="954" spans="1:14" x14ac:dyDescent="0.25">
      <c r="A954" s="3">
        <v>52</v>
      </c>
      <c r="B954" s="3" t="s">
        <v>26</v>
      </c>
      <c r="C954" s="3" t="s">
        <v>15</v>
      </c>
      <c r="D954" s="3">
        <v>39</v>
      </c>
      <c r="E954" s="3">
        <v>40</v>
      </c>
      <c r="F954" s="3">
        <f t="shared" si="222"/>
        <v>39.5</v>
      </c>
      <c r="G954" s="13">
        <f t="shared" si="223"/>
        <v>0.12270586124999999</v>
      </c>
      <c r="H954" s="3"/>
      <c r="I954" s="18">
        <f t="shared" si="226"/>
        <v>26.725366328616019</v>
      </c>
      <c r="J954" s="18">
        <f t="shared" si="224"/>
        <v>36.046645642376141</v>
      </c>
      <c r="K954" s="15">
        <f t="shared" si="225"/>
        <v>1.5025218326207044</v>
      </c>
      <c r="L954" s="3"/>
      <c r="M954" s="18">
        <f t="shared" si="221"/>
        <v>575.84707467588771</v>
      </c>
      <c r="N954" s="3"/>
    </row>
    <row r="955" spans="1:14" x14ac:dyDescent="0.25">
      <c r="A955" s="3">
        <v>53</v>
      </c>
      <c r="B955" s="3" t="s">
        <v>26</v>
      </c>
      <c r="C955" s="3" t="s">
        <v>15</v>
      </c>
      <c r="D955" s="3">
        <v>36</v>
      </c>
      <c r="E955" s="3">
        <v>37</v>
      </c>
      <c r="F955" s="3">
        <f t="shared" si="222"/>
        <v>36.5</v>
      </c>
      <c r="G955" s="13">
        <f t="shared" si="223"/>
        <v>0.10477480124999999</v>
      </c>
      <c r="H955" s="3"/>
      <c r="I955" s="18">
        <f t="shared" si="226"/>
        <v>25.800911001426723</v>
      </c>
      <c r="J955" s="18">
        <f t="shared" si="224"/>
        <v>33.570417695428446</v>
      </c>
      <c r="K955" s="15">
        <f t="shared" si="225"/>
        <v>1.2427388615244355</v>
      </c>
      <c r="L955" s="3"/>
      <c r="M955" s="18">
        <f t="shared" si="221"/>
        <v>476.73289823460641</v>
      </c>
      <c r="N955" s="3"/>
    </row>
    <row r="956" spans="1:14" x14ac:dyDescent="0.25">
      <c r="A956" s="3">
        <v>54</v>
      </c>
      <c r="B956" s="3" t="s">
        <v>26</v>
      </c>
      <c r="C956" s="3" t="s">
        <v>15</v>
      </c>
      <c r="D956" s="3">
        <v>29</v>
      </c>
      <c r="E956" s="3">
        <v>30.5</v>
      </c>
      <c r="F956" s="3">
        <f t="shared" si="222"/>
        <v>29.75</v>
      </c>
      <c r="G956" s="13">
        <f t="shared" si="223"/>
        <v>6.9605740312499997E-2</v>
      </c>
      <c r="H956" s="3"/>
      <c r="I956" s="18">
        <f t="shared" si="226"/>
        <v>23.720886515250811</v>
      </c>
      <c r="J956" s="18">
        <f t="shared" si="224"/>
        <v>27.921749987623752</v>
      </c>
      <c r="K956" s="15">
        <f t="shared" si="225"/>
        <v>0.76639646565487785</v>
      </c>
      <c r="L956" s="3"/>
      <c r="M956" s="18">
        <f t="shared" si="221"/>
        <v>294.70908817374908</v>
      </c>
      <c r="N956" s="3"/>
    </row>
    <row r="957" spans="1:14" x14ac:dyDescent="0.25">
      <c r="A957" s="3">
        <v>55</v>
      </c>
      <c r="B957" s="3" t="s">
        <v>26</v>
      </c>
      <c r="C957" s="3" t="s">
        <v>15</v>
      </c>
      <c r="D957" s="3">
        <v>35</v>
      </c>
      <c r="E957" s="3">
        <v>36</v>
      </c>
      <c r="F957" s="3">
        <f t="shared" si="222"/>
        <v>35.5</v>
      </c>
      <c r="G957" s="13">
        <f t="shared" si="223"/>
        <v>9.9112361249999989E-2</v>
      </c>
      <c r="H957" s="3"/>
      <c r="I957" s="18">
        <f t="shared" si="226"/>
        <v>25.492759225696958</v>
      </c>
      <c r="J957" s="18">
        <f t="shared" si="224"/>
        <v>32.74059895863526</v>
      </c>
      <c r="K957" s="15">
        <f t="shared" si="225"/>
        <v>1.1629660420213601</v>
      </c>
      <c r="L957" s="3"/>
      <c r="M957" s="18">
        <f t="shared" si="221"/>
        <v>446.27936504537843</v>
      </c>
      <c r="N957" s="3"/>
    </row>
    <row r="958" spans="1:14" x14ac:dyDescent="0.25">
      <c r="A958" s="3">
        <v>56</v>
      </c>
      <c r="B958" s="3" t="s">
        <v>26</v>
      </c>
      <c r="C958" s="3" t="s">
        <v>15</v>
      </c>
      <c r="D958" s="3">
        <v>22</v>
      </c>
      <c r="E958" s="3">
        <v>25</v>
      </c>
      <c r="F958" s="3">
        <f t="shared" si="222"/>
        <v>23.5</v>
      </c>
      <c r="G958" s="13">
        <f t="shared" si="223"/>
        <v>4.3431701249999996E-2</v>
      </c>
      <c r="H958" s="3"/>
      <c r="I958" s="18">
        <f t="shared" si="226"/>
        <v>21.79493791693978</v>
      </c>
      <c r="J958" s="18">
        <f t="shared" si="224"/>
        <v>22.576832866377494</v>
      </c>
      <c r="K958" s="15">
        <f t="shared" si="225"/>
        <v>0.44491379816378934</v>
      </c>
      <c r="L958" s="3"/>
      <c r="M958" s="18">
        <f t="shared" si="221"/>
        <v>171.47303647776221</v>
      </c>
      <c r="N958" s="3"/>
    </row>
    <row r="959" spans="1:14" x14ac:dyDescent="0.25">
      <c r="A959" s="3">
        <v>57</v>
      </c>
      <c r="B959" s="3" t="s">
        <v>26</v>
      </c>
      <c r="C959" s="3" t="s">
        <v>15</v>
      </c>
      <c r="D959" s="3">
        <v>32</v>
      </c>
      <c r="E959" s="3">
        <v>33</v>
      </c>
      <c r="F959" s="3">
        <f t="shared" si="222"/>
        <v>32.5</v>
      </c>
      <c r="G959" s="13">
        <f t="shared" si="223"/>
        <v>8.3068781250000001E-2</v>
      </c>
      <c r="H959" s="3"/>
      <c r="I959" s="18">
        <f t="shared" si="226"/>
        <v>24.568303898507665</v>
      </c>
      <c r="J959" s="18">
        <f t="shared" si="224"/>
        <v>30.236936112186473</v>
      </c>
      <c r="K959" s="15">
        <f t="shared" si="225"/>
        <v>0.94320959843492014</v>
      </c>
      <c r="L959" s="3"/>
      <c r="M959" s="18">
        <f t="shared" si="221"/>
        <v>362.33040481487109</v>
      </c>
      <c r="N959" s="3"/>
    </row>
    <row r="960" spans="1:14" x14ac:dyDescent="0.25">
      <c r="A960" s="32">
        <f>A959*10000/531</f>
        <v>1073.4463276836159</v>
      </c>
      <c r="B960" s="6"/>
      <c r="C960" s="6"/>
      <c r="D960" s="6"/>
      <c r="E960" s="6"/>
      <c r="F960" s="6"/>
      <c r="G960" s="20">
        <f>SUM(G903:G959)</f>
        <v>2.9389882265625</v>
      </c>
      <c r="H960" s="7">
        <f>G960*10000/531</f>
        <v>55.348177524717514</v>
      </c>
      <c r="I960" s="17">
        <f t="shared" ref="I960:J960" si="227">AVERAGE(I903:I959)</f>
        <v>20.912822572239811</v>
      </c>
      <c r="J960" s="17">
        <f t="shared" si="227"/>
        <v>23.000157673022681</v>
      </c>
      <c r="K960" s="9">
        <f>SUM(K903:K959)</f>
        <v>31.626276388682673</v>
      </c>
      <c r="L960" s="7">
        <f>K960*10000/531</f>
        <v>595.59842539892043</v>
      </c>
      <c r="M960" s="17">
        <f>SUM(M903:M959)</f>
        <v>11578.661587000284</v>
      </c>
      <c r="N960" s="7">
        <f>(M960*10000/531)/1000</f>
        <v>218.05389052731229</v>
      </c>
    </row>
  </sheetData>
  <sortState xmlns:xlrd2="http://schemas.microsoft.com/office/spreadsheetml/2017/richdata2" ref="G986:H1010">
    <sortCondition ref="G986:G1010"/>
  </sortState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XLSTAT_20230328_153005_1_HID">
    <tabColor rgb="FF007800"/>
  </sheetPr>
  <dimension ref="A1:B3"/>
  <sheetViews>
    <sheetView workbookViewId="0"/>
  </sheetViews>
  <sheetFormatPr defaultRowHeight="15" x14ac:dyDescent="0.25"/>
  <sheetData>
    <row r="1" spans="1:2" x14ac:dyDescent="0.25">
      <c r="A1">
        <v>0.66898021593837353</v>
      </c>
      <c r="B1">
        <v>0.66608384286082112</v>
      </c>
    </row>
    <row r="2" spans="1:2" x14ac:dyDescent="0.25">
      <c r="A2">
        <v>0.68765008257065485</v>
      </c>
      <c r="B2">
        <v>-0.62142784650962357</v>
      </c>
    </row>
    <row r="3" spans="1:2" x14ac:dyDescent="0.25">
      <c r="A3">
        <v>0.80171875059010789</v>
      </c>
      <c r="B3">
        <v>-2.2791038693553971E-2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XLSTAT_20230328_153005_1_HID1">
    <tabColor rgb="FF007800"/>
  </sheetPr>
  <dimension ref="A1:B25"/>
  <sheetViews>
    <sheetView workbookViewId="0"/>
  </sheetViews>
  <sheetFormatPr defaultRowHeight="15" x14ac:dyDescent="0.25"/>
  <sheetData>
    <row r="1" spans="1:2" x14ac:dyDescent="0.25">
      <c r="A1">
        <v>-0.89848356129925866</v>
      </c>
      <c r="B1">
        <v>0.19250370315576867</v>
      </c>
    </row>
    <row r="2" spans="1:2" x14ac:dyDescent="0.25">
      <c r="A2">
        <v>7.4912465796199368E-2</v>
      </c>
      <c r="B2">
        <v>-0.72128739508795492</v>
      </c>
    </row>
    <row r="3" spans="1:2" x14ac:dyDescent="0.25">
      <c r="A3">
        <v>1.8382621845495966</v>
      </c>
      <c r="B3">
        <v>0.3188814155043827</v>
      </c>
    </row>
    <row r="4" spans="1:2" x14ac:dyDescent="0.25">
      <c r="A4">
        <v>-0.71371476151315316</v>
      </c>
      <c r="B4">
        <v>0.86506444674788485</v>
      </c>
    </row>
    <row r="5" spans="1:2" x14ac:dyDescent="0.25">
      <c r="A5">
        <v>-9.1693639730814347E-2</v>
      </c>
      <c r="B5">
        <v>1.663630280993674</v>
      </c>
    </row>
    <row r="6" spans="1:2" x14ac:dyDescent="0.25">
      <c r="A6">
        <v>0.24862812759479658</v>
      </c>
      <c r="B6">
        <v>-0.15429071996213903</v>
      </c>
    </row>
    <row r="7" spans="1:2" x14ac:dyDescent="0.25">
      <c r="A7">
        <v>0.39570073711591147</v>
      </c>
      <c r="B7">
        <v>6.3295702535359266E-2</v>
      </c>
    </row>
    <row r="8" spans="1:2" x14ac:dyDescent="0.25">
      <c r="A8">
        <v>1.3918844218735205</v>
      </c>
      <c r="B8">
        <v>-0.10882021010374265</v>
      </c>
    </row>
    <row r="9" spans="1:2" x14ac:dyDescent="0.25">
      <c r="A9">
        <v>-4.9317430086874503E-2</v>
      </c>
      <c r="B9">
        <v>0.26231092292673158</v>
      </c>
    </row>
    <row r="10" spans="1:2" x14ac:dyDescent="0.25">
      <c r="A10">
        <v>2.2265086553640883</v>
      </c>
      <c r="B10">
        <v>0.52552755029474396</v>
      </c>
    </row>
    <row r="11" spans="1:2" x14ac:dyDescent="0.25">
      <c r="A11">
        <v>8.8138617747099135E-3</v>
      </c>
      <c r="B11">
        <v>0.48336641374449568</v>
      </c>
    </row>
    <row r="12" spans="1:2" x14ac:dyDescent="0.25">
      <c r="A12">
        <v>-0.6988612848862038</v>
      </c>
      <c r="B12">
        <v>0.11885402733031789</v>
      </c>
    </row>
    <row r="13" spans="1:2" x14ac:dyDescent="0.25">
      <c r="A13">
        <v>0.92439017591371631</v>
      </c>
      <c r="B13">
        <v>-0.83315005410703524</v>
      </c>
    </row>
    <row r="14" spans="1:2" x14ac:dyDescent="0.25">
      <c r="A14">
        <v>1.5174739132298845</v>
      </c>
      <c r="B14">
        <v>-0.46570168211893148</v>
      </c>
    </row>
    <row r="15" spans="1:2" x14ac:dyDescent="0.25">
      <c r="A15">
        <v>1.3974109908672747</v>
      </c>
      <c r="B15">
        <v>-5.6038175870592455E-2</v>
      </c>
    </row>
    <row r="16" spans="1:2" x14ac:dyDescent="0.25">
      <c r="A16">
        <v>0.26985472283030487</v>
      </c>
      <c r="B16">
        <v>1.0613566082481545</v>
      </c>
    </row>
    <row r="17" spans="1:2" x14ac:dyDescent="0.25">
      <c r="A17">
        <v>1.4147821914874519</v>
      </c>
      <c r="B17">
        <v>1.5518740853160053</v>
      </c>
    </row>
    <row r="18" spans="1:2" x14ac:dyDescent="0.25">
      <c r="A18">
        <v>0.44720238743969409</v>
      </c>
      <c r="B18">
        <v>-1.0363271205771307</v>
      </c>
    </row>
    <row r="19" spans="1:2" x14ac:dyDescent="0.25">
      <c r="A19">
        <v>-2.0848509189344577</v>
      </c>
      <c r="B19">
        <v>0.77548457345700272</v>
      </c>
    </row>
    <row r="20" spans="1:2" x14ac:dyDescent="0.25">
      <c r="A20">
        <v>-0.86955713925868117</v>
      </c>
      <c r="B20">
        <v>-1.0629310643765293</v>
      </c>
    </row>
    <row r="21" spans="1:2" x14ac:dyDescent="0.25">
      <c r="A21">
        <v>0.15998742641480557</v>
      </c>
      <c r="B21">
        <v>-2.0190437602219</v>
      </c>
    </row>
    <row r="22" spans="1:2" x14ac:dyDescent="0.25">
      <c r="A22">
        <v>-2.458500436051243</v>
      </c>
      <c r="B22">
        <v>0.4638074529466808</v>
      </c>
    </row>
    <row r="23" spans="1:2" x14ac:dyDescent="0.25">
      <c r="A23">
        <v>-2.4327496108893514</v>
      </c>
      <c r="B23">
        <v>-8.6003958609564043E-2</v>
      </c>
    </row>
    <row r="24" spans="1:2" x14ac:dyDescent="0.25">
      <c r="A24">
        <v>-1.3649297906909055</v>
      </c>
      <c r="B24">
        <v>0.27656058394201688</v>
      </c>
    </row>
    <row r="25" spans="1:2" x14ac:dyDescent="0.25">
      <c r="A25">
        <v>-0.65315368891101122</v>
      </c>
      <c r="B25">
        <v>-2.0789236261076991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XLSTAT_20230328_153005_1_HID2">
    <tabColor rgb="FF007800"/>
  </sheetPr>
  <dimension ref="A1:B28"/>
  <sheetViews>
    <sheetView workbookViewId="0"/>
  </sheetViews>
  <sheetFormatPr defaultRowHeight="15" x14ac:dyDescent="0.25"/>
  <sheetData>
    <row r="1" spans="1:2" x14ac:dyDescent="0.25">
      <c r="A1">
        <v>1.6411622169331257</v>
      </c>
      <c r="B1">
        <v>2.2419935101099622</v>
      </c>
    </row>
    <row r="2" spans="1:2" x14ac:dyDescent="0.25">
      <c r="A2">
        <v>1.6869636905523442</v>
      </c>
      <c r="B2">
        <v>-2.0916844235288017</v>
      </c>
    </row>
    <row r="3" spans="1:2" x14ac:dyDescent="0.25">
      <c r="A3">
        <v>1.9668003488409944</v>
      </c>
      <c r="B3">
        <v>-7.6713106596536795E-2</v>
      </c>
    </row>
    <row r="4" spans="1:2" x14ac:dyDescent="0.25">
      <c r="A4">
        <v>-0.89848356129925866</v>
      </c>
      <c r="B4">
        <v>0.19250370315576867</v>
      </c>
    </row>
    <row r="5" spans="1:2" x14ac:dyDescent="0.25">
      <c r="A5">
        <v>7.4912465796199368E-2</v>
      </c>
      <c r="B5">
        <v>-0.72128739508795492</v>
      </c>
    </row>
    <row r="6" spans="1:2" x14ac:dyDescent="0.25">
      <c r="A6">
        <v>1.8382621845495966</v>
      </c>
      <c r="B6">
        <v>0.3188814155043827</v>
      </c>
    </row>
    <row r="7" spans="1:2" x14ac:dyDescent="0.25">
      <c r="A7">
        <v>-0.71371476151315316</v>
      </c>
      <c r="B7">
        <v>0.86506444674788485</v>
      </c>
    </row>
    <row r="8" spans="1:2" x14ac:dyDescent="0.25">
      <c r="A8">
        <v>-9.1693639730814347E-2</v>
      </c>
      <c r="B8">
        <v>1.663630280993674</v>
      </c>
    </row>
    <row r="9" spans="1:2" x14ac:dyDescent="0.25">
      <c r="A9">
        <v>0.24862812759479658</v>
      </c>
      <c r="B9">
        <v>-0.15429071996213903</v>
      </c>
    </row>
    <row r="10" spans="1:2" x14ac:dyDescent="0.25">
      <c r="A10">
        <v>0.39570073711591147</v>
      </c>
      <c r="B10">
        <v>6.3295702535359266E-2</v>
      </c>
    </row>
    <row r="11" spans="1:2" x14ac:dyDescent="0.25">
      <c r="A11">
        <v>1.3918844218735205</v>
      </c>
      <c r="B11">
        <v>-0.10882021010374265</v>
      </c>
    </row>
    <row r="12" spans="1:2" x14ac:dyDescent="0.25">
      <c r="A12">
        <v>-4.9317430086874503E-2</v>
      </c>
      <c r="B12">
        <v>0.26231092292673158</v>
      </c>
    </row>
    <row r="13" spans="1:2" x14ac:dyDescent="0.25">
      <c r="A13">
        <v>2.2265086553640883</v>
      </c>
      <c r="B13">
        <v>0.52552755029474396</v>
      </c>
    </row>
    <row r="14" spans="1:2" x14ac:dyDescent="0.25">
      <c r="A14">
        <v>8.8138617747099135E-3</v>
      </c>
      <c r="B14">
        <v>0.48336641374449568</v>
      </c>
    </row>
    <row r="15" spans="1:2" x14ac:dyDescent="0.25">
      <c r="A15">
        <v>-0.6988612848862038</v>
      </c>
      <c r="B15">
        <v>0.11885402733031789</v>
      </c>
    </row>
    <row r="16" spans="1:2" x14ac:dyDescent="0.25">
      <c r="A16">
        <v>0.92439017591371631</v>
      </c>
      <c r="B16">
        <v>-0.83315005410703524</v>
      </c>
    </row>
    <row r="17" spans="1:2" x14ac:dyDescent="0.25">
      <c r="A17">
        <v>1.5174739132298845</v>
      </c>
      <c r="B17">
        <v>-0.46570168211893148</v>
      </c>
    </row>
    <row r="18" spans="1:2" x14ac:dyDescent="0.25">
      <c r="A18">
        <v>1.3974109908672747</v>
      </c>
      <c r="B18">
        <v>-5.6038175870592455E-2</v>
      </c>
    </row>
    <row r="19" spans="1:2" x14ac:dyDescent="0.25">
      <c r="A19">
        <v>0.26985472283030487</v>
      </c>
      <c r="B19">
        <v>1.0613566082481545</v>
      </c>
    </row>
    <row r="20" spans="1:2" x14ac:dyDescent="0.25">
      <c r="A20">
        <v>1.4147821914874519</v>
      </c>
      <c r="B20">
        <v>1.5518740853160053</v>
      </c>
    </row>
    <row r="21" spans="1:2" x14ac:dyDescent="0.25">
      <c r="A21">
        <v>0.44720238743969409</v>
      </c>
      <c r="B21">
        <v>-1.0363271205771307</v>
      </c>
    </row>
    <row r="22" spans="1:2" x14ac:dyDescent="0.25">
      <c r="A22">
        <v>-2.0848509189344577</v>
      </c>
      <c r="B22">
        <v>0.77548457345700272</v>
      </c>
    </row>
    <row r="23" spans="1:2" x14ac:dyDescent="0.25">
      <c r="A23">
        <v>-0.86955713925868117</v>
      </c>
      <c r="B23">
        <v>-1.0629310643765293</v>
      </c>
    </row>
    <row r="24" spans="1:2" x14ac:dyDescent="0.25">
      <c r="A24">
        <v>0.15998742641480557</v>
      </c>
      <c r="B24">
        <v>-2.0190437602219</v>
      </c>
    </row>
    <row r="25" spans="1:2" x14ac:dyDescent="0.25">
      <c r="A25">
        <v>-2.458500436051243</v>
      </c>
      <c r="B25">
        <v>0.4638074529466808</v>
      </c>
    </row>
    <row r="26" spans="1:2" x14ac:dyDescent="0.25">
      <c r="A26">
        <v>-2.4327496108893514</v>
      </c>
      <c r="B26">
        <v>-8.6003958609564043E-2</v>
      </c>
    </row>
    <row r="27" spans="1:2" x14ac:dyDescent="0.25">
      <c r="A27">
        <v>-1.3649297906909055</v>
      </c>
      <c r="B27">
        <v>0.27656058394201688</v>
      </c>
    </row>
    <row r="28" spans="1:2" x14ac:dyDescent="0.25">
      <c r="A28">
        <v>-0.65315368891101122</v>
      </c>
      <c r="B28">
        <v>-2.0789236261076991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XLSTAT_20231113_140112_1_HID">
    <tabColor rgb="FF007800"/>
  </sheetPr>
  <dimension ref="A1:H11"/>
  <sheetViews>
    <sheetView workbookViewId="0"/>
  </sheetViews>
  <sheetFormatPr defaultRowHeight="15" x14ac:dyDescent="0.25"/>
  <sheetData>
    <row r="1" spans="1:8" x14ac:dyDescent="0.25">
      <c r="A1">
        <v>1</v>
      </c>
      <c r="B1">
        <v>0.19144408195771734</v>
      </c>
      <c r="C1">
        <v>2</v>
      </c>
      <c r="D1">
        <v>0.48257756517701206</v>
      </c>
      <c r="E1">
        <v>3.1333333333333333</v>
      </c>
      <c r="F1">
        <v>0.12693054534140227</v>
      </c>
      <c r="G1">
        <v>4.2</v>
      </c>
      <c r="H1">
        <v>0</v>
      </c>
    </row>
    <row r="2" spans="1:8" x14ac:dyDescent="0.25">
      <c r="A2">
        <v>1</v>
      </c>
      <c r="B2">
        <v>0.39267446722755217</v>
      </c>
      <c r="C2">
        <v>2</v>
      </c>
      <c r="D2">
        <v>0.58595261830355083</v>
      </c>
      <c r="E2">
        <v>2.8666666666666667</v>
      </c>
      <c r="F2">
        <v>0.23379165870645929</v>
      </c>
      <c r="G2">
        <v>3.8</v>
      </c>
      <c r="H2">
        <v>0</v>
      </c>
    </row>
    <row r="3" spans="1:8" x14ac:dyDescent="0.25">
      <c r="C3">
        <v>2</v>
      </c>
      <c r="D3">
        <v>0.63903185965017695</v>
      </c>
      <c r="E3">
        <v>3</v>
      </c>
      <c r="F3">
        <v>0.50844974739545323</v>
      </c>
      <c r="G3">
        <v>4.0666666666666664</v>
      </c>
      <c r="H3">
        <v>0</v>
      </c>
    </row>
    <row r="4" spans="1:8" x14ac:dyDescent="0.25">
      <c r="C4">
        <v>2.2000000000000002</v>
      </c>
      <c r="D4">
        <v>0.86871968291426505</v>
      </c>
      <c r="E4">
        <v>3.1333333333333333</v>
      </c>
      <c r="F4">
        <v>0.60244026352034219</v>
      </c>
      <c r="G4">
        <v>3.9333333333333331</v>
      </c>
      <c r="H4">
        <v>0</v>
      </c>
    </row>
    <row r="5" spans="1:8" x14ac:dyDescent="0.25">
      <c r="C5">
        <v>1.8</v>
      </c>
      <c r="D5">
        <v>0.87660430205433637</v>
      </c>
      <c r="E5">
        <v>2.8666666666666667</v>
      </c>
      <c r="F5">
        <v>0.65597573233654671</v>
      </c>
      <c r="G5">
        <v>4</v>
      </c>
      <c r="H5">
        <v>0.15841057013179086</v>
      </c>
    </row>
    <row r="6" spans="1:8" x14ac:dyDescent="0.25">
      <c r="E6">
        <v>3.1333333333333333</v>
      </c>
      <c r="F6">
        <v>0.70384332847772801</v>
      </c>
      <c r="G6">
        <v>4</v>
      </c>
      <c r="H6">
        <v>0.26405205182562869</v>
      </c>
    </row>
    <row r="7" spans="1:8" x14ac:dyDescent="0.25">
      <c r="E7">
        <v>2.8666666666666667</v>
      </c>
      <c r="F7">
        <v>0.70911525758243643</v>
      </c>
      <c r="G7">
        <v>4</v>
      </c>
      <c r="H7">
        <v>0.38169408989681786</v>
      </c>
    </row>
    <row r="8" spans="1:8" x14ac:dyDescent="0.25">
      <c r="E8">
        <v>3</v>
      </c>
      <c r="F8">
        <v>0.85830931188763548</v>
      </c>
    </row>
    <row r="9" spans="1:8" x14ac:dyDescent="0.25">
      <c r="E9">
        <v>3</v>
      </c>
      <c r="F9">
        <v>0.95020945260778011</v>
      </c>
    </row>
    <row r="10" spans="1:8" x14ac:dyDescent="0.25">
      <c r="E10">
        <v>2.8</v>
      </c>
      <c r="F10">
        <v>0.99250865550801692</v>
      </c>
    </row>
    <row r="11" spans="1:8" x14ac:dyDescent="0.25">
      <c r="E11">
        <v>3.2</v>
      </c>
      <c r="F11">
        <v>1.0056929861325079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XLSTAT_20230421_102231_1_HID">
    <tabColor rgb="FF007800"/>
  </sheetPr>
  <dimension ref="A1:F25"/>
  <sheetViews>
    <sheetView workbookViewId="0"/>
  </sheetViews>
  <sheetFormatPr defaultRowHeight="15" x14ac:dyDescent="0.25"/>
  <sheetData>
    <row r="1" spans="1:6" x14ac:dyDescent="0.25">
      <c r="A1">
        <v>1.2</v>
      </c>
      <c r="B1">
        <v>0</v>
      </c>
      <c r="C1">
        <v>2</v>
      </c>
      <c r="D1">
        <v>1.120604486077061</v>
      </c>
      <c r="E1">
        <v>3.1333333333333333</v>
      </c>
      <c r="F1">
        <v>0</v>
      </c>
    </row>
    <row r="2" spans="1:6" x14ac:dyDescent="0.25">
      <c r="A2">
        <v>0.8</v>
      </c>
      <c r="B2">
        <v>0</v>
      </c>
      <c r="C2">
        <v>2</v>
      </c>
      <c r="D2">
        <v>26.838834476548339</v>
      </c>
      <c r="E2">
        <v>2.8666666666666667</v>
      </c>
      <c r="F2">
        <v>0</v>
      </c>
    </row>
    <row r="3" spans="1:6" x14ac:dyDescent="0.25">
      <c r="A3">
        <v>1.1555555555555557</v>
      </c>
      <c r="B3">
        <v>0</v>
      </c>
      <c r="C3">
        <v>2</v>
      </c>
      <c r="D3">
        <v>43.619517498013963</v>
      </c>
      <c r="E3">
        <v>3</v>
      </c>
      <c r="F3">
        <v>5.9524941310568842</v>
      </c>
    </row>
    <row r="4" spans="1:6" x14ac:dyDescent="0.25">
      <c r="A4">
        <v>0.84444444444444444</v>
      </c>
      <c r="B4">
        <v>0</v>
      </c>
      <c r="C4">
        <v>2</v>
      </c>
      <c r="D4">
        <v>46.760514349122076</v>
      </c>
      <c r="E4">
        <v>3</v>
      </c>
      <c r="F4">
        <v>9.4568719936487167</v>
      </c>
    </row>
    <row r="5" spans="1:6" x14ac:dyDescent="0.25">
      <c r="A5">
        <v>1.1111111111111112</v>
      </c>
      <c r="B5">
        <v>0</v>
      </c>
      <c r="C5">
        <v>2</v>
      </c>
      <c r="D5">
        <v>51.199032627604055</v>
      </c>
      <c r="E5">
        <v>3.1333333333333333</v>
      </c>
      <c r="F5">
        <v>10.249381507402068</v>
      </c>
    </row>
    <row r="6" spans="1:6" x14ac:dyDescent="0.25">
      <c r="A6">
        <v>0.88888888888888884</v>
      </c>
      <c r="B6">
        <v>0</v>
      </c>
      <c r="C6">
        <v>2.2000000000000002</v>
      </c>
      <c r="D6">
        <v>52.983571766790959</v>
      </c>
      <c r="E6">
        <v>2.8666666666666667</v>
      </c>
      <c r="F6">
        <v>10.814720906819788</v>
      </c>
    </row>
    <row r="7" spans="1:6" x14ac:dyDescent="0.25">
      <c r="A7">
        <v>1.0666666666666667</v>
      </c>
      <c r="B7">
        <v>0</v>
      </c>
      <c r="C7">
        <v>1.8</v>
      </c>
      <c r="D7">
        <v>54.432811989316377</v>
      </c>
      <c r="E7">
        <v>3</v>
      </c>
      <c r="F7">
        <v>13.167173617579325</v>
      </c>
    </row>
    <row r="8" spans="1:6" x14ac:dyDescent="0.25">
      <c r="A8">
        <v>0.93333333333333335</v>
      </c>
      <c r="B8">
        <v>0.4887776316347745</v>
      </c>
      <c r="C8">
        <v>2.12</v>
      </c>
      <c r="D8">
        <v>54.449208894191933</v>
      </c>
      <c r="E8">
        <v>3</v>
      </c>
      <c r="F8">
        <v>20.078084881827589</v>
      </c>
    </row>
    <row r="9" spans="1:6" x14ac:dyDescent="0.25">
      <c r="A9">
        <v>1.0222222222222221</v>
      </c>
      <c r="B9">
        <v>0.74303327358726634</v>
      </c>
      <c r="C9">
        <v>1.88</v>
      </c>
      <c r="D9">
        <v>54.561765041170851</v>
      </c>
      <c r="E9">
        <v>2.8</v>
      </c>
      <c r="F9">
        <v>21.144936340778443</v>
      </c>
    </row>
    <row r="10" spans="1:6" x14ac:dyDescent="0.25">
      <c r="A10">
        <v>0.97777777777777775</v>
      </c>
      <c r="B10">
        <v>1.1775980441606682</v>
      </c>
      <c r="C10">
        <v>2.04</v>
      </c>
      <c r="D10">
        <v>56.176115646563233</v>
      </c>
      <c r="E10">
        <v>3.2</v>
      </c>
      <c r="F10">
        <v>22.026975545475175</v>
      </c>
    </row>
    <row r="11" spans="1:6" x14ac:dyDescent="0.25">
      <c r="A11">
        <v>1</v>
      </c>
      <c r="B11">
        <v>2.0341980494702092</v>
      </c>
      <c r="C11">
        <v>1.96</v>
      </c>
      <c r="D11">
        <v>56.220185190440695</v>
      </c>
      <c r="E11">
        <v>3</v>
      </c>
      <c r="F11">
        <v>25.14493742619614</v>
      </c>
    </row>
    <row r="12" spans="1:6" x14ac:dyDescent="0.25">
      <c r="A12">
        <v>1.04</v>
      </c>
      <c r="B12">
        <v>3.2800186317251399</v>
      </c>
      <c r="C12">
        <v>2.0666666666666669</v>
      </c>
      <c r="D12">
        <v>58.276426377889123</v>
      </c>
      <c r="E12">
        <v>3.1333333333333333</v>
      </c>
      <c r="F12">
        <v>26.215750554749835</v>
      </c>
    </row>
    <row r="13" spans="1:6" x14ac:dyDescent="0.25">
      <c r="A13">
        <v>0.96</v>
      </c>
      <c r="B13">
        <v>3.5247274863471199</v>
      </c>
      <c r="C13">
        <v>1.9333333333333333</v>
      </c>
      <c r="D13">
        <v>59.919695917961846</v>
      </c>
      <c r="E13">
        <v>2.8666666666666667</v>
      </c>
      <c r="F13">
        <v>27.9970258413313</v>
      </c>
    </row>
    <row r="14" spans="1:6" x14ac:dyDescent="0.25">
      <c r="A14">
        <v>1.04</v>
      </c>
      <c r="B14">
        <v>4.2231573189955647</v>
      </c>
      <c r="C14">
        <v>2</v>
      </c>
      <c r="D14">
        <v>62.623961428134621</v>
      </c>
      <c r="E14">
        <v>3</v>
      </c>
      <c r="F14">
        <v>29.223034254391187</v>
      </c>
    </row>
    <row r="15" spans="1:6" x14ac:dyDescent="0.25">
      <c r="A15">
        <v>0.96</v>
      </c>
      <c r="B15">
        <v>4.7102442916113141</v>
      </c>
      <c r="C15">
        <v>2.0666666666666669</v>
      </c>
      <c r="D15">
        <v>65.180491116894871</v>
      </c>
      <c r="E15">
        <v>3</v>
      </c>
      <c r="F15">
        <v>33.421307548187642</v>
      </c>
    </row>
    <row r="16" spans="1:6" x14ac:dyDescent="0.25">
      <c r="A16">
        <v>1.04</v>
      </c>
      <c r="B16">
        <v>14.920025930384856</v>
      </c>
      <c r="C16">
        <v>1.9333333333333333</v>
      </c>
      <c r="D16">
        <v>66.578692451812358</v>
      </c>
      <c r="E16">
        <v>2.8</v>
      </c>
      <c r="F16">
        <v>34.819508883105129</v>
      </c>
    </row>
    <row r="17" spans="1:6" x14ac:dyDescent="0.25">
      <c r="A17">
        <v>0.96</v>
      </c>
      <c r="B17">
        <v>14.946527810208748</v>
      </c>
      <c r="C17">
        <v>2</v>
      </c>
      <c r="D17">
        <v>70.033932472021547</v>
      </c>
      <c r="E17">
        <v>3.2</v>
      </c>
      <c r="F17">
        <v>35.031985616925212</v>
      </c>
    </row>
    <row r="18" spans="1:6" x14ac:dyDescent="0.25">
      <c r="A18">
        <v>1.04</v>
      </c>
      <c r="B18">
        <v>18.330802444289947</v>
      </c>
      <c r="C18">
        <v>2.1333333333333333</v>
      </c>
      <c r="D18">
        <v>73.677464529643203</v>
      </c>
      <c r="E18">
        <v>3.1333333333333333</v>
      </c>
      <c r="F18">
        <v>39.556657490563744</v>
      </c>
    </row>
    <row r="19" spans="1:6" x14ac:dyDescent="0.25">
      <c r="A19">
        <v>0.96</v>
      </c>
      <c r="B19">
        <v>19.019402391877737</v>
      </c>
      <c r="C19">
        <v>1.8666666666666667</v>
      </c>
      <c r="D19">
        <v>73.784249445250154</v>
      </c>
      <c r="E19">
        <v>2.8666666666666667</v>
      </c>
      <c r="F19">
        <v>41.723573622110877</v>
      </c>
    </row>
    <row r="20" spans="1:6" x14ac:dyDescent="0.25">
      <c r="A20">
        <v>1</v>
      </c>
      <c r="B20">
        <v>20.002219200210565</v>
      </c>
      <c r="C20">
        <v>2.0444444444444443</v>
      </c>
      <c r="D20">
        <v>74.830592562213084</v>
      </c>
      <c r="E20">
        <v>3</v>
      </c>
      <c r="F20">
        <v>43.823884353436767</v>
      </c>
    </row>
    <row r="21" spans="1:6" x14ac:dyDescent="0.25">
      <c r="A21">
        <v>1.04</v>
      </c>
      <c r="B21">
        <v>21.34849688506084</v>
      </c>
      <c r="C21">
        <v>1.9555555555555555</v>
      </c>
      <c r="D21">
        <v>75.596600196142532</v>
      </c>
      <c r="E21">
        <v>3.1333333333333333</v>
      </c>
      <c r="F21">
        <v>45.438234958829149</v>
      </c>
    </row>
    <row r="22" spans="1:6" x14ac:dyDescent="0.25">
      <c r="A22">
        <v>0.96</v>
      </c>
      <c r="B22">
        <v>22.197640937843939</v>
      </c>
      <c r="C22">
        <v>2</v>
      </c>
      <c r="D22">
        <v>76.820865609751365</v>
      </c>
      <c r="E22">
        <v>2.8666666666666667</v>
      </c>
      <c r="F22">
        <v>48.312189740761163</v>
      </c>
    </row>
    <row r="23" spans="1:6" x14ac:dyDescent="0.25">
      <c r="A23">
        <v>1</v>
      </c>
      <c r="B23">
        <v>23.540212465208455</v>
      </c>
      <c r="C23">
        <v>2</v>
      </c>
      <c r="D23">
        <v>90.767487237217978</v>
      </c>
      <c r="E23">
        <v>3.1333333333333333</v>
      </c>
      <c r="F23">
        <v>49.714758164530799</v>
      </c>
    </row>
    <row r="24" spans="1:6" x14ac:dyDescent="0.25">
      <c r="A24">
        <v>1</v>
      </c>
      <c r="B24">
        <v>24.208864954286039</v>
      </c>
      <c r="C24">
        <v>2</v>
      </c>
      <c r="D24">
        <v>95.289755708388697</v>
      </c>
      <c r="E24">
        <v>2.8666666666666667</v>
      </c>
      <c r="F24">
        <v>50.963524585607722</v>
      </c>
    </row>
    <row r="25" spans="1:6" x14ac:dyDescent="0.25">
      <c r="A25">
        <v>1</v>
      </c>
      <c r="B25">
        <v>34.736070198988266</v>
      </c>
      <c r="C25">
        <v>2</v>
      </c>
      <c r="D25">
        <v>100</v>
      </c>
      <c r="E25">
        <v>3</v>
      </c>
      <c r="F25">
        <v>80.548593069632986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34</vt:i4>
      </vt:variant>
    </vt:vector>
  </HeadingPairs>
  <TitlesOfParts>
    <vt:vector size="34" baseType="lpstr">
      <vt:lpstr>XLSTAT_20231113_141625_1_HID</vt:lpstr>
      <vt:lpstr>XLSTAT_20231113_141410_1_HID</vt:lpstr>
      <vt:lpstr>XLSTAT_20230307_153853_1_HID</vt:lpstr>
      <vt:lpstr>Living trees</vt:lpstr>
      <vt:lpstr>XLSTAT_20230328_153005_1_HID</vt:lpstr>
      <vt:lpstr>XLSTAT_20230328_153005_1_HID1</vt:lpstr>
      <vt:lpstr>XLSTAT_20230328_153005_1_HID2</vt:lpstr>
      <vt:lpstr>XLSTAT_20231113_140112_1_HID</vt:lpstr>
      <vt:lpstr>XLSTAT_20230421_102231_1_HID</vt:lpstr>
      <vt:lpstr>XLSTAT_20230421_102231_1_HID1</vt:lpstr>
      <vt:lpstr>XLSTAT_20230421_102137_1_HID</vt:lpstr>
      <vt:lpstr>XLSTAT_20230421_102137_1_HID1</vt:lpstr>
      <vt:lpstr>XLSTAT_20230328_120506_1_HID</vt:lpstr>
      <vt:lpstr>XLSTAT_20230328_120506_1_HID1</vt:lpstr>
      <vt:lpstr>XLSTAT_20230328_120506_1_HID2</vt:lpstr>
      <vt:lpstr>Standing dead trees</vt:lpstr>
      <vt:lpstr>XLSTAT_20210929_140857_1_HID</vt:lpstr>
      <vt:lpstr>XLSTAT_20210929_140857_1_HID1</vt:lpstr>
      <vt:lpstr>Stumps</vt:lpstr>
      <vt:lpstr>XLSTAT_20210928_122213_1_HID</vt:lpstr>
      <vt:lpstr>XLSTAT_20210928_122213_1_HID1</vt:lpstr>
      <vt:lpstr>Lying deadwood</vt:lpstr>
      <vt:lpstr>Legend</vt:lpstr>
      <vt:lpstr>XLSTAT_20231113_122240_1_HID</vt:lpstr>
      <vt:lpstr>XLSTAT_20231113_122240_1_HID1</vt:lpstr>
      <vt:lpstr>XLSTAT_20230328_120025_1_HID</vt:lpstr>
      <vt:lpstr>XLSTAT_20230328_120025_1_HID1</vt:lpstr>
      <vt:lpstr>XLSTAT_20220314_164508_1_HID</vt:lpstr>
      <vt:lpstr>XLSTAT_20220314_164508_1_HID1</vt:lpstr>
      <vt:lpstr>XLSTAT_20220314_164508_1_HID2</vt:lpstr>
      <vt:lpstr>XLSTAT_20230327_144049_1_HID</vt:lpstr>
      <vt:lpstr>XLSTAT_20230327_144049_1_HID1</vt:lpstr>
      <vt:lpstr>XLSTAT_20210928_111700_1_HID1</vt:lpstr>
      <vt:lpstr>XLSTAT_20210928_111700_1_HID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alessandro.paletto</dc:creator>
  <cp:lastModifiedBy>De Meo, Isabella (CREA-AA)</cp:lastModifiedBy>
  <cp:lastPrinted>2023-03-28T13:46:24Z</cp:lastPrinted>
  <dcterms:created xsi:type="dcterms:W3CDTF">2021-09-14T17:24:30Z</dcterms:created>
  <dcterms:modified xsi:type="dcterms:W3CDTF">2024-05-28T09:32:46Z</dcterms:modified>
</cp:coreProperties>
</file>