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eran\CICERO senter for klimaforskning\CM - Documents\GCP\Cement\data\2021\"/>
    </mc:Choice>
  </mc:AlternateContent>
  <xr:revisionPtr revIDLastSave="0" documentId="13_ncr:1_{87F54352-F0DE-4EC2-AF75-240A67BC3E59}" xr6:coauthVersionLast="47" xr6:coauthVersionMax="47" xr10:uidLastSave="{00000000-0000-0000-0000-000000000000}"/>
  <bookViews>
    <workbookView xWindow="0" yWindow="0" windowWidth="14400" windowHeight="17400" activeTab="1" xr2:uid="{AE2EF3CD-5E49-4ABA-B62F-AA2876681D2C}"/>
  </bookViews>
  <sheets>
    <sheet name="Annual" sheetId="1" r:id="rId1"/>
    <sheet name="Monthly" sheetId="2" r:id="rId2"/>
    <sheet name="Notes" sheetId="3" r:id="rId3"/>
    <sheet name="M1-9 1399" sheetId="6" r:id="rId4"/>
    <sheet name="ماهیانه از 1387 " sheetId="4" r:id="rId5"/>
    <sheet name="ماهیانه از 1397 " sheetId="5" r:id="rId6"/>
  </sheets>
  <definedNames>
    <definedName name="_xlnm._FilterDatabase" localSheetId="4" hidden="1">'ماهیانه از 1387 '!$A$1:$A$46</definedName>
    <definedName name="_xlnm._FilterDatabase" localSheetId="5" hidden="1">'ماهیانه از 1397 '!$A$2:$A$43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1" i="1" l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32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  <c r="D43" i="1"/>
  <c r="E44" i="1"/>
  <c r="E42" i="1"/>
  <c r="E41" i="1"/>
  <c r="E40" i="1"/>
  <c r="E39" i="1"/>
  <c r="E38" i="1"/>
  <c r="E37" i="1"/>
  <c r="E36" i="1"/>
  <c r="E35" i="1"/>
  <c r="E34" i="1"/>
  <c r="E33" i="1"/>
  <c r="E43" i="1"/>
  <c r="D145" i="2"/>
  <c r="E145" i="2" s="1"/>
  <c r="C145" i="2"/>
  <c r="E144" i="2"/>
  <c r="D144" i="2"/>
  <c r="C144" i="2"/>
  <c r="D143" i="2"/>
  <c r="E143" i="2" s="1"/>
  <c r="C143" i="2"/>
  <c r="E142" i="2"/>
  <c r="D142" i="2"/>
  <c r="C142" i="2"/>
  <c r="D141" i="2"/>
  <c r="C141" i="2"/>
  <c r="E141" i="2" s="1"/>
  <c r="E140" i="2"/>
  <c r="D140" i="2"/>
  <c r="C140" i="2"/>
  <c r="D139" i="2"/>
  <c r="C139" i="2"/>
  <c r="E139" i="2" s="1"/>
  <c r="D138" i="2"/>
  <c r="C138" i="2"/>
  <c r="E138" i="2" s="1"/>
  <c r="D137" i="2"/>
  <c r="E137" i="2" s="1"/>
  <c r="C137" i="2"/>
  <c r="D136" i="2"/>
  <c r="E136" i="2" s="1"/>
  <c r="C136" i="2"/>
  <c r="D135" i="2"/>
  <c r="E135" i="2" s="1"/>
  <c r="C135" i="2"/>
  <c r="D134" i="2"/>
  <c r="C134" i="2"/>
  <c r="E134" i="2" s="1"/>
  <c r="E133" i="2"/>
  <c r="D133" i="2"/>
  <c r="C133" i="2"/>
  <c r="E132" i="2"/>
  <c r="D132" i="2"/>
  <c r="C132" i="2"/>
  <c r="D131" i="2"/>
  <c r="C131" i="2"/>
  <c r="E131" i="2" s="1"/>
  <c r="D130" i="2"/>
  <c r="C130" i="2"/>
  <c r="E130" i="2" s="1"/>
  <c r="D129" i="2"/>
  <c r="E129" i="2" s="1"/>
  <c r="C129" i="2"/>
  <c r="D128" i="2"/>
  <c r="E128" i="2" s="1"/>
  <c r="C128" i="2"/>
  <c r="D127" i="2"/>
  <c r="E127" i="2" s="1"/>
  <c r="C127" i="2"/>
  <c r="D126" i="2"/>
  <c r="C126" i="2"/>
  <c r="E126" i="2" s="1"/>
  <c r="E125" i="2"/>
  <c r="D125" i="2"/>
  <c r="C125" i="2"/>
  <c r="E124" i="2"/>
  <c r="D124" i="2"/>
  <c r="C124" i="2"/>
  <c r="D123" i="2"/>
  <c r="C123" i="2"/>
  <c r="E123" i="2" s="1"/>
  <c r="D122" i="2"/>
  <c r="C122" i="2"/>
  <c r="E122" i="2" s="1"/>
  <c r="D121" i="2"/>
  <c r="E121" i="2" s="1"/>
  <c r="C121" i="2"/>
  <c r="D120" i="2"/>
  <c r="E120" i="2" s="1"/>
  <c r="C120" i="2"/>
  <c r="D119" i="2"/>
  <c r="E119" i="2" s="1"/>
  <c r="C119" i="2"/>
  <c r="D118" i="2"/>
  <c r="C118" i="2"/>
  <c r="E118" i="2" s="1"/>
  <c r="E117" i="2"/>
  <c r="D117" i="2"/>
  <c r="C117" i="2"/>
  <c r="E116" i="2"/>
  <c r="D116" i="2"/>
  <c r="C116" i="2"/>
  <c r="D115" i="2"/>
  <c r="C115" i="2"/>
  <c r="E115" i="2" s="1"/>
  <c r="D114" i="2"/>
  <c r="C114" i="2"/>
  <c r="E114" i="2" s="1"/>
  <c r="D113" i="2"/>
  <c r="E113" i="2" s="1"/>
  <c r="C113" i="2"/>
  <c r="D112" i="2"/>
  <c r="E112" i="2" s="1"/>
  <c r="C112" i="2"/>
  <c r="D111" i="2"/>
  <c r="E111" i="2" s="1"/>
  <c r="C111" i="2"/>
  <c r="D110" i="2"/>
  <c r="C110" i="2"/>
  <c r="E110" i="2" s="1"/>
  <c r="E109" i="2"/>
  <c r="D109" i="2"/>
  <c r="C109" i="2"/>
  <c r="E108" i="2"/>
  <c r="D108" i="2"/>
  <c r="C108" i="2"/>
  <c r="D107" i="2"/>
  <c r="C107" i="2"/>
  <c r="E107" i="2" s="1"/>
  <c r="D106" i="2"/>
  <c r="C106" i="2"/>
  <c r="E106" i="2" s="1"/>
  <c r="D105" i="2"/>
  <c r="E105" i="2" s="1"/>
  <c r="C105" i="2"/>
  <c r="D104" i="2"/>
  <c r="E104" i="2" s="1"/>
  <c r="C104" i="2"/>
  <c r="D103" i="2"/>
  <c r="E103" i="2" s="1"/>
  <c r="C103" i="2"/>
  <c r="D102" i="2"/>
  <c r="C102" i="2"/>
  <c r="E102" i="2" s="1"/>
  <c r="E101" i="2"/>
  <c r="D101" i="2"/>
  <c r="C101" i="2"/>
  <c r="E100" i="2"/>
  <c r="D100" i="2"/>
  <c r="C100" i="2"/>
  <c r="D99" i="2"/>
  <c r="C99" i="2"/>
  <c r="E99" i="2" s="1"/>
  <c r="D98" i="2"/>
  <c r="C98" i="2"/>
  <c r="E98" i="2" s="1"/>
  <c r="D97" i="2"/>
  <c r="E97" i="2" s="1"/>
  <c r="C97" i="2"/>
  <c r="D96" i="2"/>
  <c r="E96" i="2" s="1"/>
  <c r="C96" i="2"/>
  <c r="D95" i="2"/>
  <c r="E95" i="2" s="1"/>
  <c r="C95" i="2"/>
  <c r="D94" i="2"/>
  <c r="C94" i="2"/>
  <c r="E94" i="2" s="1"/>
  <c r="E93" i="2"/>
  <c r="D93" i="2"/>
  <c r="C93" i="2"/>
  <c r="E92" i="2"/>
  <c r="D92" i="2"/>
  <c r="C92" i="2"/>
  <c r="D91" i="2"/>
  <c r="C91" i="2"/>
  <c r="E91" i="2" s="1"/>
  <c r="D90" i="2"/>
  <c r="C90" i="2"/>
  <c r="E90" i="2" s="1"/>
  <c r="D89" i="2"/>
  <c r="E89" i="2" s="1"/>
  <c r="C89" i="2"/>
  <c r="D88" i="2"/>
  <c r="E88" i="2" s="1"/>
  <c r="C88" i="2"/>
  <c r="D87" i="2"/>
  <c r="E87" i="2" s="1"/>
  <c r="C87" i="2"/>
  <c r="D86" i="2"/>
  <c r="C86" i="2"/>
  <c r="E86" i="2" s="1"/>
  <c r="E85" i="2"/>
  <c r="D85" i="2"/>
  <c r="C85" i="2"/>
  <c r="E84" i="2"/>
  <c r="D84" i="2"/>
  <c r="C84" i="2"/>
  <c r="D83" i="2"/>
  <c r="C83" i="2"/>
  <c r="E83" i="2" s="1"/>
  <c r="D82" i="2"/>
  <c r="C82" i="2"/>
  <c r="E82" i="2" s="1"/>
  <c r="D81" i="2"/>
  <c r="E81" i="2" s="1"/>
  <c r="C81" i="2"/>
  <c r="D80" i="2"/>
  <c r="E80" i="2" s="1"/>
  <c r="C80" i="2"/>
  <c r="D79" i="2"/>
  <c r="E79" i="2" s="1"/>
  <c r="C79" i="2"/>
  <c r="D78" i="2"/>
  <c r="C78" i="2"/>
  <c r="E78" i="2" s="1"/>
  <c r="E77" i="2"/>
  <c r="D77" i="2"/>
  <c r="C77" i="2"/>
  <c r="E76" i="2"/>
  <c r="D76" i="2"/>
  <c r="C76" i="2"/>
  <c r="D75" i="2"/>
  <c r="C75" i="2"/>
  <c r="E75" i="2" s="1"/>
  <c r="D74" i="2"/>
  <c r="C74" i="2"/>
  <c r="E74" i="2" s="1"/>
  <c r="D73" i="2"/>
  <c r="E73" i="2" s="1"/>
  <c r="C73" i="2"/>
  <c r="D72" i="2"/>
  <c r="E72" i="2" s="1"/>
  <c r="C72" i="2"/>
  <c r="D71" i="2"/>
  <c r="E71" i="2" s="1"/>
  <c r="C71" i="2"/>
  <c r="D70" i="2"/>
  <c r="C70" i="2"/>
  <c r="E70" i="2" s="1"/>
  <c r="E69" i="2"/>
  <c r="D69" i="2"/>
  <c r="C69" i="2"/>
  <c r="E68" i="2"/>
  <c r="D68" i="2"/>
  <c r="C68" i="2"/>
  <c r="D67" i="2"/>
  <c r="C67" i="2"/>
  <c r="E67" i="2" s="1"/>
  <c r="D66" i="2"/>
  <c r="C66" i="2"/>
  <c r="E66" i="2" s="1"/>
  <c r="D65" i="2"/>
  <c r="C65" i="2"/>
  <c r="E65" i="2" s="1"/>
  <c r="D64" i="2"/>
  <c r="E64" i="2" s="1"/>
  <c r="C64" i="2"/>
  <c r="D63" i="2"/>
  <c r="E63" i="2" s="1"/>
  <c r="C63" i="2"/>
  <c r="D62" i="2"/>
  <c r="C62" i="2"/>
  <c r="E62" i="2" s="1"/>
  <c r="E61" i="2"/>
  <c r="D61" i="2"/>
  <c r="C61" i="2"/>
  <c r="E60" i="2"/>
  <c r="D60" i="2"/>
  <c r="C60" i="2"/>
  <c r="D59" i="2"/>
  <c r="C59" i="2"/>
  <c r="E59" i="2" s="1"/>
  <c r="D58" i="2"/>
  <c r="C58" i="2"/>
  <c r="E58" i="2" s="1"/>
  <c r="D57" i="2"/>
  <c r="C57" i="2"/>
  <c r="E57" i="2" s="1"/>
  <c r="D56" i="2"/>
  <c r="E56" i="2" s="1"/>
  <c r="C56" i="2"/>
  <c r="D55" i="2"/>
  <c r="E55" i="2" s="1"/>
  <c r="C55" i="2"/>
  <c r="D54" i="2"/>
  <c r="C54" i="2"/>
  <c r="E54" i="2" s="1"/>
  <c r="E53" i="2"/>
  <c r="D53" i="2"/>
  <c r="C53" i="2"/>
  <c r="E52" i="2"/>
  <c r="D52" i="2"/>
  <c r="C52" i="2"/>
  <c r="D51" i="2"/>
  <c r="C51" i="2"/>
  <c r="E51" i="2" s="1"/>
  <c r="D50" i="2"/>
  <c r="C50" i="2"/>
  <c r="E50" i="2" s="1"/>
  <c r="D49" i="2"/>
  <c r="C49" i="2"/>
  <c r="E49" i="2" s="1"/>
  <c r="D48" i="2"/>
  <c r="E48" i="2" s="1"/>
  <c r="C48" i="2"/>
  <c r="D47" i="2"/>
  <c r="E47" i="2" s="1"/>
  <c r="C47" i="2"/>
  <c r="D46" i="2"/>
  <c r="C46" i="2"/>
  <c r="E46" i="2" s="1"/>
  <c r="E45" i="2"/>
  <c r="D45" i="2"/>
  <c r="C45" i="2"/>
  <c r="E44" i="2"/>
  <c r="D44" i="2"/>
  <c r="C44" i="2"/>
  <c r="D43" i="2"/>
  <c r="C43" i="2"/>
  <c r="E43" i="2" s="1"/>
  <c r="D42" i="2"/>
  <c r="C42" i="2"/>
  <c r="E42" i="2" s="1"/>
  <c r="D41" i="2"/>
  <c r="C41" i="2"/>
  <c r="E41" i="2" s="1"/>
  <c r="D40" i="2"/>
  <c r="E40" i="2" s="1"/>
  <c r="C40" i="2"/>
  <c r="D39" i="2"/>
  <c r="E39" i="2" s="1"/>
  <c r="C39" i="2"/>
  <c r="D38" i="2"/>
  <c r="C38" i="2"/>
  <c r="E38" i="2" s="1"/>
  <c r="E37" i="2"/>
  <c r="D37" i="2"/>
  <c r="C37" i="2"/>
  <c r="E36" i="2"/>
  <c r="D36" i="2"/>
  <c r="C36" i="2"/>
  <c r="D35" i="2"/>
  <c r="C35" i="2"/>
  <c r="E35" i="2" s="1"/>
  <c r="D34" i="2"/>
  <c r="C34" i="2"/>
  <c r="E34" i="2" s="1"/>
  <c r="D33" i="2"/>
  <c r="C33" i="2"/>
  <c r="E33" i="2" s="1"/>
  <c r="D32" i="2"/>
  <c r="E32" i="2" s="1"/>
  <c r="C32" i="2"/>
  <c r="D31" i="2"/>
  <c r="E31" i="2" s="1"/>
  <c r="C31" i="2"/>
  <c r="D30" i="2"/>
  <c r="C30" i="2"/>
  <c r="E30" i="2" s="1"/>
  <c r="E29" i="2"/>
  <c r="D29" i="2"/>
  <c r="C29" i="2"/>
  <c r="E28" i="2"/>
  <c r="D28" i="2"/>
  <c r="C28" i="2"/>
  <c r="D27" i="2"/>
  <c r="C27" i="2"/>
  <c r="E27" i="2" s="1"/>
  <c r="D26" i="2"/>
  <c r="C26" i="2"/>
  <c r="E26" i="2" s="1"/>
  <c r="D25" i="2"/>
  <c r="C25" i="2"/>
  <c r="E25" i="2" s="1"/>
  <c r="D24" i="2"/>
  <c r="E24" i="2" s="1"/>
  <c r="C24" i="2"/>
  <c r="D23" i="2"/>
  <c r="E23" i="2" s="1"/>
  <c r="C23" i="2"/>
  <c r="D22" i="2"/>
  <c r="C22" i="2"/>
  <c r="E22" i="2" s="1"/>
  <c r="E21" i="2"/>
  <c r="D21" i="2"/>
  <c r="C21" i="2"/>
  <c r="E20" i="2"/>
  <c r="D20" i="2"/>
  <c r="C20" i="2"/>
  <c r="D19" i="2"/>
  <c r="C19" i="2"/>
  <c r="E19" i="2" s="1"/>
  <c r="D18" i="2"/>
  <c r="C18" i="2"/>
  <c r="E18" i="2" s="1"/>
  <c r="D17" i="2"/>
  <c r="C17" i="2"/>
  <c r="E17" i="2" s="1"/>
  <c r="D16" i="2"/>
  <c r="E16" i="2" s="1"/>
  <c r="C16" i="2"/>
  <c r="D15" i="2"/>
  <c r="E15" i="2" s="1"/>
  <c r="C15" i="2"/>
  <c r="D14" i="2"/>
  <c r="C14" i="2"/>
  <c r="E14" i="2" s="1"/>
  <c r="E13" i="2"/>
  <c r="D13" i="2"/>
  <c r="C13" i="2"/>
  <c r="E12" i="2"/>
  <c r="D12" i="2"/>
  <c r="C12" i="2"/>
  <c r="D11" i="2"/>
  <c r="C11" i="2"/>
  <c r="E11" i="2" s="1"/>
  <c r="D10" i="2"/>
  <c r="C10" i="2"/>
  <c r="E10" i="2" s="1"/>
  <c r="D9" i="2"/>
  <c r="C9" i="2"/>
  <c r="E9" i="2" s="1"/>
  <c r="D8" i="2"/>
  <c r="E8" i="2" s="1"/>
  <c r="C8" i="2"/>
  <c r="D7" i="2"/>
  <c r="E7" i="2" s="1"/>
  <c r="C7" i="2"/>
  <c r="D6" i="2"/>
  <c r="C6" i="2"/>
  <c r="E6" i="2" s="1"/>
  <c r="E5" i="2"/>
  <c r="D5" i="2"/>
  <c r="C5" i="2"/>
  <c r="E4" i="2"/>
  <c r="D4" i="2"/>
  <c r="C4" i="2"/>
  <c r="D3" i="2"/>
  <c r="C3" i="2"/>
  <c r="E3" i="2" s="1"/>
  <c r="E2" i="2"/>
  <c r="D2" i="2"/>
  <c r="C2" i="2"/>
  <c r="C2" i="4"/>
  <c r="D2" i="4"/>
  <c r="E2" i="4"/>
  <c r="F2" i="4"/>
  <c r="G2" i="4"/>
  <c r="O2" i="4"/>
  <c r="C3" i="4"/>
  <c r="D3" i="4"/>
  <c r="E3" i="4"/>
  <c r="F3" i="4"/>
  <c r="O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B1" authorId="0" shapeId="0" xr:uid="{E2ECDA93-6962-4241-9656-B2253C0F0862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2018 is year ended ~20 March 2018</t>
        </r>
      </text>
    </comment>
    <comment ref="E1" authorId="0" shapeId="0" xr:uid="{3AD1D066-3926-43CA-8E8D-9606B9D4CD03}">
      <text>
        <r>
          <rPr>
            <b/>
            <sz val="9"/>
            <color indexed="81"/>
            <rFont val="Tahoma"/>
          </rPr>
          <t>Robbie Andrew:</t>
        </r>
        <r>
          <rPr>
            <sz val="9"/>
            <color indexed="81"/>
            <rFont val="Tahoma"/>
          </rPr>
          <t xml:space="preserve">
Approximate using monthly data. About 21 Dec through 20 Dec. Through 2008 these are calculated using a weighted average, while from 2009 they are calculated using the monthly data.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A1" authorId="0" shapeId="0" xr:uid="{CC7C0937-A66F-439B-BC95-1F8AC6F99BB9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Months are approximate. What I labelled "April" here runs from about 20 March through 20 April, so is mostly in April.</t>
        </r>
      </text>
    </comment>
    <comment ref="B1" authorId="0" shapeId="0" xr:uid="{0789637D-4C70-46BE-A296-8FF68E8C49BB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سیمان
Thousand tonnes</t>
        </r>
      </text>
    </comment>
    <comment ref="F1" authorId="0" shapeId="0" xr:uid="{2CFBA7D8-C9D3-4ED0-B3EA-5B5D6F8325DA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Solar Hijri calendar</t>
        </r>
      </text>
    </comment>
  </commentList>
</comments>
</file>

<file path=xl/sharedStrings.xml><?xml version="1.0" encoding="utf-8"?>
<sst xmlns="http://schemas.openxmlformats.org/spreadsheetml/2006/main" count="657" uniqueCount="289">
  <si>
    <t>SH Year</t>
  </si>
  <si>
    <t>Year</t>
  </si>
  <si>
    <t>Cement production</t>
  </si>
  <si>
    <t>Month</t>
  </si>
  <si>
    <t>هزارتن</t>
  </si>
  <si>
    <t>آلومینیوم</t>
  </si>
  <si>
    <t>ریخته گری(چدن وفولاد)</t>
  </si>
  <si>
    <t>تجهیزات صنعتی</t>
  </si>
  <si>
    <t>شمش روي</t>
  </si>
  <si>
    <t>شمش سرب</t>
  </si>
  <si>
    <t xml:space="preserve">هزاردستگاه </t>
  </si>
  <si>
    <t>الکتروموتور</t>
  </si>
  <si>
    <t>کولر آبی</t>
  </si>
  <si>
    <t>ماشین لباسشویی</t>
  </si>
  <si>
    <t>یخچال و فریزر</t>
  </si>
  <si>
    <t>انواع تلویزیون تخت</t>
  </si>
  <si>
    <t>میلیون زوج</t>
  </si>
  <si>
    <t>انواع پاپوش و کفش</t>
  </si>
  <si>
    <t>میلیون فوت مربع</t>
  </si>
  <si>
    <t>چرم</t>
  </si>
  <si>
    <t>هزار مترمربع</t>
  </si>
  <si>
    <t>فرش ماشینی</t>
  </si>
  <si>
    <t>نخ فیلامنت پلی استر</t>
  </si>
  <si>
    <t>الیاف پلی استر</t>
  </si>
  <si>
    <t>نخ سیستم پنبه ای و ترکیبی الیاف مصنوعی</t>
  </si>
  <si>
    <t>الیاف اکریلیک</t>
  </si>
  <si>
    <t xml:space="preserve">ميليون تن </t>
  </si>
  <si>
    <t>پتروشیمی</t>
  </si>
  <si>
    <t>دوده</t>
  </si>
  <si>
    <t>-</t>
  </si>
  <si>
    <t>DMT</t>
  </si>
  <si>
    <t>LAB</t>
  </si>
  <si>
    <t>روغن موتور و صنعتی تصفیه اول</t>
  </si>
  <si>
    <t>سموم دفع آفات نباتی</t>
  </si>
  <si>
    <t xml:space="preserve">هزارمترمكعب </t>
  </si>
  <si>
    <t>فیبر</t>
  </si>
  <si>
    <t>نئوپان</t>
  </si>
  <si>
    <t>کارتن</t>
  </si>
  <si>
    <t>کاغذ</t>
  </si>
  <si>
    <t>لاستیک خودرو</t>
  </si>
  <si>
    <t>پودر شوینده</t>
  </si>
  <si>
    <t>ميلياردعدد</t>
  </si>
  <si>
    <t>دارو</t>
  </si>
  <si>
    <t>روغن نباتی</t>
  </si>
  <si>
    <t>دستگاه</t>
  </si>
  <si>
    <t>تراکتور</t>
  </si>
  <si>
    <t>کمباین</t>
  </si>
  <si>
    <t>کامیون کشنده</t>
  </si>
  <si>
    <t>اتوبوس و مینی بوس</t>
  </si>
  <si>
    <t>هزاردستگاه</t>
  </si>
  <si>
    <t>وانت</t>
  </si>
  <si>
    <t>انواع سواری</t>
  </si>
  <si>
    <t>چینی بهداشتی</t>
  </si>
  <si>
    <t>ظروف چینی</t>
  </si>
  <si>
    <t>ظروف شیشه ای</t>
  </si>
  <si>
    <t>شیشه جام</t>
  </si>
  <si>
    <t>هزارمتر مربع</t>
  </si>
  <si>
    <t>کاشی و سرامیک</t>
  </si>
  <si>
    <t>سیمان</t>
  </si>
  <si>
    <t>کنسانتره زغالسنگ</t>
  </si>
  <si>
    <t>سنگ آهن</t>
  </si>
  <si>
    <t>آلومینا</t>
  </si>
  <si>
    <t>شمش خالص آلومینیوم</t>
  </si>
  <si>
    <t>کاتد مس</t>
  </si>
  <si>
    <t>محصولات فولادی</t>
  </si>
  <si>
    <t>فولاد خام</t>
  </si>
  <si>
    <t>اسفند96</t>
  </si>
  <si>
    <t>بهمن 96</t>
  </si>
  <si>
    <t>دی96</t>
  </si>
  <si>
    <t>آذر96</t>
  </si>
  <si>
    <t>آبان96</t>
  </si>
  <si>
    <t>مهر96</t>
  </si>
  <si>
    <t>شهریور96</t>
  </si>
  <si>
    <t>مرداد96</t>
  </si>
  <si>
    <t>تیر96</t>
  </si>
  <si>
    <t>خرداد96</t>
  </si>
  <si>
    <t>اردیبهشت96</t>
  </si>
  <si>
    <t>فروردین96</t>
  </si>
  <si>
    <t>اسفند95</t>
  </si>
  <si>
    <t>بهمن 95</t>
  </si>
  <si>
    <t>دی95</t>
  </si>
  <si>
    <t>آذر95</t>
  </si>
  <si>
    <t>آبان95</t>
  </si>
  <si>
    <t>مهر95</t>
  </si>
  <si>
    <t>شهریور95</t>
  </si>
  <si>
    <t>مرداد95</t>
  </si>
  <si>
    <t>تیر95</t>
  </si>
  <si>
    <t>خرداد95</t>
  </si>
  <si>
    <t>اردیبهشت95</t>
  </si>
  <si>
    <t>فروردین95</t>
  </si>
  <si>
    <t>اسفند94</t>
  </si>
  <si>
    <t>بهمن94</t>
  </si>
  <si>
    <t>دی94</t>
  </si>
  <si>
    <t>آذر94</t>
  </si>
  <si>
    <t>آبان94</t>
  </si>
  <si>
    <t>مهر94</t>
  </si>
  <si>
    <t>شهریور94</t>
  </si>
  <si>
    <t>مرداد94</t>
  </si>
  <si>
    <t>تیر 94</t>
  </si>
  <si>
    <t>خرداد 94</t>
  </si>
  <si>
    <t>اردیبهشت 94</t>
  </si>
  <si>
    <t>فروردین 94</t>
  </si>
  <si>
    <t>اسفند 93</t>
  </si>
  <si>
    <t>بهمن 93</t>
  </si>
  <si>
    <t>دی 93</t>
  </si>
  <si>
    <t>آذر 93</t>
  </si>
  <si>
    <t>آبان 93</t>
  </si>
  <si>
    <t>مهر 93</t>
  </si>
  <si>
    <t>شهریور 93</t>
  </si>
  <si>
    <t>مرداد 93</t>
  </si>
  <si>
    <t>تیر 93</t>
  </si>
  <si>
    <t>خرداد 93</t>
  </si>
  <si>
    <t>اردیبهشت 93</t>
  </si>
  <si>
    <t>فروردین 93</t>
  </si>
  <si>
    <t>اسفند 92</t>
  </si>
  <si>
    <t>بهمن 92</t>
  </si>
  <si>
    <t>دی 92</t>
  </si>
  <si>
    <t>آذر 92</t>
  </si>
  <si>
    <t>آبان 92</t>
  </si>
  <si>
    <t>مهر 92</t>
  </si>
  <si>
    <t>شهریور 92</t>
  </si>
  <si>
    <t>مرداد 92</t>
  </si>
  <si>
    <t>تیر 92</t>
  </si>
  <si>
    <t>خرداد 92</t>
  </si>
  <si>
    <t>اردیبهشت92</t>
  </si>
  <si>
    <t>فروردین 92</t>
  </si>
  <si>
    <t>اسفند 91</t>
  </si>
  <si>
    <t>بهمن 91</t>
  </si>
  <si>
    <t>دی 91</t>
  </si>
  <si>
    <t>آذر91</t>
  </si>
  <si>
    <t>آبان 91</t>
  </si>
  <si>
    <t>مهر 91</t>
  </si>
  <si>
    <t>شهریور 91</t>
  </si>
  <si>
    <t>مرداد 91</t>
  </si>
  <si>
    <t>تیر 91</t>
  </si>
  <si>
    <t xml:space="preserve">خرداد 91 </t>
  </si>
  <si>
    <t xml:space="preserve">اردیبهشت 91 </t>
  </si>
  <si>
    <t>فروردین 91</t>
  </si>
  <si>
    <t>اسفند 90</t>
  </si>
  <si>
    <t>بهمن 90</t>
  </si>
  <si>
    <t>دی 90</t>
  </si>
  <si>
    <t>آذر 90</t>
  </si>
  <si>
    <t>آبان 90</t>
  </si>
  <si>
    <t>مهر 90</t>
  </si>
  <si>
    <t>شهریور 90</t>
  </si>
  <si>
    <t>مرداد 90</t>
  </si>
  <si>
    <t>تیر 90</t>
  </si>
  <si>
    <t xml:space="preserve">خرداد 90 </t>
  </si>
  <si>
    <t>اردیبهشت  90</t>
  </si>
  <si>
    <t>فروردین 90</t>
  </si>
  <si>
    <t>اسفند 89</t>
  </si>
  <si>
    <t>بهمن 89</t>
  </si>
  <si>
    <t>دی 89</t>
  </si>
  <si>
    <t>آذر 89</t>
  </si>
  <si>
    <t>آبان 89</t>
  </si>
  <si>
    <t>مهر 89</t>
  </si>
  <si>
    <t>شهریور 89</t>
  </si>
  <si>
    <t>مرداد 89</t>
  </si>
  <si>
    <t>تیر 89</t>
  </si>
  <si>
    <t xml:space="preserve">خرداد 89 </t>
  </si>
  <si>
    <t>اردیبهشت  89</t>
  </si>
  <si>
    <t>فروردین 89</t>
  </si>
  <si>
    <t>اسفند 88</t>
  </si>
  <si>
    <t>بهمن 88</t>
  </si>
  <si>
    <t>دی 88</t>
  </si>
  <si>
    <t>آذر 88</t>
  </si>
  <si>
    <t>آبان 88</t>
  </si>
  <si>
    <t>مهر 88</t>
  </si>
  <si>
    <t>شهریور 88</t>
  </si>
  <si>
    <t>مرداد 88</t>
  </si>
  <si>
    <t>تیر 88</t>
  </si>
  <si>
    <t xml:space="preserve">خرداد 88 </t>
  </si>
  <si>
    <t>اردیبهشت  88</t>
  </si>
  <si>
    <t>فروردین 88</t>
  </si>
  <si>
    <t>اسفند 87</t>
  </si>
  <si>
    <t>بهمن 87</t>
  </si>
  <si>
    <t>دی 87</t>
  </si>
  <si>
    <t>آذر 87</t>
  </si>
  <si>
    <t>آبان 87</t>
  </si>
  <si>
    <t>مهر 87</t>
  </si>
  <si>
    <t>شهریور 87</t>
  </si>
  <si>
    <t>مرداد 87</t>
  </si>
  <si>
    <t>تیر 87</t>
  </si>
  <si>
    <t xml:space="preserve">خرداد 87 </t>
  </si>
  <si>
    <t>اردیبهشت  87</t>
  </si>
  <si>
    <t>فروردین 87</t>
  </si>
  <si>
    <t>واحد سنجش</t>
  </si>
  <si>
    <t>نام محصول</t>
  </si>
  <si>
    <t>Crude steel</t>
  </si>
  <si>
    <t>Steel products</t>
  </si>
  <si>
    <t>Copper cathode</t>
  </si>
  <si>
    <t>Pure aluminum ingots</t>
  </si>
  <si>
    <t>Alumina</t>
  </si>
  <si>
    <t>Iron ore</t>
  </si>
  <si>
    <t>Coal concentrate</t>
  </si>
  <si>
    <t>Cement</t>
  </si>
  <si>
    <t>Ceramic Tile</t>
  </si>
  <si>
    <t>Glass cup</t>
  </si>
  <si>
    <t>Glassware</t>
  </si>
  <si>
    <t>Porcelain</t>
  </si>
  <si>
    <t>Sanitary Chinese</t>
  </si>
  <si>
    <t>Types of rides</t>
  </si>
  <si>
    <t>Pickups</t>
  </si>
  <si>
    <t>Buses and minibuses</t>
  </si>
  <si>
    <t>Deadly truck</t>
  </si>
  <si>
    <t>combine harvester</t>
  </si>
  <si>
    <t>tractor</t>
  </si>
  <si>
    <t>Vegetable oil</t>
  </si>
  <si>
    <t>medicine</t>
  </si>
  <si>
    <t>Detergent powder</t>
  </si>
  <si>
    <t>car tire</t>
  </si>
  <si>
    <t>Paper</t>
  </si>
  <si>
    <t>Carton</t>
  </si>
  <si>
    <t>chipboard</t>
  </si>
  <si>
    <t>Fiber</t>
  </si>
  <si>
    <t>Plant pesticides</t>
  </si>
  <si>
    <t>Engine oil and industrial refining first</t>
  </si>
  <si>
    <t>Soot</t>
  </si>
  <si>
    <t>Petrochemical</t>
  </si>
  <si>
    <t>Acrylic fibers</t>
  </si>
  <si>
    <t>Cotton system yarn and synthetic fiber combination</t>
  </si>
  <si>
    <t>Polyester fibers</t>
  </si>
  <si>
    <t>Polyester filament yarn</t>
  </si>
  <si>
    <t>machine woven carpet</t>
  </si>
  <si>
    <t>Leather</t>
  </si>
  <si>
    <t>All kinds of slippers and shoes</t>
  </si>
  <si>
    <t>Types of flat screen TVs</t>
  </si>
  <si>
    <t>Refrigerator and Freezer</t>
  </si>
  <si>
    <t>washing machine</t>
  </si>
  <si>
    <t>Water Cooler</t>
  </si>
  <si>
    <t>Electro-Motor</t>
  </si>
  <si>
    <t>آمار تولید ماهیانه محصولات منتخب صنعتی و معدنی  از سال 1397 تا پایان سال 1398</t>
  </si>
  <si>
    <t>فروردین97</t>
  </si>
  <si>
    <t>اردیبهشت97</t>
  </si>
  <si>
    <t>خرداد97</t>
  </si>
  <si>
    <t>تیر97</t>
  </si>
  <si>
    <t>مرداد97</t>
  </si>
  <si>
    <t>شهریور97</t>
  </si>
  <si>
    <t>مهر97</t>
  </si>
  <si>
    <t>آبان97</t>
  </si>
  <si>
    <t>آذر97</t>
  </si>
  <si>
    <t>دی97</t>
  </si>
  <si>
    <t>بهمن 97</t>
  </si>
  <si>
    <t>اسفند97</t>
  </si>
  <si>
    <t>فروردین98</t>
  </si>
  <si>
    <t>اردیبهشت98</t>
  </si>
  <si>
    <t>خرداد98</t>
  </si>
  <si>
    <t>تیر98</t>
  </si>
  <si>
    <t>مرداد98</t>
  </si>
  <si>
    <t>شهریور98</t>
  </si>
  <si>
    <t>مهر98</t>
  </si>
  <si>
    <t>آبان98</t>
  </si>
  <si>
    <t>آذر98</t>
  </si>
  <si>
    <t>دی98</t>
  </si>
  <si>
    <t>بهمن 98</t>
  </si>
  <si>
    <t>اسفند98</t>
  </si>
  <si>
    <t xml:space="preserve">Electro-Motor </t>
  </si>
  <si>
    <t>Updated 29 April 2021</t>
  </si>
  <si>
    <t>Monthly data appear to be published annually, through the month of Esfand (~March)</t>
  </si>
  <si>
    <t>Iranian Year</t>
  </si>
  <si>
    <t>Calendar Year</t>
  </si>
  <si>
    <t>YYYYMM</t>
  </si>
  <si>
    <t>1398 ههام 9</t>
  </si>
  <si>
    <t>Monthly reports in PDF format contain more recent data, and the report published in month 9 is a summary of months 1-9 including total cement production over that period, which is equivalent to April-December.</t>
  </si>
  <si>
    <t>Persian</t>
  </si>
  <si>
    <t>Monthly report</t>
  </si>
  <si>
    <t>Farvardin</t>
  </si>
  <si>
    <t>Ordibehesht</t>
  </si>
  <si>
    <t>Khordad</t>
  </si>
  <si>
    <t>Tir</t>
  </si>
  <si>
    <t>Mordad</t>
  </si>
  <si>
    <t>Shahrivar</t>
  </si>
  <si>
    <t>Mehr</t>
  </si>
  <si>
    <t>Aban</t>
  </si>
  <si>
    <t>Azar</t>
  </si>
  <si>
    <t>Dey</t>
  </si>
  <si>
    <t>Bahman</t>
  </si>
  <si>
    <t>Esfand</t>
  </si>
  <si>
    <t>Calendar Year production</t>
  </si>
  <si>
    <t>Summary months 1-9 1399 (April-December 2020), page 7</t>
  </si>
  <si>
    <t>شمش آلومینیوم خالص</t>
  </si>
  <si>
    <t>درصد تغییر</t>
  </si>
  <si>
    <t>1399 9 ماهه</t>
  </si>
  <si>
    <t>ردیف</t>
  </si>
  <si>
    <t xml:space="preserve">Porcelain </t>
  </si>
  <si>
    <t xml:space="preserve">Production statistics (Preliminary) Selected mineral goods and mineral industries in 9 months 13; Compared to the same period last year </t>
  </si>
  <si>
    <t>The reason for the difference in the production quantities of some selected products in this report and previous published reports is the increase in the statistical population of selected units.</t>
  </si>
  <si>
    <t>Downloaded from www.mimt.gov.ir (information and statistics -&gt; time series) 20 August 2019</t>
  </si>
  <si>
    <t>Cement in Persian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</si>
</sst>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m\ yyyy"/>
    <numFmt numFmtId="165" formatCode="0.0"/>
    <numFmt numFmtId="166" formatCode="0.000"/>
  </numFmts>
  <fonts count="28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B Nazanin"/>
      <family val="2"/>
      <charset val="178"/>
    </font>
    <font>
      <sz val="11"/>
      <name val="B Nazanin"/>
      <family val="2"/>
      <charset val="178"/>
    </font>
    <font>
      <sz val="11"/>
      <name val="B Nazanin"/>
      <charset val="178"/>
    </font>
    <font>
      <b/>
      <sz val="10"/>
      <name val="B Mitra"/>
      <charset val="178"/>
    </font>
    <font>
      <sz val="10"/>
      <name val="Arial"/>
      <family val="2"/>
    </font>
    <font>
      <b/>
      <sz val="9"/>
      <name val="B Mitra"/>
      <charset val="178"/>
    </font>
    <font>
      <b/>
      <sz val="10"/>
      <color indexed="8"/>
      <name val="B Mitra"/>
      <charset val="178"/>
    </font>
    <font>
      <b/>
      <sz val="11"/>
      <name val="B Nazanin"/>
      <charset val="178"/>
    </font>
    <font>
      <b/>
      <sz val="11"/>
      <name val="Nazanin"/>
      <charset val="178"/>
    </font>
    <font>
      <b/>
      <sz val="11"/>
      <color indexed="8"/>
      <name val="Nazanin"/>
      <charset val="178"/>
    </font>
    <font>
      <b/>
      <sz val="9"/>
      <color indexed="8"/>
      <name val="B Mitra"/>
      <charset val="178"/>
    </font>
    <font>
      <sz val="14"/>
      <name val="B Mitra"/>
      <charset val="178"/>
    </font>
    <font>
      <sz val="14"/>
      <name val="Mitra"/>
      <charset val="178"/>
    </font>
    <font>
      <b/>
      <sz val="10"/>
      <color rgb="FF000000"/>
      <name val="B Roya"/>
      <charset val="178"/>
    </font>
    <font>
      <b/>
      <sz val="9"/>
      <name val="Mitra"/>
      <charset val="178"/>
    </font>
    <font>
      <b/>
      <sz val="14"/>
      <name val="B Nazanin"/>
      <charset val="178"/>
    </font>
    <font>
      <sz val="9"/>
      <color indexed="81"/>
      <name val="Tahoma"/>
    </font>
    <font>
      <b/>
      <sz val="9"/>
      <color indexed="81"/>
      <name val="Tahoma"/>
    </font>
    <font>
      <sz val="13"/>
      <color theme="1"/>
      <name val="Calibri"/>
      <family val="2"/>
      <scheme val="minor"/>
    </font>
    <font>
      <b/>
      <sz val="13"/>
      <color indexed="8"/>
      <name val="Arial"/>
      <family val="1"/>
      <charset val="204"/>
    </font>
    <font>
      <sz val="13"/>
      <name val="Times New Roman"/>
      <family val="1"/>
      <charset val="204"/>
    </font>
    <font>
      <sz val="13"/>
      <color indexed="8"/>
      <name val="Calibri"/>
      <family val="1"/>
      <charset val="204"/>
    </font>
    <font>
      <sz val="13"/>
      <color indexed="8"/>
      <name val="Arial"/>
      <family val="2"/>
    </font>
    <font>
      <sz val="12"/>
      <color indexed="8"/>
      <name val="Arial"/>
      <family val="2"/>
    </font>
    <font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7" fillId="0" borderId="0"/>
    <xf numFmtId="0" fontId="7" fillId="0" borderId="0"/>
  </cellStyleXfs>
  <cellXfs count="129">
    <xf numFmtId="0" fontId="0" fillId="0" borderId="0" xfId="0"/>
    <xf numFmtId="164" fontId="0" fillId="0" borderId="0" xfId="0" applyNumberFormat="1"/>
    <xf numFmtId="1" fontId="0" fillId="0" borderId="0" xfId="0" applyNumberFormat="1"/>
    <xf numFmtId="0" fontId="4" fillId="0" borderId="0" xfId="1" applyFont="1" applyAlignment="1">
      <alignment horizontal="center"/>
    </xf>
    <xf numFmtId="0" fontId="3" fillId="0" borderId="0" xfId="1"/>
    <xf numFmtId="0" fontId="4" fillId="0" borderId="1" xfId="1" applyFont="1" applyBorder="1" applyAlignment="1">
      <alignment horizontal="center"/>
    </xf>
    <xf numFmtId="165" fontId="4" fillId="0" borderId="0" xfId="1" applyNumberFormat="1" applyFont="1" applyAlignment="1">
      <alignment horizontal="center"/>
    </xf>
    <xf numFmtId="165" fontId="5" fillId="0" borderId="0" xfId="1" applyNumberFormat="1" applyFont="1" applyAlignment="1">
      <alignment horizontal="center"/>
    </xf>
    <xf numFmtId="0" fontId="3" fillId="2" borderId="0" xfId="1" applyFill="1"/>
    <xf numFmtId="0" fontId="6" fillId="0" borderId="2" xfId="1" applyFont="1" applyBorder="1" applyAlignment="1">
      <alignment horizontal="center" vertical="center"/>
    </xf>
    <xf numFmtId="165" fontId="4" fillId="0" borderId="2" xfId="1" applyNumberFormat="1" applyFont="1" applyBorder="1" applyAlignment="1">
      <alignment horizontal="center"/>
    </xf>
    <xf numFmtId="165" fontId="6" fillId="0" borderId="2" xfId="1" applyNumberFormat="1" applyFont="1" applyBorder="1" applyAlignment="1">
      <alignment horizontal="center" vertical="center"/>
    </xf>
    <xf numFmtId="165" fontId="6" fillId="0" borderId="2" xfId="1" applyNumberFormat="1" applyFont="1" applyBorder="1" applyAlignment="1">
      <alignment horizontal="center" vertical="center" readingOrder="1"/>
    </xf>
    <xf numFmtId="165" fontId="6" fillId="0" borderId="3" xfId="1" applyNumberFormat="1" applyFont="1" applyBorder="1" applyAlignment="1">
      <alignment horizontal="center" vertical="center" readingOrder="1"/>
    </xf>
    <xf numFmtId="0" fontId="8" fillId="0" borderId="4" xfId="2" applyFont="1" applyBorder="1" applyAlignment="1">
      <alignment horizontal="center" vertical="center" wrapText="1" readingOrder="2"/>
    </xf>
    <xf numFmtId="0" fontId="6" fillId="0" borderId="4" xfId="2" applyFont="1" applyBorder="1" applyAlignment="1">
      <alignment horizontal="center" vertical="center" wrapText="1" readingOrder="2"/>
    </xf>
    <xf numFmtId="0" fontId="8" fillId="0" borderId="2" xfId="2" applyFont="1" applyBorder="1" applyAlignment="1">
      <alignment horizontal="center" vertical="center" wrapText="1" readingOrder="2"/>
    </xf>
    <xf numFmtId="0" fontId="6" fillId="0" borderId="2" xfId="2" applyFont="1" applyBorder="1" applyAlignment="1">
      <alignment horizontal="center" vertical="center" wrapText="1" readingOrder="2"/>
    </xf>
    <xf numFmtId="0" fontId="6" fillId="0" borderId="4" xfId="1" applyFont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 wrapText="1" readingOrder="2"/>
    </xf>
    <xf numFmtId="0" fontId="3" fillId="0" borderId="2" xfId="1" applyBorder="1"/>
    <xf numFmtId="0" fontId="9" fillId="0" borderId="5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6" fillId="0" borderId="5" xfId="2" applyFont="1" applyBorder="1" applyAlignment="1">
      <alignment horizontal="center" vertical="center" wrapText="1" readingOrder="2"/>
    </xf>
    <xf numFmtId="2" fontId="4" fillId="0" borderId="0" xfId="1" applyNumberFormat="1" applyFont="1" applyAlignment="1">
      <alignment horizontal="center"/>
    </xf>
    <xf numFmtId="0" fontId="6" fillId="2" borderId="2" xfId="2" applyFont="1" applyFill="1" applyBorder="1" applyAlignment="1">
      <alignment horizontal="center" vertical="center" wrapText="1" readingOrder="2"/>
    </xf>
    <xf numFmtId="2" fontId="6" fillId="0" borderId="2" xfId="2" applyNumberFormat="1" applyFont="1" applyBorder="1" applyAlignment="1">
      <alignment horizontal="center" vertical="center" wrapText="1" readingOrder="2"/>
    </xf>
    <xf numFmtId="2" fontId="6" fillId="2" borderId="2" xfId="2" applyNumberFormat="1" applyFont="1" applyFill="1" applyBorder="1" applyAlignment="1">
      <alignment horizontal="center" vertical="center" wrapText="1" readingOrder="2"/>
    </xf>
    <xf numFmtId="165" fontId="6" fillId="0" borderId="0" xfId="1" applyNumberFormat="1" applyFont="1" applyAlignment="1">
      <alignment horizontal="center" vertical="center" readingOrder="1"/>
    </xf>
    <xf numFmtId="165" fontId="4" fillId="2" borderId="0" xfId="1" applyNumberFormat="1" applyFont="1" applyFill="1" applyAlignment="1">
      <alignment horizontal="center"/>
    </xf>
    <xf numFmtId="0" fontId="6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165" fontId="10" fillId="3" borderId="6" xfId="1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0" fontId="9" fillId="0" borderId="7" xfId="2" applyFont="1" applyBorder="1" applyAlignment="1">
      <alignment horizontal="center" vertical="center"/>
    </xf>
    <xf numFmtId="0" fontId="9" fillId="0" borderId="6" xfId="2" applyFont="1" applyBorder="1" applyAlignment="1">
      <alignment horizontal="center" vertical="center"/>
    </xf>
    <xf numFmtId="0" fontId="9" fillId="2" borderId="6" xfId="2" applyFont="1" applyFill="1" applyBorder="1" applyAlignment="1">
      <alignment horizontal="center" vertical="center"/>
    </xf>
    <xf numFmtId="0" fontId="8" fillId="0" borderId="2" xfId="1" applyFont="1" applyBorder="1" applyAlignment="1">
      <alignment horizontal="center" vertical="center" readingOrder="2"/>
    </xf>
    <xf numFmtId="0" fontId="6" fillId="0" borderId="2" xfId="1" applyFont="1" applyBorder="1" applyAlignment="1">
      <alignment horizontal="center" vertical="center" readingOrder="1"/>
    </xf>
    <xf numFmtId="165" fontId="6" fillId="2" borderId="2" xfId="1" applyNumberFormat="1" applyFont="1" applyFill="1" applyBorder="1" applyAlignment="1">
      <alignment horizontal="center" vertical="center" readingOrder="1"/>
    </xf>
    <xf numFmtId="0" fontId="6" fillId="2" borderId="2" xfId="1" applyFont="1" applyFill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 wrapText="1" readingOrder="2"/>
    </xf>
    <xf numFmtId="0" fontId="8" fillId="0" borderId="5" xfId="2" applyFont="1" applyBorder="1" applyAlignment="1">
      <alignment horizontal="center" vertical="center" readingOrder="2"/>
    </xf>
    <xf numFmtId="165" fontId="11" fillId="4" borderId="2" xfId="3" applyNumberFormat="1" applyFont="1" applyFill="1" applyBorder="1" applyAlignment="1">
      <alignment horizontal="center" vertical="center"/>
    </xf>
    <xf numFmtId="2" fontId="8" fillId="4" borderId="2" xfId="3" applyNumberFormat="1" applyFont="1" applyFill="1" applyBorder="1" applyAlignment="1">
      <alignment horizontal="center" vertical="center"/>
    </xf>
    <xf numFmtId="166" fontId="8" fillId="4" borderId="2" xfId="3" applyNumberFormat="1" applyFont="1" applyFill="1" applyBorder="1" applyAlignment="1">
      <alignment horizontal="center" vertical="center"/>
    </xf>
    <xf numFmtId="165" fontId="8" fillId="0" borderId="2" xfId="2" applyNumberFormat="1" applyFont="1" applyBorder="1" applyAlignment="1">
      <alignment horizontal="center" vertical="center" readingOrder="2"/>
    </xf>
    <xf numFmtId="165" fontId="12" fillId="4" borderId="2" xfId="3" applyNumberFormat="1" applyFont="1" applyFill="1" applyBorder="1" applyAlignment="1">
      <alignment horizontal="center" vertical="center" wrapText="1" readingOrder="2"/>
    </xf>
    <xf numFmtId="2" fontId="13" fillId="4" borderId="2" xfId="3" applyNumberFormat="1" applyFont="1" applyFill="1" applyBorder="1" applyAlignment="1">
      <alignment horizontal="center" vertical="center" wrapText="1" readingOrder="2"/>
    </xf>
    <xf numFmtId="2" fontId="13" fillId="0" borderId="5" xfId="2" applyNumberFormat="1" applyFont="1" applyBorder="1" applyAlignment="1">
      <alignment horizontal="center" vertical="center"/>
    </xf>
    <xf numFmtId="166" fontId="13" fillId="4" borderId="2" xfId="3" applyNumberFormat="1" applyFont="1" applyFill="1" applyBorder="1" applyAlignment="1">
      <alignment horizontal="center" vertical="center" wrapText="1" readingOrder="2"/>
    </xf>
    <xf numFmtId="2" fontId="13" fillId="2" borderId="2" xfId="3" applyNumberFormat="1" applyFont="1" applyFill="1" applyBorder="1" applyAlignment="1">
      <alignment horizontal="center" vertical="center" wrapText="1" readingOrder="2"/>
    </xf>
    <xf numFmtId="165" fontId="13" fillId="0" borderId="2" xfId="2" applyNumberFormat="1" applyFont="1" applyBorder="1" applyAlignment="1">
      <alignment horizontal="center" vertical="center"/>
    </xf>
    <xf numFmtId="2" fontId="13" fillId="0" borderId="2" xfId="2" applyNumberFormat="1" applyFont="1" applyBorder="1" applyAlignment="1">
      <alignment horizontal="center" vertical="center"/>
    </xf>
    <xf numFmtId="165" fontId="11" fillId="4" borderId="2" xfId="3" applyNumberFormat="1" applyFont="1" applyFill="1" applyBorder="1" applyAlignment="1">
      <alignment horizontal="center"/>
    </xf>
    <xf numFmtId="165" fontId="8" fillId="4" borderId="2" xfId="3" applyNumberFormat="1" applyFont="1" applyFill="1" applyBorder="1" applyAlignment="1">
      <alignment horizontal="center"/>
    </xf>
    <xf numFmtId="165" fontId="13" fillId="4" borderId="2" xfId="3" applyNumberFormat="1" applyFont="1" applyFill="1" applyBorder="1" applyAlignment="1">
      <alignment horizontal="center" vertical="center" wrapText="1" readingOrder="2"/>
    </xf>
    <xf numFmtId="2" fontId="13" fillId="2" borderId="5" xfId="2" applyNumberFormat="1" applyFont="1" applyFill="1" applyBorder="1" applyAlignment="1">
      <alignment horizontal="center" vertical="center"/>
    </xf>
    <xf numFmtId="165" fontId="12" fillId="4" borderId="2" xfId="3" applyNumberFormat="1" applyFont="1" applyFill="1" applyBorder="1" applyAlignment="1">
      <alignment horizontal="center" vertical="center"/>
    </xf>
    <xf numFmtId="1" fontId="12" fillId="4" borderId="2" xfId="3" applyNumberFormat="1" applyFont="1" applyFill="1" applyBorder="1" applyAlignment="1">
      <alignment horizontal="center" vertical="center" wrapText="1" readingOrder="2"/>
    </xf>
    <xf numFmtId="165" fontId="8" fillId="4" borderId="2" xfId="3" applyNumberFormat="1" applyFont="1" applyFill="1" applyBorder="1" applyAlignment="1">
      <alignment horizontal="center" vertical="center"/>
    </xf>
    <xf numFmtId="165" fontId="13" fillId="2" borderId="2" xfId="3" applyNumberFormat="1" applyFont="1" applyFill="1" applyBorder="1" applyAlignment="1">
      <alignment horizontal="center" vertical="center" wrapText="1" readingOrder="2"/>
    </xf>
    <xf numFmtId="2" fontId="6" fillId="0" borderId="2" xfId="1" applyNumberFormat="1" applyFont="1" applyBorder="1" applyAlignment="1">
      <alignment horizontal="center" vertical="center" readingOrder="1"/>
    </xf>
    <xf numFmtId="165" fontId="13" fillId="4" borderId="4" xfId="3" applyNumberFormat="1" applyFont="1" applyFill="1" applyBorder="1" applyAlignment="1">
      <alignment horizontal="center" vertical="center" wrapText="1" readingOrder="2"/>
    </xf>
    <xf numFmtId="1" fontId="13" fillId="0" borderId="2" xfId="2" applyNumberFormat="1" applyFont="1" applyBorder="1" applyAlignment="1">
      <alignment horizontal="center" vertical="center"/>
    </xf>
    <xf numFmtId="1" fontId="13" fillId="4" borderId="4" xfId="3" applyNumberFormat="1" applyFont="1" applyFill="1" applyBorder="1" applyAlignment="1">
      <alignment horizontal="center" vertical="center" wrapText="1" readingOrder="2"/>
    </xf>
    <xf numFmtId="2" fontId="12" fillId="4" borderId="2" xfId="3" applyNumberFormat="1" applyFont="1" applyFill="1" applyBorder="1" applyAlignment="1">
      <alignment horizontal="center" vertical="center" wrapText="1" readingOrder="2"/>
    </xf>
    <xf numFmtId="2" fontId="13" fillId="4" borderId="4" xfId="3" applyNumberFormat="1" applyFont="1" applyFill="1" applyBorder="1" applyAlignment="1">
      <alignment horizontal="center" vertical="center" wrapText="1" readingOrder="2"/>
    </xf>
    <xf numFmtId="2" fontId="12" fillId="0" borderId="2" xfId="3" applyNumberFormat="1" applyFont="1" applyBorder="1" applyAlignment="1">
      <alignment horizontal="center" vertical="center" wrapText="1" readingOrder="2"/>
    </xf>
    <xf numFmtId="2" fontId="13" fillId="0" borderId="2" xfId="3" applyNumberFormat="1" applyFont="1" applyBorder="1" applyAlignment="1">
      <alignment horizontal="center" vertical="center" wrapText="1" readingOrder="2"/>
    </xf>
    <xf numFmtId="2" fontId="13" fillId="2" borderId="4" xfId="3" applyNumberFormat="1" applyFont="1" applyFill="1" applyBorder="1" applyAlignment="1">
      <alignment horizontal="center" vertical="center" wrapText="1" readingOrder="2"/>
    </xf>
    <xf numFmtId="165" fontId="12" fillId="0" borderId="2" xfId="3" applyNumberFormat="1" applyFont="1" applyBorder="1" applyAlignment="1">
      <alignment horizontal="center" vertical="center" wrapText="1" readingOrder="2"/>
    </xf>
    <xf numFmtId="1" fontId="12" fillId="0" borderId="2" xfId="3" applyNumberFormat="1" applyFont="1" applyBorder="1" applyAlignment="1">
      <alignment horizontal="center" vertical="center" wrapText="1" readingOrder="2"/>
    </xf>
    <xf numFmtId="165" fontId="13" fillId="0" borderId="2" xfId="3" applyNumberFormat="1" applyFont="1" applyBorder="1" applyAlignment="1">
      <alignment horizontal="center" vertical="center" wrapText="1" readingOrder="2"/>
    </xf>
    <xf numFmtId="165" fontId="13" fillId="2" borderId="4" xfId="3" applyNumberFormat="1" applyFont="1" applyFill="1" applyBorder="1" applyAlignment="1">
      <alignment horizontal="center" vertical="center" wrapText="1" readingOrder="2"/>
    </xf>
    <xf numFmtId="0" fontId="14" fillId="0" borderId="5" xfId="2" applyFont="1" applyBorder="1" applyAlignment="1">
      <alignment horizontal="center" vertical="center" wrapText="1" readingOrder="2"/>
    </xf>
    <xf numFmtId="0" fontId="15" fillId="0" borderId="8" xfId="2" applyFont="1" applyBorder="1" applyAlignment="1">
      <alignment horizontal="center" vertical="center" wrapText="1" readingOrder="2"/>
    </xf>
    <xf numFmtId="0" fontId="14" fillId="0" borderId="2" xfId="2" applyFont="1" applyBorder="1" applyAlignment="1">
      <alignment horizontal="center" vertical="center" wrapText="1" readingOrder="2"/>
    </xf>
    <xf numFmtId="0" fontId="14" fillId="2" borderId="5" xfId="2" applyFont="1" applyFill="1" applyBorder="1" applyAlignment="1">
      <alignment horizontal="center" vertical="center" wrapText="1" readingOrder="2"/>
    </xf>
    <xf numFmtId="165" fontId="16" fillId="5" borderId="2" xfId="1" applyNumberFormat="1" applyFont="1" applyFill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 readingOrder="2"/>
    </xf>
    <xf numFmtId="0" fontId="14" fillId="2" borderId="2" xfId="2" applyFont="1" applyFill="1" applyBorder="1" applyAlignment="1">
      <alignment horizontal="center" vertical="center" wrapText="1" readingOrder="2"/>
    </xf>
    <xf numFmtId="1" fontId="6" fillId="0" borderId="2" xfId="1" applyNumberFormat="1" applyFont="1" applyBorder="1" applyAlignment="1">
      <alignment horizontal="center" vertical="center" readingOrder="1"/>
    </xf>
    <xf numFmtId="1" fontId="9" fillId="0" borderId="5" xfId="2" applyNumberFormat="1" applyFont="1" applyBorder="1" applyAlignment="1">
      <alignment horizontal="center" vertical="center"/>
    </xf>
    <xf numFmtId="1" fontId="9" fillId="0" borderId="2" xfId="2" applyNumberFormat="1" applyFont="1" applyBorder="1" applyAlignment="1">
      <alignment horizontal="center" vertical="center"/>
    </xf>
    <xf numFmtId="1" fontId="9" fillId="2" borderId="5" xfId="2" applyNumberFormat="1" applyFont="1" applyFill="1" applyBorder="1" applyAlignment="1">
      <alignment horizontal="center" vertical="center"/>
    </xf>
    <xf numFmtId="1" fontId="9" fillId="2" borderId="2" xfId="2" applyNumberFormat="1" applyFont="1" applyFill="1" applyBorder="1" applyAlignment="1">
      <alignment horizontal="center" vertical="center"/>
    </xf>
    <xf numFmtId="2" fontId="9" fillId="0" borderId="5" xfId="2" applyNumberFormat="1" applyFont="1" applyBorder="1" applyAlignment="1">
      <alignment horizontal="center" vertical="center"/>
    </xf>
    <xf numFmtId="2" fontId="9" fillId="0" borderId="2" xfId="2" applyNumberFormat="1" applyFont="1" applyBorder="1" applyAlignment="1">
      <alignment horizontal="center" vertical="center"/>
    </xf>
    <xf numFmtId="2" fontId="9" fillId="2" borderId="5" xfId="2" applyNumberFormat="1" applyFont="1" applyFill="1" applyBorder="1" applyAlignment="1">
      <alignment horizontal="center" vertical="center"/>
    </xf>
    <xf numFmtId="2" fontId="9" fillId="2" borderId="2" xfId="2" applyNumberFormat="1" applyFont="1" applyFill="1" applyBorder="1" applyAlignment="1">
      <alignment horizontal="center" vertical="center"/>
    </xf>
    <xf numFmtId="0" fontId="9" fillId="2" borderId="5" xfId="2" applyFont="1" applyFill="1" applyBorder="1" applyAlignment="1">
      <alignment horizontal="center" vertical="center"/>
    </xf>
    <xf numFmtId="0" fontId="9" fillId="2" borderId="10" xfId="2" applyFont="1" applyFill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/>
    </xf>
    <xf numFmtId="0" fontId="8" fillId="2" borderId="5" xfId="2" applyFont="1" applyFill="1" applyBorder="1" applyAlignment="1">
      <alignment horizontal="center" vertical="center"/>
    </xf>
    <xf numFmtId="0" fontId="17" fillId="0" borderId="5" xfId="2" applyFont="1" applyBorder="1" applyAlignment="1">
      <alignment horizontal="center" vertical="center"/>
    </xf>
    <xf numFmtId="0" fontId="8" fillId="2" borderId="2" xfId="2" applyFont="1" applyFill="1" applyBorder="1" applyAlignment="1">
      <alignment horizontal="center" vertical="center"/>
    </xf>
    <xf numFmtId="0" fontId="8" fillId="0" borderId="5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2" borderId="5" xfId="2" applyFont="1" applyFill="1" applyBorder="1" applyAlignment="1">
      <alignment horizontal="center" vertical="center" wrapText="1"/>
    </xf>
    <xf numFmtId="0" fontId="8" fillId="0" borderId="11" xfId="2" applyFont="1" applyBorder="1" applyAlignment="1">
      <alignment horizontal="center" vertical="center"/>
    </xf>
    <xf numFmtId="165" fontId="8" fillId="0" borderId="2" xfId="2" applyNumberFormat="1" applyFont="1" applyBorder="1" applyAlignment="1">
      <alignment horizontal="center" vertical="center"/>
    </xf>
    <xf numFmtId="165" fontId="8" fillId="0" borderId="5" xfId="2" applyNumberFormat="1" applyFont="1" applyBorder="1" applyAlignment="1">
      <alignment horizontal="center" vertical="center"/>
    </xf>
    <xf numFmtId="165" fontId="8" fillId="2" borderId="5" xfId="2" applyNumberFormat="1" applyFont="1" applyFill="1" applyBorder="1" applyAlignment="1">
      <alignment horizontal="center" vertical="center"/>
    </xf>
    <xf numFmtId="165" fontId="10" fillId="3" borderId="2" xfId="1" applyNumberFormat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6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right"/>
    </xf>
    <xf numFmtId="0" fontId="21" fillId="0" borderId="0" xfId="0" applyFont="1"/>
    <xf numFmtId="0" fontId="0" fillId="0" borderId="0" xfId="0" applyAlignment="1">
      <alignment wrapText="1"/>
    </xf>
    <xf numFmtId="1" fontId="0" fillId="8" borderId="0" xfId="0" applyNumberFormat="1" applyFill="1"/>
    <xf numFmtId="1" fontId="0" fillId="9" borderId="0" xfId="0" applyNumberFormat="1" applyFill="1"/>
    <xf numFmtId="0" fontId="21" fillId="0" borderId="0" xfId="0" applyFont="1" applyAlignment="1"/>
    <xf numFmtId="0" fontId="22" fillId="0" borderId="0" xfId="0" applyFont="1" applyAlignment="1">
      <alignment vertical="top"/>
    </xf>
    <xf numFmtId="0" fontId="23" fillId="0" borderId="0" xfId="0" applyFont="1" applyAlignment="1">
      <alignment vertical="top"/>
    </xf>
    <xf numFmtId="0" fontId="0" fillId="0" borderId="0" xfId="0" applyAlignment="1"/>
    <xf numFmtId="0" fontId="25" fillId="0" borderId="14" xfId="0" applyFont="1" applyBorder="1" applyAlignment="1">
      <alignment horizontal="center" vertical="top" wrapText="1"/>
    </xf>
    <xf numFmtId="1" fontId="25" fillId="0" borderId="14" xfId="0" applyNumberFormat="1" applyFont="1" applyBorder="1" applyAlignment="1">
      <alignment horizontal="center" vertical="top" shrinkToFit="1"/>
    </xf>
    <xf numFmtId="0" fontId="25" fillId="7" borderId="14" xfId="0" applyFont="1" applyFill="1" applyBorder="1" applyAlignment="1">
      <alignment horizontal="center" vertical="top" wrapText="1"/>
    </xf>
    <xf numFmtId="1" fontId="25" fillId="7" borderId="14" xfId="0" applyNumberFormat="1" applyFont="1" applyFill="1" applyBorder="1" applyAlignment="1">
      <alignment horizontal="center" vertical="top" shrinkToFit="1"/>
    </xf>
    <xf numFmtId="165" fontId="26" fillId="0" borderId="14" xfId="0" applyNumberFormat="1" applyFont="1" applyBorder="1" applyAlignment="1">
      <alignment horizontal="center" vertical="top" shrinkToFit="1"/>
    </xf>
    <xf numFmtId="0" fontId="25" fillId="6" borderId="14" xfId="0" applyFont="1" applyFill="1" applyBorder="1" applyAlignment="1">
      <alignment horizontal="center" vertical="top"/>
    </xf>
    <xf numFmtId="165" fontId="26" fillId="7" borderId="14" xfId="0" applyNumberFormat="1" applyFont="1" applyFill="1" applyBorder="1" applyAlignment="1">
      <alignment horizontal="center" vertical="top" shrinkToFit="1"/>
    </xf>
    <xf numFmtId="0" fontId="27" fillId="0" borderId="0" xfId="0" applyFont="1" applyAlignment="1">
      <alignment vertical="top"/>
    </xf>
    <xf numFmtId="0" fontId="27" fillId="7" borderId="0" xfId="0" applyFont="1" applyFill="1" applyAlignment="1">
      <alignment vertical="top"/>
    </xf>
    <xf numFmtId="0" fontId="24" fillId="0" borderId="0" xfId="0" applyFont="1" applyAlignment="1">
      <alignment horizontal="left" vertical="top" wrapText="1" indent="4"/>
    </xf>
    <xf numFmtId="0" fontId="25" fillId="0" borderId="15" xfId="0" applyFont="1" applyBorder="1" applyAlignment="1">
      <alignment horizontal="center" vertical="top" wrapText="1"/>
    </xf>
    <xf numFmtId="0" fontId="18" fillId="0" borderId="13" xfId="1" applyFont="1" applyBorder="1" applyAlignment="1">
      <alignment horizontal="center" vertical="center"/>
    </xf>
  </cellXfs>
  <cellStyles count="4">
    <cellStyle name="Normal" xfId="0" builtinId="0"/>
    <cellStyle name="Normal 2" xfId="1" xr:uid="{68342D0C-151B-41D5-B9B2-8E7A6431D36C}"/>
    <cellStyle name="Normal 3" xfId="2" xr:uid="{9150F5F5-A65C-4E29-81D5-85F6BF877726}"/>
    <cellStyle name="Normal_توليد آذر" xfId="3" xr:uid="{BF62CE90-7AAB-4BE8-8FF1-C8C6E41A12F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5ECCE-932D-46FE-8215-2C024C0D8432}">
  <dimension ref="A1:E44"/>
  <sheetViews>
    <sheetView workbookViewId="0">
      <pane xSplit="1" ySplit="1" topLeftCell="B14" activePane="bottomRight" state="frozen"/>
      <selection pane="topRight" activeCell="B1" sqref="B1"/>
      <selection pane="bottomLeft" activeCell="A2" sqref="A2"/>
      <selection pane="bottomRight" activeCell="E32" sqref="E32"/>
    </sheetView>
  </sheetViews>
  <sheetFormatPr defaultRowHeight="15"/>
  <cols>
    <col min="2" max="2" width="8.42578125" bestFit="1" customWidth="1"/>
    <col min="3" max="3" width="11.42578125" customWidth="1"/>
    <col min="4" max="4" width="10.28515625" customWidth="1"/>
    <col min="5" max="5" width="11" customWidth="1"/>
    <col min="6" max="6" width="8.42578125" bestFit="1" customWidth="1"/>
    <col min="7" max="14" width="9.7109375" bestFit="1" customWidth="1"/>
    <col min="15" max="17" width="7.7109375" bestFit="1" customWidth="1"/>
    <col min="18" max="24" width="9.7109375" bestFit="1" customWidth="1"/>
    <col min="25" max="26" width="7.7109375" bestFit="1" customWidth="1"/>
    <col min="27" max="41" width="9.7109375" bestFit="1" customWidth="1"/>
  </cols>
  <sheetData>
    <row r="1" spans="1:5" ht="45">
      <c r="A1" s="110" t="s">
        <v>0</v>
      </c>
      <c r="B1" s="110" t="s">
        <v>259</v>
      </c>
      <c r="C1" s="110" t="s">
        <v>2</v>
      </c>
      <c r="D1" s="110" t="s">
        <v>260</v>
      </c>
      <c r="E1" s="110" t="s">
        <v>278</v>
      </c>
    </row>
    <row r="2" spans="1:5">
      <c r="A2">
        <v>1357</v>
      </c>
      <c r="B2">
        <v>1979</v>
      </c>
      <c r="C2">
        <v>7150</v>
      </c>
      <c r="D2">
        <f t="shared" ref="D2:D43" si="0">B2-1</f>
        <v>1978</v>
      </c>
    </row>
    <row r="3" spans="1:5">
      <c r="A3">
        <v>1358</v>
      </c>
      <c r="B3">
        <v>1980</v>
      </c>
      <c r="C3">
        <v>7620</v>
      </c>
      <c r="D3">
        <f t="shared" si="0"/>
        <v>1979</v>
      </c>
      <c r="E3" s="111">
        <f t="shared" ref="E3:E31" si="1">304/365*C3+61/365*C2</f>
        <v>7541.4520547945203</v>
      </c>
    </row>
    <row r="4" spans="1:5">
      <c r="A4">
        <v>1359</v>
      </c>
      <c r="B4">
        <v>1981</v>
      </c>
      <c r="C4">
        <v>7895</v>
      </c>
      <c r="D4">
        <f t="shared" si="0"/>
        <v>1980</v>
      </c>
      <c r="E4" s="111">
        <f t="shared" si="1"/>
        <v>7849.0410958904113</v>
      </c>
    </row>
    <row r="5" spans="1:5">
      <c r="A5">
        <v>1360</v>
      </c>
      <c r="B5">
        <v>1982</v>
      </c>
      <c r="C5">
        <v>9231</v>
      </c>
      <c r="D5">
        <f t="shared" si="0"/>
        <v>1981</v>
      </c>
      <c r="E5" s="111">
        <f t="shared" si="1"/>
        <v>9007.7232876712333</v>
      </c>
    </row>
    <row r="6" spans="1:5">
      <c r="A6">
        <v>1361</v>
      </c>
      <c r="B6">
        <v>1983</v>
      </c>
      <c r="C6">
        <v>10224</v>
      </c>
      <c r="D6">
        <f t="shared" si="0"/>
        <v>1982</v>
      </c>
      <c r="E6" s="111">
        <f t="shared" si="1"/>
        <v>10058.046575342467</v>
      </c>
    </row>
    <row r="7" spans="1:5">
      <c r="A7">
        <v>1362</v>
      </c>
      <c r="B7">
        <v>1984</v>
      </c>
      <c r="C7">
        <v>10912</v>
      </c>
      <c r="D7">
        <f t="shared" si="0"/>
        <v>1983</v>
      </c>
      <c r="E7" s="111">
        <f t="shared" si="1"/>
        <v>10797.019178082192</v>
      </c>
    </row>
    <row r="8" spans="1:5">
      <c r="A8">
        <v>1363</v>
      </c>
      <c r="B8">
        <v>1985</v>
      </c>
      <c r="C8">
        <v>11767</v>
      </c>
      <c r="D8">
        <f t="shared" si="0"/>
        <v>1984</v>
      </c>
      <c r="E8" s="111">
        <f t="shared" si="1"/>
        <v>11624.109589041096</v>
      </c>
    </row>
    <row r="9" spans="1:5">
      <c r="A9">
        <v>1364</v>
      </c>
      <c r="B9">
        <v>1986</v>
      </c>
      <c r="C9">
        <v>12357</v>
      </c>
      <c r="D9">
        <f t="shared" si="0"/>
        <v>1985</v>
      </c>
      <c r="E9" s="111">
        <f t="shared" si="1"/>
        <v>12258.397260273972</v>
      </c>
    </row>
    <row r="10" spans="1:5">
      <c r="A10">
        <v>1365</v>
      </c>
      <c r="B10">
        <v>1987</v>
      </c>
      <c r="C10">
        <v>12439</v>
      </c>
      <c r="D10">
        <f t="shared" si="0"/>
        <v>1986</v>
      </c>
      <c r="E10" s="111">
        <f t="shared" si="1"/>
        <v>12425.295890410958</v>
      </c>
    </row>
    <row r="11" spans="1:5">
      <c r="A11">
        <v>1366</v>
      </c>
      <c r="B11">
        <v>1988</v>
      </c>
      <c r="C11">
        <v>12661</v>
      </c>
      <c r="D11">
        <f t="shared" si="0"/>
        <v>1987</v>
      </c>
      <c r="E11" s="111">
        <f t="shared" si="1"/>
        <v>12623.898630136988</v>
      </c>
    </row>
    <row r="12" spans="1:5">
      <c r="A12">
        <v>1367</v>
      </c>
      <c r="B12">
        <v>1989</v>
      </c>
      <c r="C12">
        <v>12203</v>
      </c>
      <c r="D12">
        <f t="shared" si="0"/>
        <v>1988</v>
      </c>
      <c r="E12" s="111">
        <f t="shared" si="1"/>
        <v>12279.542465753426</v>
      </c>
    </row>
    <row r="13" spans="1:5">
      <c r="A13">
        <v>1368</v>
      </c>
      <c r="B13">
        <v>1990</v>
      </c>
      <c r="C13">
        <v>12869</v>
      </c>
      <c r="D13">
        <f t="shared" si="0"/>
        <v>1989</v>
      </c>
      <c r="E13" s="111">
        <f t="shared" si="1"/>
        <v>12757.695890410958</v>
      </c>
    </row>
    <row r="14" spans="1:5">
      <c r="A14">
        <v>1369</v>
      </c>
      <c r="B14">
        <v>1991</v>
      </c>
      <c r="C14">
        <v>15055</v>
      </c>
      <c r="D14">
        <f t="shared" si="0"/>
        <v>1990</v>
      </c>
      <c r="E14" s="111">
        <f t="shared" si="1"/>
        <v>14689.668493150686</v>
      </c>
    </row>
    <row r="15" spans="1:5">
      <c r="A15">
        <v>1370</v>
      </c>
      <c r="B15">
        <v>1992</v>
      </c>
      <c r="C15">
        <v>15152</v>
      </c>
      <c r="D15">
        <f t="shared" si="0"/>
        <v>1991</v>
      </c>
      <c r="E15" s="111">
        <f t="shared" si="1"/>
        <v>15135.78904109589</v>
      </c>
    </row>
    <row r="16" spans="1:5">
      <c r="A16">
        <v>1371</v>
      </c>
      <c r="B16">
        <v>1993</v>
      </c>
      <c r="C16">
        <v>15142</v>
      </c>
      <c r="D16">
        <f t="shared" si="0"/>
        <v>1992</v>
      </c>
      <c r="E16" s="111">
        <f t="shared" si="1"/>
        <v>15143.671232876713</v>
      </c>
    </row>
    <row r="17" spans="1:5">
      <c r="A17">
        <v>1372</v>
      </c>
      <c r="B17">
        <v>1994</v>
      </c>
      <c r="C17">
        <v>16260</v>
      </c>
      <c r="D17">
        <f t="shared" si="0"/>
        <v>1993</v>
      </c>
      <c r="E17" s="111">
        <f t="shared" si="1"/>
        <v>16073.156164383563</v>
      </c>
    </row>
    <row r="18" spans="1:5">
      <c r="A18">
        <v>1373</v>
      </c>
      <c r="B18">
        <v>1995</v>
      </c>
      <c r="C18">
        <v>16836</v>
      </c>
      <c r="D18">
        <f t="shared" si="0"/>
        <v>1994</v>
      </c>
      <c r="E18" s="111">
        <f t="shared" si="1"/>
        <v>16739.73698630137</v>
      </c>
    </row>
    <row r="19" spans="1:5">
      <c r="A19">
        <v>1374</v>
      </c>
      <c r="B19">
        <v>1996</v>
      </c>
      <c r="C19">
        <v>17491</v>
      </c>
      <c r="D19">
        <f t="shared" si="0"/>
        <v>1995</v>
      </c>
      <c r="E19" s="111">
        <f t="shared" si="1"/>
        <v>17381.534246575342</v>
      </c>
    </row>
    <row r="20" spans="1:5">
      <c r="A20">
        <v>1375</v>
      </c>
      <c r="B20">
        <v>1997</v>
      </c>
      <c r="C20">
        <v>17806</v>
      </c>
      <c r="D20">
        <f t="shared" si="0"/>
        <v>1996</v>
      </c>
      <c r="E20" s="111">
        <f t="shared" si="1"/>
        <v>17753.356164383564</v>
      </c>
    </row>
    <row r="21" spans="1:5">
      <c r="A21">
        <v>1376</v>
      </c>
      <c r="B21">
        <v>1998</v>
      </c>
      <c r="C21">
        <v>19376</v>
      </c>
      <c r="D21">
        <f t="shared" si="0"/>
        <v>1997</v>
      </c>
      <c r="E21" s="111">
        <f t="shared" si="1"/>
        <v>19113.616438356166</v>
      </c>
    </row>
    <row r="22" spans="1:5">
      <c r="A22">
        <v>1377</v>
      </c>
      <c r="B22">
        <v>1999</v>
      </c>
      <c r="C22">
        <v>20149</v>
      </c>
      <c r="D22">
        <f t="shared" si="0"/>
        <v>1998</v>
      </c>
      <c r="E22" s="111">
        <f t="shared" si="1"/>
        <v>20019.81369863014</v>
      </c>
    </row>
    <row r="23" spans="1:5">
      <c r="A23">
        <v>1378</v>
      </c>
      <c r="B23">
        <v>2000</v>
      </c>
      <c r="C23">
        <v>22080</v>
      </c>
      <c r="D23">
        <f t="shared" si="0"/>
        <v>1999</v>
      </c>
      <c r="E23" s="111">
        <f t="shared" si="1"/>
        <v>21757.284931506852</v>
      </c>
    </row>
    <row r="24" spans="1:5">
      <c r="A24">
        <v>1379</v>
      </c>
      <c r="B24">
        <v>2001</v>
      </c>
      <c r="C24">
        <v>23889</v>
      </c>
      <c r="D24">
        <f t="shared" si="0"/>
        <v>2000</v>
      </c>
      <c r="E24" s="111">
        <f t="shared" si="1"/>
        <v>23586.673972602741</v>
      </c>
    </row>
    <row r="25" spans="1:5">
      <c r="A25">
        <v>1380</v>
      </c>
      <c r="B25">
        <v>2002</v>
      </c>
      <c r="C25">
        <v>26645</v>
      </c>
      <c r="D25">
        <f t="shared" si="0"/>
        <v>2001</v>
      </c>
      <c r="E25" s="111">
        <f t="shared" si="1"/>
        <v>26184.408219178084</v>
      </c>
    </row>
    <row r="26" spans="1:5">
      <c r="A26">
        <v>1381</v>
      </c>
      <c r="B26">
        <v>2003</v>
      </c>
      <c r="C26">
        <v>28433</v>
      </c>
      <c r="D26">
        <f t="shared" si="0"/>
        <v>2002</v>
      </c>
      <c r="E26" s="111">
        <f t="shared" si="1"/>
        <v>28134.183561643837</v>
      </c>
    </row>
    <row r="27" spans="1:5">
      <c r="A27">
        <v>1382</v>
      </c>
      <c r="B27">
        <v>2004</v>
      </c>
      <c r="C27">
        <v>29783</v>
      </c>
      <c r="D27">
        <f t="shared" si="0"/>
        <v>2003</v>
      </c>
      <c r="E27" s="111">
        <f t="shared" si="1"/>
        <v>29557.383561643834</v>
      </c>
    </row>
    <row r="28" spans="1:5">
      <c r="A28">
        <v>1383</v>
      </c>
      <c r="B28">
        <v>2005</v>
      </c>
      <c r="C28">
        <v>32199</v>
      </c>
      <c r="D28">
        <f t="shared" si="0"/>
        <v>2004</v>
      </c>
      <c r="E28" s="111">
        <f t="shared" si="1"/>
        <v>31795.230136986302</v>
      </c>
    </row>
    <row r="29" spans="1:5">
      <c r="A29">
        <v>1384</v>
      </c>
      <c r="B29">
        <v>2006</v>
      </c>
      <c r="C29">
        <v>32630.000000000004</v>
      </c>
      <c r="D29">
        <f t="shared" si="0"/>
        <v>2005</v>
      </c>
      <c r="E29" s="111">
        <f t="shared" si="1"/>
        <v>32557.969863013703</v>
      </c>
    </row>
    <row r="30" spans="1:5">
      <c r="A30">
        <v>1385</v>
      </c>
      <c r="B30">
        <v>2007</v>
      </c>
      <c r="C30">
        <v>35310</v>
      </c>
      <c r="D30">
        <f t="shared" si="0"/>
        <v>2006</v>
      </c>
      <c r="E30" s="111">
        <f t="shared" si="1"/>
        <v>34862.109589041102</v>
      </c>
    </row>
    <row r="31" spans="1:5">
      <c r="A31">
        <v>1386</v>
      </c>
      <c r="B31">
        <v>2008</v>
      </c>
      <c r="C31">
        <v>39970</v>
      </c>
      <c r="D31">
        <f t="shared" si="0"/>
        <v>2007</v>
      </c>
      <c r="E31" s="111">
        <f t="shared" si="1"/>
        <v>39191.205479452052</v>
      </c>
    </row>
    <row r="32" spans="1:5">
      <c r="A32">
        <v>1387</v>
      </c>
      <c r="B32">
        <v>2009</v>
      </c>
      <c r="C32">
        <v>44390</v>
      </c>
      <c r="D32">
        <f t="shared" si="0"/>
        <v>2008</v>
      </c>
      <c r="E32" s="111">
        <f>304/365*C32+61/365*C31</f>
        <v>43651.315068493153</v>
      </c>
    </row>
    <row r="33" spans="1:5">
      <c r="A33">
        <v>1388</v>
      </c>
      <c r="B33">
        <v>2010</v>
      </c>
      <c r="C33">
        <v>52140</v>
      </c>
      <c r="D33">
        <f t="shared" si="0"/>
        <v>2009</v>
      </c>
      <c r="E33" s="112">
        <f>SUMIF(Monthly!C:C,B32,Monthly!B:B)</f>
        <v>49379</v>
      </c>
    </row>
    <row r="34" spans="1:5">
      <c r="A34">
        <v>1389</v>
      </c>
      <c r="B34">
        <v>2011</v>
      </c>
      <c r="C34">
        <v>61620</v>
      </c>
      <c r="D34">
        <f t="shared" si="0"/>
        <v>2010</v>
      </c>
      <c r="E34" s="112">
        <f>SUMIF(Monthly!C:C,B33,Monthly!B:B)</f>
        <v>60137</v>
      </c>
    </row>
    <row r="35" spans="1:5">
      <c r="A35">
        <v>1390</v>
      </c>
      <c r="B35">
        <v>2012</v>
      </c>
      <c r="C35">
        <v>66460</v>
      </c>
      <c r="D35">
        <f t="shared" si="0"/>
        <v>2011</v>
      </c>
      <c r="E35" s="112">
        <f>SUMIF(Monthly!C:C,B34,Monthly!B:B)</f>
        <v>65158</v>
      </c>
    </row>
    <row r="36" spans="1:5">
      <c r="A36">
        <v>1391</v>
      </c>
      <c r="B36">
        <v>2013</v>
      </c>
      <c r="C36">
        <v>70100</v>
      </c>
      <c r="D36">
        <f t="shared" si="0"/>
        <v>2012</v>
      </c>
      <c r="E36" s="112">
        <f>SUMIF(Monthly!C:C,B35,Monthly!B:B)</f>
        <v>69210.536000000007</v>
      </c>
    </row>
    <row r="37" spans="1:5">
      <c r="A37">
        <v>1392</v>
      </c>
      <c r="B37">
        <v>2014</v>
      </c>
      <c r="C37">
        <v>71000</v>
      </c>
      <c r="D37">
        <f t="shared" si="0"/>
        <v>2013</v>
      </c>
      <c r="E37" s="112">
        <f>SUMIF(Monthly!C:C,B36,Monthly!B:B)</f>
        <v>71297.513999999996</v>
      </c>
    </row>
    <row r="38" spans="1:5">
      <c r="A38">
        <v>1393</v>
      </c>
      <c r="B38">
        <v>2015</v>
      </c>
      <c r="C38">
        <v>66464</v>
      </c>
      <c r="D38">
        <f t="shared" si="0"/>
        <v>2014</v>
      </c>
      <c r="E38" s="112">
        <f>SUMIF(Monthly!C:C,B37,Monthly!B:B)</f>
        <v>67258.403699999995</v>
      </c>
    </row>
    <row r="39" spans="1:5">
      <c r="A39">
        <v>1394</v>
      </c>
      <c r="B39">
        <v>2016</v>
      </c>
      <c r="C39" s="2">
        <v>58214.962757000008</v>
      </c>
      <c r="D39">
        <f t="shared" si="0"/>
        <v>2015</v>
      </c>
      <c r="E39" s="112">
        <f>SUMIF(Monthly!C:C,B38,Monthly!B:B)</f>
        <v>59841.798529</v>
      </c>
    </row>
    <row r="40" spans="1:5">
      <c r="A40">
        <v>1395</v>
      </c>
      <c r="B40">
        <v>2017</v>
      </c>
      <c r="C40" s="2">
        <v>55527.134669999999</v>
      </c>
      <c r="D40">
        <f t="shared" si="0"/>
        <v>2016</v>
      </c>
      <c r="E40" s="112">
        <f>SUMIF(Monthly!C:C,B39,Monthly!B:B)</f>
        <v>56580.425708999988</v>
      </c>
    </row>
    <row r="41" spans="1:5">
      <c r="A41">
        <v>1396</v>
      </c>
      <c r="B41">
        <v>2018</v>
      </c>
      <c r="C41" s="2">
        <v>54719.897300999997</v>
      </c>
      <c r="D41">
        <f t="shared" si="0"/>
        <v>2017</v>
      </c>
      <c r="E41" s="112">
        <f>SUMIF(Monthly!C:C,B40,Monthly!B:B)</f>
        <v>54142.639881999989</v>
      </c>
    </row>
    <row r="42" spans="1:5">
      <c r="A42">
        <v>1397</v>
      </c>
      <c r="B42">
        <v>2019</v>
      </c>
      <c r="C42" s="2">
        <v>55179.891911000013</v>
      </c>
      <c r="D42">
        <f t="shared" si="0"/>
        <v>2018</v>
      </c>
      <c r="E42" s="112">
        <f>SUMIF(Monthly!C:C,B41,Monthly!B:B)</f>
        <v>54661.918829000002</v>
      </c>
    </row>
    <row r="43" spans="1:5">
      <c r="A43">
        <v>1398</v>
      </c>
      <c r="B43">
        <v>2020</v>
      </c>
      <c r="C43" s="2">
        <v>61369.362838000001</v>
      </c>
      <c r="D43">
        <f t="shared" si="0"/>
        <v>2019</v>
      </c>
      <c r="E43" s="112">
        <f>SUMIF(Monthly!C:C,B42,Monthly!B:B)</f>
        <v>59819.800588999999</v>
      </c>
    </row>
    <row r="44" spans="1:5">
      <c r="A44">
        <v>1399</v>
      </c>
      <c r="D44">
        <v>2020</v>
      </c>
      <c r="E44" s="112">
        <f>SUM(Monthly!B143:B145)+'M1-9 1399'!B10</f>
        <v>68364.860967999994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7691A-2CC0-45EA-B2C0-1430D057BEAA}">
  <dimension ref="A1:H145"/>
  <sheetViews>
    <sheetView tabSelected="1" topLeftCell="A111" workbookViewId="0">
      <selection activeCell="I143" sqref="I143"/>
    </sheetView>
  </sheetViews>
  <sheetFormatPr defaultRowHeight="15"/>
  <cols>
    <col min="1" max="1" width="15.42578125" bestFit="1" customWidth="1"/>
    <col min="6" max="6" width="11" bestFit="1" customWidth="1"/>
  </cols>
  <sheetData>
    <row r="1" spans="1:7">
      <c r="A1" t="s">
        <v>3</v>
      </c>
      <c r="B1" t="s">
        <v>2</v>
      </c>
      <c r="C1" t="s">
        <v>1</v>
      </c>
      <c r="D1" t="s">
        <v>3</v>
      </c>
      <c r="E1" t="s">
        <v>261</v>
      </c>
      <c r="F1" t="s">
        <v>264</v>
      </c>
      <c r="G1" t="s">
        <v>265</v>
      </c>
    </row>
    <row r="2" spans="1:7">
      <c r="A2" s="1">
        <v>39539</v>
      </c>
      <c r="B2">
        <v>3373</v>
      </c>
      <c r="C2">
        <f>YEAR(A2)</f>
        <v>2008</v>
      </c>
      <c r="D2">
        <f>MONTH(A2)</f>
        <v>4</v>
      </c>
      <c r="E2">
        <f>100*C2+D2</f>
        <v>200804</v>
      </c>
      <c r="F2" t="s">
        <v>185</v>
      </c>
    </row>
    <row r="3" spans="1:7">
      <c r="A3" s="1">
        <v>39569</v>
      </c>
      <c r="B3">
        <v>3796</v>
      </c>
      <c r="C3">
        <f t="shared" ref="C3:C66" si="0">YEAR(A3)</f>
        <v>2008</v>
      </c>
      <c r="D3">
        <f t="shared" ref="D3:D66" si="1">MONTH(A3)</f>
        <v>5</v>
      </c>
      <c r="E3">
        <f t="shared" ref="E3:E66" si="2">100*C3+D3</f>
        <v>200805</v>
      </c>
      <c r="F3" t="s">
        <v>184</v>
      </c>
    </row>
    <row r="4" spans="1:7">
      <c r="A4" s="1">
        <v>39600</v>
      </c>
      <c r="B4">
        <v>3881</v>
      </c>
      <c r="C4">
        <f t="shared" si="0"/>
        <v>2008</v>
      </c>
      <c r="D4">
        <f t="shared" si="1"/>
        <v>6</v>
      </c>
      <c r="E4">
        <f t="shared" si="2"/>
        <v>200806</v>
      </c>
      <c r="F4" t="s">
        <v>183</v>
      </c>
    </row>
    <row r="5" spans="1:7">
      <c r="A5" s="1">
        <v>39630</v>
      </c>
      <c r="B5">
        <v>4253</v>
      </c>
      <c r="C5">
        <f t="shared" si="0"/>
        <v>2008</v>
      </c>
      <c r="D5">
        <f t="shared" si="1"/>
        <v>7</v>
      </c>
      <c r="E5">
        <f t="shared" si="2"/>
        <v>200807</v>
      </c>
      <c r="F5" t="s">
        <v>182</v>
      </c>
    </row>
    <row r="6" spans="1:7">
      <c r="A6" s="1">
        <v>39661</v>
      </c>
      <c r="B6">
        <v>4402</v>
      </c>
      <c r="C6">
        <f t="shared" si="0"/>
        <v>2008</v>
      </c>
      <c r="D6">
        <f t="shared" si="1"/>
        <v>8</v>
      </c>
      <c r="E6">
        <f t="shared" si="2"/>
        <v>200808</v>
      </c>
      <c r="F6" t="s">
        <v>181</v>
      </c>
    </row>
    <row r="7" spans="1:7">
      <c r="A7" s="1">
        <v>39692</v>
      </c>
      <c r="B7">
        <v>4385</v>
      </c>
      <c r="C7">
        <f t="shared" si="0"/>
        <v>2008</v>
      </c>
      <c r="D7">
        <f t="shared" si="1"/>
        <v>9</v>
      </c>
      <c r="E7">
        <f t="shared" si="2"/>
        <v>200809</v>
      </c>
      <c r="F7" t="s">
        <v>180</v>
      </c>
    </row>
    <row r="8" spans="1:7">
      <c r="A8" s="1">
        <v>39722</v>
      </c>
      <c r="B8">
        <v>3706</v>
      </c>
      <c r="C8">
        <f t="shared" si="0"/>
        <v>2008</v>
      </c>
      <c r="D8">
        <f t="shared" si="1"/>
        <v>10</v>
      </c>
      <c r="E8">
        <f t="shared" si="2"/>
        <v>200810</v>
      </c>
      <c r="F8" t="s">
        <v>179</v>
      </c>
    </row>
    <row r="9" spans="1:7">
      <c r="A9" s="1">
        <v>39753</v>
      </c>
      <c r="B9">
        <v>3549</v>
      </c>
      <c r="C9">
        <f t="shared" si="0"/>
        <v>2008</v>
      </c>
      <c r="D9">
        <f t="shared" si="1"/>
        <v>11</v>
      </c>
      <c r="E9">
        <f t="shared" si="2"/>
        <v>200811</v>
      </c>
      <c r="F9" t="s">
        <v>178</v>
      </c>
    </row>
    <row r="10" spans="1:7">
      <c r="A10" s="1">
        <v>39783</v>
      </c>
      <c r="B10">
        <v>3300</v>
      </c>
      <c r="C10">
        <f t="shared" si="0"/>
        <v>2008</v>
      </c>
      <c r="D10">
        <f t="shared" si="1"/>
        <v>12</v>
      </c>
      <c r="E10">
        <f t="shared" si="2"/>
        <v>200812</v>
      </c>
      <c r="F10" t="s">
        <v>177</v>
      </c>
    </row>
    <row r="11" spans="1:7">
      <c r="A11" s="1">
        <v>39814</v>
      </c>
      <c r="B11">
        <v>2910</v>
      </c>
      <c r="C11">
        <f t="shared" si="0"/>
        <v>2009</v>
      </c>
      <c r="D11">
        <f t="shared" si="1"/>
        <v>1</v>
      </c>
      <c r="E11">
        <f t="shared" si="2"/>
        <v>200901</v>
      </c>
      <c r="F11" t="s">
        <v>176</v>
      </c>
    </row>
    <row r="12" spans="1:7">
      <c r="A12" s="1">
        <v>39845</v>
      </c>
      <c r="B12">
        <v>2994</v>
      </c>
      <c r="C12">
        <f t="shared" si="0"/>
        <v>2009</v>
      </c>
      <c r="D12">
        <f t="shared" si="1"/>
        <v>2</v>
      </c>
      <c r="E12">
        <f t="shared" si="2"/>
        <v>200902</v>
      </c>
      <c r="F12" t="s">
        <v>175</v>
      </c>
    </row>
    <row r="13" spans="1:7">
      <c r="A13" s="1">
        <v>39873</v>
      </c>
      <c r="B13">
        <v>3845</v>
      </c>
      <c r="C13">
        <f t="shared" si="0"/>
        <v>2009</v>
      </c>
      <c r="D13">
        <f t="shared" si="1"/>
        <v>3</v>
      </c>
      <c r="E13">
        <f t="shared" si="2"/>
        <v>200903</v>
      </c>
      <c r="F13" t="s">
        <v>174</v>
      </c>
    </row>
    <row r="14" spans="1:7">
      <c r="A14" s="1">
        <v>39904</v>
      </c>
      <c r="B14">
        <v>2944</v>
      </c>
      <c r="C14">
        <f t="shared" si="0"/>
        <v>2009</v>
      </c>
      <c r="D14">
        <f t="shared" si="1"/>
        <v>4</v>
      </c>
      <c r="E14">
        <f t="shared" si="2"/>
        <v>200904</v>
      </c>
      <c r="F14" t="s">
        <v>173</v>
      </c>
    </row>
    <row r="15" spans="1:7">
      <c r="A15" s="1">
        <v>39934</v>
      </c>
      <c r="B15">
        <v>4445</v>
      </c>
      <c r="C15">
        <f t="shared" si="0"/>
        <v>2009</v>
      </c>
      <c r="D15">
        <f t="shared" si="1"/>
        <v>5</v>
      </c>
      <c r="E15">
        <f t="shared" si="2"/>
        <v>200905</v>
      </c>
      <c r="F15" t="s">
        <v>172</v>
      </c>
    </row>
    <row r="16" spans="1:7">
      <c r="A16" s="1">
        <v>39965</v>
      </c>
      <c r="B16">
        <v>4754</v>
      </c>
      <c r="C16">
        <f t="shared" si="0"/>
        <v>2009</v>
      </c>
      <c r="D16">
        <f t="shared" si="1"/>
        <v>6</v>
      </c>
      <c r="E16">
        <f t="shared" si="2"/>
        <v>200906</v>
      </c>
      <c r="F16" t="s">
        <v>171</v>
      </c>
    </row>
    <row r="17" spans="1:6">
      <c r="A17" s="1">
        <v>39995</v>
      </c>
      <c r="B17">
        <v>4689</v>
      </c>
      <c r="C17">
        <f t="shared" si="0"/>
        <v>2009</v>
      </c>
      <c r="D17">
        <f t="shared" si="1"/>
        <v>7</v>
      </c>
      <c r="E17">
        <f t="shared" si="2"/>
        <v>200907</v>
      </c>
      <c r="F17" t="s">
        <v>170</v>
      </c>
    </row>
    <row r="18" spans="1:6">
      <c r="A18" s="1">
        <v>40026</v>
      </c>
      <c r="B18">
        <v>4803</v>
      </c>
      <c r="C18">
        <f t="shared" si="0"/>
        <v>2009</v>
      </c>
      <c r="D18">
        <f t="shared" si="1"/>
        <v>8</v>
      </c>
      <c r="E18">
        <f t="shared" si="2"/>
        <v>200908</v>
      </c>
      <c r="F18" t="s">
        <v>169</v>
      </c>
    </row>
    <row r="19" spans="1:6">
      <c r="A19" s="1">
        <v>40057</v>
      </c>
      <c r="B19">
        <v>4586</v>
      </c>
      <c r="C19">
        <f t="shared" si="0"/>
        <v>2009</v>
      </c>
      <c r="D19">
        <f t="shared" si="1"/>
        <v>9</v>
      </c>
      <c r="E19">
        <f t="shared" si="2"/>
        <v>200909</v>
      </c>
      <c r="F19" t="s">
        <v>168</v>
      </c>
    </row>
    <row r="20" spans="1:6">
      <c r="A20" s="1">
        <v>40087</v>
      </c>
      <c r="B20">
        <v>4693</v>
      </c>
      <c r="C20">
        <f t="shared" si="0"/>
        <v>2009</v>
      </c>
      <c r="D20">
        <f t="shared" si="1"/>
        <v>10</v>
      </c>
      <c r="E20">
        <f t="shared" si="2"/>
        <v>200910</v>
      </c>
      <c r="F20" t="s">
        <v>167</v>
      </c>
    </row>
    <row r="21" spans="1:6">
      <c r="A21" s="1">
        <v>40118</v>
      </c>
      <c r="B21">
        <v>4849</v>
      </c>
      <c r="C21">
        <f t="shared" si="0"/>
        <v>2009</v>
      </c>
      <c r="D21">
        <f t="shared" si="1"/>
        <v>11</v>
      </c>
      <c r="E21">
        <f t="shared" si="2"/>
        <v>200911</v>
      </c>
      <c r="F21" t="s">
        <v>166</v>
      </c>
    </row>
    <row r="22" spans="1:6">
      <c r="A22" s="1">
        <v>40148</v>
      </c>
      <c r="B22">
        <v>3867</v>
      </c>
      <c r="C22">
        <f t="shared" si="0"/>
        <v>2009</v>
      </c>
      <c r="D22">
        <f t="shared" si="1"/>
        <v>12</v>
      </c>
      <c r="E22">
        <f t="shared" si="2"/>
        <v>200912</v>
      </c>
      <c r="F22" t="s">
        <v>165</v>
      </c>
    </row>
    <row r="23" spans="1:6">
      <c r="A23" s="1">
        <v>40179</v>
      </c>
      <c r="B23">
        <v>3795</v>
      </c>
      <c r="C23">
        <f t="shared" si="0"/>
        <v>2010</v>
      </c>
      <c r="D23">
        <f t="shared" si="1"/>
        <v>1</v>
      </c>
      <c r="E23">
        <f t="shared" si="2"/>
        <v>201001</v>
      </c>
      <c r="F23" t="s">
        <v>164</v>
      </c>
    </row>
    <row r="24" spans="1:6">
      <c r="A24" s="1">
        <v>40210</v>
      </c>
      <c r="B24">
        <v>3988</v>
      </c>
      <c r="C24">
        <f t="shared" si="0"/>
        <v>2010</v>
      </c>
      <c r="D24">
        <f t="shared" si="1"/>
        <v>2</v>
      </c>
      <c r="E24">
        <f t="shared" si="2"/>
        <v>201002</v>
      </c>
      <c r="F24" t="s">
        <v>163</v>
      </c>
    </row>
    <row r="25" spans="1:6">
      <c r="A25" s="1">
        <v>40238</v>
      </c>
      <c r="B25">
        <v>4678</v>
      </c>
      <c r="C25">
        <f t="shared" si="0"/>
        <v>2010</v>
      </c>
      <c r="D25">
        <f t="shared" si="1"/>
        <v>3</v>
      </c>
      <c r="E25">
        <f t="shared" si="2"/>
        <v>201003</v>
      </c>
      <c r="F25" t="s">
        <v>162</v>
      </c>
    </row>
    <row r="26" spans="1:6">
      <c r="A26" s="1">
        <v>40269</v>
      </c>
      <c r="B26">
        <v>3906</v>
      </c>
      <c r="C26">
        <f t="shared" si="0"/>
        <v>2010</v>
      </c>
      <c r="D26">
        <f t="shared" si="1"/>
        <v>4</v>
      </c>
      <c r="E26">
        <f t="shared" si="2"/>
        <v>201004</v>
      </c>
      <c r="F26" t="s">
        <v>161</v>
      </c>
    </row>
    <row r="27" spans="1:6">
      <c r="A27" s="1">
        <v>40299</v>
      </c>
      <c r="B27">
        <v>5198</v>
      </c>
      <c r="C27">
        <f t="shared" si="0"/>
        <v>2010</v>
      </c>
      <c r="D27">
        <f t="shared" si="1"/>
        <v>5</v>
      </c>
      <c r="E27">
        <f t="shared" si="2"/>
        <v>201005</v>
      </c>
      <c r="F27" t="s">
        <v>160</v>
      </c>
    </row>
    <row r="28" spans="1:6">
      <c r="A28" s="1">
        <v>40330</v>
      </c>
      <c r="B28">
        <v>5387</v>
      </c>
      <c r="C28">
        <f t="shared" si="0"/>
        <v>2010</v>
      </c>
      <c r="D28">
        <f t="shared" si="1"/>
        <v>6</v>
      </c>
      <c r="E28">
        <f t="shared" si="2"/>
        <v>201006</v>
      </c>
      <c r="F28" t="s">
        <v>159</v>
      </c>
    </row>
    <row r="29" spans="1:6">
      <c r="A29" s="1">
        <v>40360</v>
      </c>
      <c r="B29">
        <v>5242</v>
      </c>
      <c r="C29">
        <f t="shared" si="0"/>
        <v>2010</v>
      </c>
      <c r="D29">
        <f t="shared" si="1"/>
        <v>7</v>
      </c>
      <c r="E29">
        <f t="shared" si="2"/>
        <v>201007</v>
      </c>
      <c r="F29" t="s">
        <v>158</v>
      </c>
    </row>
    <row r="30" spans="1:6">
      <c r="A30" s="1">
        <v>40391</v>
      </c>
      <c r="B30">
        <v>5546</v>
      </c>
      <c r="C30">
        <f t="shared" si="0"/>
        <v>2010</v>
      </c>
      <c r="D30">
        <f t="shared" si="1"/>
        <v>8</v>
      </c>
      <c r="E30">
        <f t="shared" si="2"/>
        <v>201008</v>
      </c>
      <c r="F30" t="s">
        <v>157</v>
      </c>
    </row>
    <row r="31" spans="1:6">
      <c r="A31" s="1">
        <v>40422</v>
      </c>
      <c r="B31">
        <v>5608</v>
      </c>
      <c r="C31">
        <f t="shared" si="0"/>
        <v>2010</v>
      </c>
      <c r="D31">
        <f t="shared" si="1"/>
        <v>9</v>
      </c>
      <c r="E31">
        <f t="shared" si="2"/>
        <v>201009</v>
      </c>
      <c r="F31" t="s">
        <v>156</v>
      </c>
    </row>
    <row r="32" spans="1:6">
      <c r="A32" s="1">
        <v>40452</v>
      </c>
      <c r="B32">
        <v>5661</v>
      </c>
      <c r="C32">
        <f t="shared" si="0"/>
        <v>2010</v>
      </c>
      <c r="D32">
        <f t="shared" si="1"/>
        <v>10</v>
      </c>
      <c r="E32">
        <f t="shared" si="2"/>
        <v>201010</v>
      </c>
      <c r="F32" t="s">
        <v>155</v>
      </c>
    </row>
    <row r="33" spans="1:6">
      <c r="A33" s="1">
        <v>40483</v>
      </c>
      <c r="B33">
        <v>5879</v>
      </c>
      <c r="C33">
        <f t="shared" si="0"/>
        <v>2010</v>
      </c>
      <c r="D33">
        <f t="shared" si="1"/>
        <v>11</v>
      </c>
      <c r="E33">
        <f t="shared" si="2"/>
        <v>201011</v>
      </c>
      <c r="F33" t="s">
        <v>154</v>
      </c>
    </row>
    <row r="34" spans="1:6">
      <c r="A34" s="1">
        <v>40513</v>
      </c>
      <c r="B34">
        <v>5249</v>
      </c>
      <c r="C34">
        <f t="shared" si="0"/>
        <v>2010</v>
      </c>
      <c r="D34">
        <f t="shared" si="1"/>
        <v>12</v>
      </c>
      <c r="E34">
        <f t="shared" si="2"/>
        <v>201012</v>
      </c>
      <c r="F34" t="s">
        <v>153</v>
      </c>
    </row>
    <row r="35" spans="1:6">
      <c r="A35" s="1">
        <v>40544</v>
      </c>
      <c r="B35">
        <v>5063</v>
      </c>
      <c r="C35">
        <f t="shared" si="0"/>
        <v>2011</v>
      </c>
      <c r="D35">
        <f t="shared" si="1"/>
        <v>1</v>
      </c>
      <c r="E35">
        <f t="shared" si="2"/>
        <v>201101</v>
      </c>
      <c r="F35" t="s">
        <v>152</v>
      </c>
    </row>
    <row r="36" spans="1:6">
      <c r="A36" s="1">
        <v>40575</v>
      </c>
      <c r="B36">
        <v>3894</v>
      </c>
      <c r="C36">
        <f t="shared" si="0"/>
        <v>2011</v>
      </c>
      <c r="D36">
        <f t="shared" si="1"/>
        <v>2</v>
      </c>
      <c r="E36">
        <f t="shared" si="2"/>
        <v>201102</v>
      </c>
      <c r="F36" t="s">
        <v>151</v>
      </c>
    </row>
    <row r="37" spans="1:6">
      <c r="A37" s="1">
        <v>40603</v>
      </c>
      <c r="B37">
        <v>5038</v>
      </c>
      <c r="C37">
        <f t="shared" si="0"/>
        <v>2011</v>
      </c>
      <c r="D37">
        <f t="shared" si="1"/>
        <v>3</v>
      </c>
      <c r="E37">
        <f t="shared" si="2"/>
        <v>201103</v>
      </c>
      <c r="F37" t="s">
        <v>150</v>
      </c>
    </row>
    <row r="38" spans="1:6">
      <c r="A38" s="1">
        <v>40634</v>
      </c>
      <c r="B38">
        <v>4591</v>
      </c>
      <c r="C38">
        <f t="shared" si="0"/>
        <v>2011</v>
      </c>
      <c r="D38">
        <f t="shared" si="1"/>
        <v>4</v>
      </c>
      <c r="E38">
        <f t="shared" si="2"/>
        <v>201104</v>
      </c>
      <c r="F38" t="s">
        <v>149</v>
      </c>
    </row>
    <row r="39" spans="1:6">
      <c r="A39" s="1">
        <v>40664</v>
      </c>
      <c r="B39">
        <v>6119</v>
      </c>
      <c r="C39">
        <f t="shared" si="0"/>
        <v>2011</v>
      </c>
      <c r="D39">
        <f t="shared" si="1"/>
        <v>5</v>
      </c>
      <c r="E39">
        <f t="shared" si="2"/>
        <v>201105</v>
      </c>
      <c r="F39" t="s">
        <v>148</v>
      </c>
    </row>
    <row r="40" spans="1:6">
      <c r="A40" s="1">
        <v>40695</v>
      </c>
      <c r="B40">
        <v>6300</v>
      </c>
      <c r="C40">
        <f t="shared" si="0"/>
        <v>2011</v>
      </c>
      <c r="D40">
        <f t="shared" si="1"/>
        <v>6</v>
      </c>
      <c r="E40">
        <f t="shared" si="2"/>
        <v>201106</v>
      </c>
      <c r="F40" t="s">
        <v>147</v>
      </c>
    </row>
    <row r="41" spans="1:6">
      <c r="A41" s="1">
        <v>40725</v>
      </c>
      <c r="B41">
        <v>6370</v>
      </c>
      <c r="C41">
        <f t="shared" si="0"/>
        <v>2011</v>
      </c>
      <c r="D41">
        <f t="shared" si="1"/>
        <v>7</v>
      </c>
      <c r="E41">
        <f t="shared" si="2"/>
        <v>201107</v>
      </c>
      <c r="F41" t="s">
        <v>146</v>
      </c>
    </row>
    <row r="42" spans="1:6">
      <c r="A42" s="1">
        <v>40756</v>
      </c>
      <c r="B42">
        <v>6205</v>
      </c>
      <c r="C42">
        <f t="shared" si="0"/>
        <v>2011</v>
      </c>
      <c r="D42">
        <f t="shared" si="1"/>
        <v>8</v>
      </c>
      <c r="E42">
        <f t="shared" si="2"/>
        <v>201108</v>
      </c>
      <c r="F42" t="s">
        <v>145</v>
      </c>
    </row>
    <row r="43" spans="1:6">
      <c r="A43" s="1">
        <v>40787</v>
      </c>
      <c r="B43">
        <v>5770</v>
      </c>
      <c r="C43">
        <f t="shared" si="0"/>
        <v>2011</v>
      </c>
      <c r="D43">
        <f t="shared" si="1"/>
        <v>9</v>
      </c>
      <c r="E43">
        <f t="shared" si="2"/>
        <v>201109</v>
      </c>
      <c r="F43" t="s">
        <v>144</v>
      </c>
    </row>
    <row r="44" spans="1:6">
      <c r="A44" s="1">
        <v>40817</v>
      </c>
      <c r="B44">
        <v>5962</v>
      </c>
      <c r="C44">
        <f t="shared" si="0"/>
        <v>2011</v>
      </c>
      <c r="D44">
        <f t="shared" si="1"/>
        <v>10</v>
      </c>
      <c r="E44">
        <f t="shared" si="2"/>
        <v>201110</v>
      </c>
      <c r="F44" t="s">
        <v>143</v>
      </c>
    </row>
    <row r="45" spans="1:6">
      <c r="A45" s="1">
        <v>40848</v>
      </c>
      <c r="B45">
        <v>5276</v>
      </c>
      <c r="C45">
        <f t="shared" si="0"/>
        <v>2011</v>
      </c>
      <c r="D45">
        <f t="shared" si="1"/>
        <v>11</v>
      </c>
      <c r="E45">
        <f t="shared" si="2"/>
        <v>201111</v>
      </c>
      <c r="F45" t="s">
        <v>142</v>
      </c>
    </row>
    <row r="46" spans="1:6">
      <c r="A46" s="1">
        <v>40878</v>
      </c>
      <c r="B46">
        <v>4570</v>
      </c>
      <c r="C46">
        <f t="shared" si="0"/>
        <v>2011</v>
      </c>
      <c r="D46">
        <f t="shared" si="1"/>
        <v>12</v>
      </c>
      <c r="E46">
        <f t="shared" si="2"/>
        <v>201112</v>
      </c>
      <c r="F46" t="s">
        <v>141</v>
      </c>
    </row>
    <row r="47" spans="1:6">
      <c r="A47" s="1">
        <v>40909</v>
      </c>
      <c r="B47">
        <v>4877</v>
      </c>
      <c r="C47">
        <f t="shared" si="0"/>
        <v>2012</v>
      </c>
      <c r="D47">
        <f t="shared" si="1"/>
        <v>1</v>
      </c>
      <c r="E47">
        <f t="shared" si="2"/>
        <v>201201</v>
      </c>
      <c r="F47" t="s">
        <v>140</v>
      </c>
    </row>
    <row r="48" spans="1:6">
      <c r="A48" s="1">
        <v>40940</v>
      </c>
      <c r="B48">
        <v>4639.7359999999999</v>
      </c>
      <c r="C48">
        <f t="shared" si="0"/>
        <v>2012</v>
      </c>
      <c r="D48">
        <f t="shared" si="1"/>
        <v>2</v>
      </c>
      <c r="E48">
        <f t="shared" si="2"/>
        <v>201202</v>
      </c>
      <c r="F48" t="s">
        <v>139</v>
      </c>
    </row>
    <row r="49" spans="1:6">
      <c r="A49" s="1">
        <v>40969</v>
      </c>
      <c r="B49">
        <v>5735</v>
      </c>
      <c r="C49">
        <f t="shared" si="0"/>
        <v>2012</v>
      </c>
      <c r="D49">
        <f t="shared" si="1"/>
        <v>3</v>
      </c>
      <c r="E49">
        <f t="shared" si="2"/>
        <v>201203</v>
      </c>
      <c r="F49" t="s">
        <v>138</v>
      </c>
    </row>
    <row r="50" spans="1:6">
      <c r="A50" s="1">
        <v>41000</v>
      </c>
      <c r="B50">
        <v>5013</v>
      </c>
      <c r="C50">
        <f t="shared" si="0"/>
        <v>2012</v>
      </c>
      <c r="D50">
        <f t="shared" si="1"/>
        <v>4</v>
      </c>
      <c r="E50">
        <f t="shared" si="2"/>
        <v>201204</v>
      </c>
      <c r="F50" t="s">
        <v>137</v>
      </c>
    </row>
    <row r="51" spans="1:6">
      <c r="A51" s="1">
        <v>41030</v>
      </c>
      <c r="B51">
        <v>6472</v>
      </c>
      <c r="C51">
        <f t="shared" si="0"/>
        <v>2012</v>
      </c>
      <c r="D51">
        <f t="shared" si="1"/>
        <v>5</v>
      </c>
      <c r="E51">
        <f t="shared" si="2"/>
        <v>201205</v>
      </c>
      <c r="F51" t="s">
        <v>136</v>
      </c>
    </row>
    <row r="52" spans="1:6">
      <c r="A52" s="1">
        <v>41061</v>
      </c>
      <c r="B52">
        <v>6607</v>
      </c>
      <c r="C52">
        <f t="shared" si="0"/>
        <v>2012</v>
      </c>
      <c r="D52">
        <f t="shared" si="1"/>
        <v>6</v>
      </c>
      <c r="E52">
        <f t="shared" si="2"/>
        <v>201206</v>
      </c>
      <c r="F52" t="s">
        <v>135</v>
      </c>
    </row>
    <row r="53" spans="1:6">
      <c r="A53" s="1">
        <v>41091</v>
      </c>
      <c r="B53">
        <v>6428</v>
      </c>
      <c r="C53">
        <f t="shared" si="0"/>
        <v>2012</v>
      </c>
      <c r="D53">
        <f t="shared" si="1"/>
        <v>7</v>
      </c>
      <c r="E53">
        <f t="shared" si="2"/>
        <v>201207</v>
      </c>
      <c r="F53" t="s">
        <v>134</v>
      </c>
    </row>
    <row r="54" spans="1:6">
      <c r="A54" s="1">
        <v>41122</v>
      </c>
      <c r="B54">
        <v>6093</v>
      </c>
      <c r="C54">
        <f t="shared" si="0"/>
        <v>2012</v>
      </c>
      <c r="D54">
        <f t="shared" si="1"/>
        <v>8</v>
      </c>
      <c r="E54">
        <f t="shared" si="2"/>
        <v>201208</v>
      </c>
      <c r="F54" t="s">
        <v>133</v>
      </c>
    </row>
    <row r="55" spans="1:6">
      <c r="A55" s="1">
        <v>41153</v>
      </c>
      <c r="B55">
        <v>6257</v>
      </c>
      <c r="C55">
        <f t="shared" si="0"/>
        <v>2012</v>
      </c>
      <c r="D55">
        <f t="shared" si="1"/>
        <v>9</v>
      </c>
      <c r="E55">
        <f t="shared" si="2"/>
        <v>201209</v>
      </c>
      <c r="F55" t="s">
        <v>132</v>
      </c>
    </row>
    <row r="56" spans="1:6">
      <c r="A56" s="1">
        <v>41183</v>
      </c>
      <c r="B56">
        <v>6469</v>
      </c>
      <c r="C56">
        <f t="shared" si="0"/>
        <v>2012</v>
      </c>
      <c r="D56">
        <f t="shared" si="1"/>
        <v>10</v>
      </c>
      <c r="E56">
        <f t="shared" si="2"/>
        <v>201210</v>
      </c>
      <c r="F56" t="s">
        <v>131</v>
      </c>
    </row>
    <row r="57" spans="1:6">
      <c r="A57" s="1">
        <v>41214</v>
      </c>
      <c r="B57">
        <v>5862.8</v>
      </c>
      <c r="C57">
        <f t="shared" si="0"/>
        <v>2012</v>
      </c>
      <c r="D57">
        <f t="shared" si="1"/>
        <v>11</v>
      </c>
      <c r="E57">
        <f t="shared" si="2"/>
        <v>201211</v>
      </c>
      <c r="F57" t="s">
        <v>130</v>
      </c>
    </row>
    <row r="58" spans="1:6">
      <c r="A58" s="1">
        <v>41244</v>
      </c>
      <c r="B58">
        <v>4757</v>
      </c>
      <c r="C58">
        <f t="shared" si="0"/>
        <v>2012</v>
      </c>
      <c r="D58">
        <f t="shared" si="1"/>
        <v>12</v>
      </c>
      <c r="E58">
        <f t="shared" si="2"/>
        <v>201212</v>
      </c>
      <c r="F58" t="s">
        <v>129</v>
      </c>
    </row>
    <row r="59" spans="1:6">
      <c r="A59" s="1">
        <v>41275</v>
      </c>
      <c r="B59">
        <v>4461.75</v>
      </c>
      <c r="C59">
        <f t="shared" si="0"/>
        <v>2013</v>
      </c>
      <c r="D59">
        <f t="shared" si="1"/>
        <v>1</v>
      </c>
      <c r="E59">
        <f t="shared" si="2"/>
        <v>201301</v>
      </c>
      <c r="F59" t="s">
        <v>128</v>
      </c>
    </row>
    <row r="60" spans="1:6">
      <c r="A60" s="1">
        <v>41306</v>
      </c>
      <c r="B60">
        <v>5444.4809999999998</v>
      </c>
      <c r="C60">
        <f t="shared" si="0"/>
        <v>2013</v>
      </c>
      <c r="D60">
        <f t="shared" si="1"/>
        <v>2</v>
      </c>
      <c r="E60">
        <f t="shared" si="2"/>
        <v>201302</v>
      </c>
      <c r="F60" t="s">
        <v>127</v>
      </c>
    </row>
    <row r="61" spans="1:6">
      <c r="A61" s="1">
        <v>41334</v>
      </c>
      <c r="B61">
        <v>6318.991</v>
      </c>
      <c r="C61">
        <f t="shared" si="0"/>
        <v>2013</v>
      </c>
      <c r="D61">
        <f t="shared" si="1"/>
        <v>3</v>
      </c>
      <c r="E61">
        <f t="shared" si="2"/>
        <v>201303</v>
      </c>
      <c r="F61" t="s">
        <v>126</v>
      </c>
    </row>
    <row r="62" spans="1:6">
      <c r="A62" s="1">
        <v>41365</v>
      </c>
      <c r="B62">
        <v>4959.1310000000003</v>
      </c>
      <c r="C62">
        <f t="shared" si="0"/>
        <v>2013</v>
      </c>
      <c r="D62">
        <f t="shared" si="1"/>
        <v>4</v>
      </c>
      <c r="E62">
        <f t="shared" si="2"/>
        <v>201304</v>
      </c>
      <c r="F62" t="s">
        <v>125</v>
      </c>
    </row>
    <row r="63" spans="1:6">
      <c r="A63" s="1">
        <v>41395</v>
      </c>
      <c r="B63">
        <v>7032.7860000000001</v>
      </c>
      <c r="C63">
        <f t="shared" si="0"/>
        <v>2013</v>
      </c>
      <c r="D63">
        <f t="shared" si="1"/>
        <v>5</v>
      </c>
      <c r="E63">
        <f t="shared" si="2"/>
        <v>201305</v>
      </c>
      <c r="F63" t="s">
        <v>124</v>
      </c>
    </row>
    <row r="64" spans="1:6">
      <c r="A64" s="1">
        <v>41426</v>
      </c>
      <c r="B64">
        <v>7248.3109999999997</v>
      </c>
      <c r="C64">
        <f t="shared" si="0"/>
        <v>2013</v>
      </c>
      <c r="D64">
        <f t="shared" si="1"/>
        <v>6</v>
      </c>
      <c r="E64">
        <f t="shared" si="2"/>
        <v>201306</v>
      </c>
      <c r="F64" t="s">
        <v>123</v>
      </c>
    </row>
    <row r="65" spans="1:6">
      <c r="A65" s="1">
        <v>41456</v>
      </c>
      <c r="B65">
        <v>6423.4480000000003</v>
      </c>
      <c r="C65">
        <f t="shared" si="0"/>
        <v>2013</v>
      </c>
      <c r="D65">
        <f t="shared" si="1"/>
        <v>7</v>
      </c>
      <c r="E65">
        <f t="shared" si="2"/>
        <v>201307</v>
      </c>
      <c r="F65" t="s">
        <v>122</v>
      </c>
    </row>
    <row r="66" spans="1:6">
      <c r="A66" s="1">
        <v>41487</v>
      </c>
      <c r="B66">
        <v>5820.4750000000004</v>
      </c>
      <c r="C66">
        <f t="shared" si="0"/>
        <v>2013</v>
      </c>
      <c r="D66">
        <f t="shared" si="1"/>
        <v>8</v>
      </c>
      <c r="E66">
        <f t="shared" si="2"/>
        <v>201308</v>
      </c>
      <c r="F66" t="s">
        <v>121</v>
      </c>
    </row>
    <row r="67" spans="1:6">
      <c r="A67" s="1">
        <v>41518</v>
      </c>
      <c r="B67">
        <v>6465.8379999999997</v>
      </c>
      <c r="C67">
        <f t="shared" ref="C67:C130" si="3">YEAR(A67)</f>
        <v>2013</v>
      </c>
      <c r="D67">
        <f t="shared" ref="D67:D130" si="4">MONTH(A67)</f>
        <v>9</v>
      </c>
      <c r="E67">
        <f t="shared" ref="E67:E130" si="5">100*C67+D67</f>
        <v>201309</v>
      </c>
      <c r="F67" t="s">
        <v>120</v>
      </c>
    </row>
    <row r="68" spans="1:6">
      <c r="A68" s="1">
        <v>41548</v>
      </c>
      <c r="B68">
        <v>6465.8379999999997</v>
      </c>
      <c r="C68">
        <f t="shared" si="3"/>
        <v>2013</v>
      </c>
      <c r="D68">
        <f t="shared" si="4"/>
        <v>10</v>
      </c>
      <c r="E68">
        <f t="shared" si="5"/>
        <v>201310</v>
      </c>
      <c r="F68" t="s">
        <v>119</v>
      </c>
    </row>
    <row r="69" spans="1:6">
      <c r="A69" s="1">
        <v>41579</v>
      </c>
      <c r="B69">
        <v>5657.3639999999996</v>
      </c>
      <c r="C69">
        <f t="shared" si="3"/>
        <v>2013</v>
      </c>
      <c r="D69">
        <f t="shared" si="4"/>
        <v>11</v>
      </c>
      <c r="E69">
        <f t="shared" si="5"/>
        <v>201311</v>
      </c>
      <c r="F69" t="s">
        <v>118</v>
      </c>
    </row>
    <row r="70" spans="1:6">
      <c r="A70" s="1">
        <v>41609</v>
      </c>
      <c r="B70">
        <v>4999.1009999999997</v>
      </c>
      <c r="C70">
        <f t="shared" si="3"/>
        <v>2013</v>
      </c>
      <c r="D70">
        <f t="shared" si="4"/>
        <v>12</v>
      </c>
      <c r="E70">
        <f t="shared" si="5"/>
        <v>201312</v>
      </c>
      <c r="F70" t="s">
        <v>117</v>
      </c>
    </row>
    <row r="71" spans="1:6">
      <c r="A71" s="1">
        <v>41640</v>
      </c>
      <c r="B71">
        <v>4999.1009999999997</v>
      </c>
      <c r="C71">
        <f t="shared" si="3"/>
        <v>2014</v>
      </c>
      <c r="D71">
        <f t="shared" si="4"/>
        <v>1</v>
      </c>
      <c r="E71">
        <f t="shared" si="5"/>
        <v>201401</v>
      </c>
      <c r="F71" t="s">
        <v>116</v>
      </c>
    </row>
    <row r="72" spans="1:6">
      <c r="A72" s="1">
        <v>41671</v>
      </c>
      <c r="B72">
        <v>4449.6540000000005</v>
      </c>
      <c r="C72">
        <f t="shared" si="3"/>
        <v>2014</v>
      </c>
      <c r="D72">
        <f t="shared" si="4"/>
        <v>2</v>
      </c>
      <c r="E72">
        <f t="shared" si="5"/>
        <v>201402</v>
      </c>
      <c r="F72" t="s">
        <v>115</v>
      </c>
    </row>
    <row r="73" spans="1:6">
      <c r="A73" s="1">
        <v>41699</v>
      </c>
      <c r="B73">
        <v>6310</v>
      </c>
      <c r="C73">
        <f t="shared" si="3"/>
        <v>2014</v>
      </c>
      <c r="D73">
        <f t="shared" si="4"/>
        <v>3</v>
      </c>
      <c r="E73">
        <f t="shared" si="5"/>
        <v>201403</v>
      </c>
      <c r="F73" t="s">
        <v>114</v>
      </c>
    </row>
    <row r="74" spans="1:6">
      <c r="A74" s="1">
        <v>41730</v>
      </c>
      <c r="B74">
        <v>4501.451</v>
      </c>
      <c r="C74">
        <f t="shared" si="3"/>
        <v>2014</v>
      </c>
      <c r="D74">
        <f t="shared" si="4"/>
        <v>4</v>
      </c>
      <c r="E74">
        <f t="shared" si="5"/>
        <v>201404</v>
      </c>
      <c r="F74" t="s">
        <v>113</v>
      </c>
    </row>
    <row r="75" spans="1:6">
      <c r="A75" s="1">
        <v>41760</v>
      </c>
      <c r="B75">
        <v>6887.3159999999998</v>
      </c>
      <c r="C75">
        <f t="shared" si="3"/>
        <v>2014</v>
      </c>
      <c r="D75">
        <f t="shared" si="4"/>
        <v>5</v>
      </c>
      <c r="E75">
        <f t="shared" si="5"/>
        <v>201405</v>
      </c>
      <c r="F75" t="s">
        <v>112</v>
      </c>
    </row>
    <row r="76" spans="1:6">
      <c r="A76" s="1">
        <v>41791</v>
      </c>
      <c r="B76">
        <v>6639.4290000000001</v>
      </c>
      <c r="C76">
        <f t="shared" si="3"/>
        <v>2014</v>
      </c>
      <c r="D76">
        <f t="shared" si="4"/>
        <v>6</v>
      </c>
      <c r="E76">
        <f t="shared" si="5"/>
        <v>201406</v>
      </c>
      <c r="F76" t="s">
        <v>111</v>
      </c>
    </row>
    <row r="77" spans="1:6">
      <c r="A77" s="1">
        <v>41821</v>
      </c>
      <c r="B77">
        <v>5721.9498999999996</v>
      </c>
      <c r="C77">
        <f t="shared" si="3"/>
        <v>2014</v>
      </c>
      <c r="D77">
        <f t="shared" si="4"/>
        <v>7</v>
      </c>
      <c r="E77">
        <f t="shared" si="5"/>
        <v>201407</v>
      </c>
      <c r="F77" t="s">
        <v>110</v>
      </c>
    </row>
    <row r="78" spans="1:6">
      <c r="A78" s="1">
        <v>41852</v>
      </c>
      <c r="B78">
        <v>5619.1063999999997</v>
      </c>
      <c r="C78">
        <f t="shared" si="3"/>
        <v>2014</v>
      </c>
      <c r="D78">
        <f t="shared" si="4"/>
        <v>8</v>
      </c>
      <c r="E78">
        <f t="shared" si="5"/>
        <v>201408</v>
      </c>
      <c r="F78" t="s">
        <v>109</v>
      </c>
    </row>
    <row r="79" spans="1:6">
      <c r="A79" s="1">
        <v>41883</v>
      </c>
      <c r="B79">
        <v>6327.3724000000002</v>
      </c>
      <c r="C79">
        <f t="shared" si="3"/>
        <v>2014</v>
      </c>
      <c r="D79">
        <f t="shared" si="4"/>
        <v>9</v>
      </c>
      <c r="E79">
        <f t="shared" si="5"/>
        <v>201409</v>
      </c>
      <c r="F79" t="s">
        <v>108</v>
      </c>
    </row>
    <row r="80" spans="1:6">
      <c r="A80" s="1">
        <v>41913</v>
      </c>
      <c r="B80">
        <v>5761.1</v>
      </c>
      <c r="C80">
        <f t="shared" si="3"/>
        <v>2014</v>
      </c>
      <c r="D80">
        <f t="shared" si="4"/>
        <v>10</v>
      </c>
      <c r="E80">
        <f t="shared" si="5"/>
        <v>201410</v>
      </c>
      <c r="F80" t="s">
        <v>107</v>
      </c>
    </row>
    <row r="81" spans="1:6">
      <c r="A81" s="1">
        <v>41944</v>
      </c>
      <c r="B81">
        <v>5296.1859999999997</v>
      </c>
      <c r="C81">
        <f t="shared" si="3"/>
        <v>2014</v>
      </c>
      <c r="D81">
        <f t="shared" si="4"/>
        <v>11</v>
      </c>
      <c r="E81">
        <f t="shared" si="5"/>
        <v>201411</v>
      </c>
      <c r="F81" t="s">
        <v>106</v>
      </c>
    </row>
    <row r="82" spans="1:6">
      <c r="A82" s="1">
        <v>41974</v>
      </c>
      <c r="B82">
        <v>4745.7380000000003</v>
      </c>
      <c r="C82">
        <f t="shared" si="3"/>
        <v>2014</v>
      </c>
      <c r="D82">
        <f t="shared" si="4"/>
        <v>12</v>
      </c>
      <c r="E82">
        <f t="shared" si="5"/>
        <v>201412</v>
      </c>
      <c r="F82" t="s">
        <v>105</v>
      </c>
    </row>
    <row r="83" spans="1:6">
      <c r="A83" s="1">
        <v>42005</v>
      </c>
      <c r="B83">
        <v>4639.07</v>
      </c>
      <c r="C83">
        <f t="shared" si="3"/>
        <v>2015</v>
      </c>
      <c r="D83">
        <f t="shared" si="4"/>
        <v>1</v>
      </c>
      <c r="E83">
        <f t="shared" si="5"/>
        <v>201501</v>
      </c>
      <c r="F83" t="s">
        <v>104</v>
      </c>
    </row>
    <row r="84" spans="1:6">
      <c r="A84" s="1">
        <v>42036</v>
      </c>
      <c r="B84">
        <v>4792.2250290000002</v>
      </c>
      <c r="C84">
        <f t="shared" si="3"/>
        <v>2015</v>
      </c>
      <c r="D84">
        <f t="shared" si="4"/>
        <v>2</v>
      </c>
      <c r="E84">
        <f t="shared" si="5"/>
        <v>201502</v>
      </c>
      <c r="F84" t="s">
        <v>103</v>
      </c>
    </row>
    <row r="85" spans="1:6">
      <c r="A85" s="1">
        <v>42064</v>
      </c>
      <c r="B85">
        <v>5362</v>
      </c>
      <c r="C85">
        <f t="shared" si="3"/>
        <v>2015</v>
      </c>
      <c r="D85">
        <f t="shared" si="4"/>
        <v>3</v>
      </c>
      <c r="E85">
        <f t="shared" si="5"/>
        <v>201503</v>
      </c>
      <c r="F85" t="s">
        <v>102</v>
      </c>
    </row>
    <row r="86" spans="1:6">
      <c r="A86" s="1">
        <v>42095</v>
      </c>
      <c r="B86">
        <v>3963.9265729999997</v>
      </c>
      <c r="C86">
        <f t="shared" si="3"/>
        <v>2015</v>
      </c>
      <c r="D86">
        <f t="shared" si="4"/>
        <v>4</v>
      </c>
      <c r="E86">
        <f t="shared" si="5"/>
        <v>201504</v>
      </c>
      <c r="F86" t="s">
        <v>101</v>
      </c>
    </row>
    <row r="87" spans="1:6">
      <c r="A87" s="1">
        <v>42125</v>
      </c>
      <c r="B87">
        <v>5849.2139189999998</v>
      </c>
      <c r="C87">
        <f t="shared" si="3"/>
        <v>2015</v>
      </c>
      <c r="D87">
        <f t="shared" si="4"/>
        <v>5</v>
      </c>
      <c r="E87">
        <f t="shared" si="5"/>
        <v>201505</v>
      </c>
      <c r="F87" t="s">
        <v>100</v>
      </c>
    </row>
    <row r="88" spans="1:6">
      <c r="A88" s="1">
        <v>42156</v>
      </c>
      <c r="B88">
        <v>5944.5391580000005</v>
      </c>
      <c r="C88">
        <f t="shared" si="3"/>
        <v>2015</v>
      </c>
      <c r="D88">
        <f t="shared" si="4"/>
        <v>6</v>
      </c>
      <c r="E88">
        <f t="shared" si="5"/>
        <v>201506</v>
      </c>
      <c r="F88" t="s">
        <v>99</v>
      </c>
    </row>
    <row r="89" spans="1:6">
      <c r="A89" s="1">
        <v>42186</v>
      </c>
      <c r="B89">
        <v>4929.1641579999987</v>
      </c>
      <c r="C89">
        <f t="shared" si="3"/>
        <v>2015</v>
      </c>
      <c r="D89">
        <f t="shared" si="4"/>
        <v>7</v>
      </c>
      <c r="E89">
        <f t="shared" si="5"/>
        <v>201507</v>
      </c>
      <c r="F89" t="s">
        <v>98</v>
      </c>
    </row>
    <row r="90" spans="1:6">
      <c r="A90" s="1">
        <v>42217</v>
      </c>
      <c r="B90">
        <v>5255.4054750000005</v>
      </c>
      <c r="C90">
        <f t="shared" si="3"/>
        <v>2015</v>
      </c>
      <c r="D90">
        <f t="shared" si="4"/>
        <v>8</v>
      </c>
      <c r="E90">
        <f t="shared" si="5"/>
        <v>201508</v>
      </c>
      <c r="F90" t="s">
        <v>97</v>
      </c>
    </row>
    <row r="91" spans="1:6">
      <c r="A91" s="1">
        <v>42248</v>
      </c>
      <c r="B91">
        <v>5424.1384469999994</v>
      </c>
      <c r="C91">
        <f t="shared" si="3"/>
        <v>2015</v>
      </c>
      <c r="D91">
        <f t="shared" si="4"/>
        <v>9</v>
      </c>
      <c r="E91">
        <f t="shared" si="5"/>
        <v>201509</v>
      </c>
      <c r="F91" t="s">
        <v>96</v>
      </c>
    </row>
    <row r="92" spans="1:6">
      <c r="A92" s="1">
        <v>42278</v>
      </c>
      <c r="B92">
        <v>5132.8808930000005</v>
      </c>
      <c r="C92">
        <f t="shared" si="3"/>
        <v>2015</v>
      </c>
      <c r="D92">
        <f t="shared" si="4"/>
        <v>10</v>
      </c>
      <c r="E92">
        <f t="shared" si="5"/>
        <v>201510</v>
      </c>
      <c r="F92" t="s">
        <v>95</v>
      </c>
    </row>
    <row r="93" spans="1:6">
      <c r="A93" s="1">
        <v>42309</v>
      </c>
      <c r="B93">
        <v>4405.1879630000003</v>
      </c>
      <c r="C93">
        <f t="shared" si="3"/>
        <v>2015</v>
      </c>
      <c r="D93">
        <f t="shared" si="4"/>
        <v>11</v>
      </c>
      <c r="E93">
        <f t="shared" si="5"/>
        <v>201511</v>
      </c>
      <c r="F93" t="s">
        <v>94</v>
      </c>
    </row>
    <row r="94" spans="1:6">
      <c r="A94" s="1">
        <v>42339</v>
      </c>
      <c r="B94">
        <v>4144.0469140000005</v>
      </c>
      <c r="C94">
        <f t="shared" si="3"/>
        <v>2015</v>
      </c>
      <c r="D94">
        <f t="shared" si="4"/>
        <v>12</v>
      </c>
      <c r="E94">
        <f t="shared" si="5"/>
        <v>201512</v>
      </c>
      <c r="F94" t="s">
        <v>93</v>
      </c>
    </row>
    <row r="95" spans="1:6">
      <c r="A95" s="1">
        <v>42370</v>
      </c>
      <c r="B95">
        <v>3903.9096279999994</v>
      </c>
      <c r="C95">
        <f t="shared" si="3"/>
        <v>2016</v>
      </c>
      <c r="D95">
        <f t="shared" si="4"/>
        <v>1</v>
      </c>
      <c r="E95">
        <f t="shared" si="5"/>
        <v>201601</v>
      </c>
      <c r="F95" t="s">
        <v>92</v>
      </c>
    </row>
    <row r="96" spans="1:6">
      <c r="A96" s="1">
        <v>42401</v>
      </c>
      <c r="B96">
        <v>4235.7791089999992</v>
      </c>
      <c r="C96">
        <f t="shared" si="3"/>
        <v>2016</v>
      </c>
      <c r="D96">
        <f t="shared" si="4"/>
        <v>2</v>
      </c>
      <c r="E96">
        <f t="shared" si="5"/>
        <v>201602</v>
      </c>
      <c r="F96" t="s">
        <v>91</v>
      </c>
    </row>
    <row r="97" spans="1:6">
      <c r="A97" s="1">
        <v>42430</v>
      </c>
      <c r="B97">
        <v>5026.77052</v>
      </c>
      <c r="C97">
        <f t="shared" si="3"/>
        <v>2016</v>
      </c>
      <c r="D97">
        <f t="shared" si="4"/>
        <v>3</v>
      </c>
      <c r="E97">
        <f t="shared" si="5"/>
        <v>201603</v>
      </c>
      <c r="F97" t="s">
        <v>90</v>
      </c>
    </row>
    <row r="98" spans="1:6">
      <c r="A98" s="1">
        <v>42461</v>
      </c>
      <c r="B98">
        <v>3640.5679139999997</v>
      </c>
      <c r="C98">
        <f t="shared" si="3"/>
        <v>2016</v>
      </c>
      <c r="D98">
        <f t="shared" si="4"/>
        <v>4</v>
      </c>
      <c r="E98">
        <f t="shared" si="5"/>
        <v>201604</v>
      </c>
      <c r="F98" t="s">
        <v>89</v>
      </c>
    </row>
    <row r="99" spans="1:6">
      <c r="A99" s="1">
        <v>42491</v>
      </c>
      <c r="B99">
        <v>5433.6865499999994</v>
      </c>
      <c r="C99">
        <f t="shared" si="3"/>
        <v>2016</v>
      </c>
      <c r="D99">
        <f t="shared" si="4"/>
        <v>5</v>
      </c>
      <c r="E99">
        <f t="shared" si="5"/>
        <v>201605</v>
      </c>
      <c r="F99" t="s">
        <v>88</v>
      </c>
    </row>
    <row r="100" spans="1:6">
      <c r="A100" s="1">
        <v>42522</v>
      </c>
      <c r="B100">
        <v>5314.0728560000007</v>
      </c>
      <c r="C100">
        <f t="shared" si="3"/>
        <v>2016</v>
      </c>
      <c r="D100">
        <f t="shared" si="4"/>
        <v>6</v>
      </c>
      <c r="E100">
        <f t="shared" si="5"/>
        <v>201606</v>
      </c>
      <c r="F100" t="s">
        <v>87</v>
      </c>
    </row>
    <row r="101" spans="1:6">
      <c r="A101" s="1">
        <v>42552</v>
      </c>
      <c r="B101">
        <v>4577.4891839999991</v>
      </c>
      <c r="C101">
        <f t="shared" si="3"/>
        <v>2016</v>
      </c>
      <c r="D101">
        <f t="shared" si="4"/>
        <v>7</v>
      </c>
      <c r="E101">
        <f t="shared" si="5"/>
        <v>201607</v>
      </c>
      <c r="F101" t="s">
        <v>86</v>
      </c>
    </row>
    <row r="102" spans="1:6">
      <c r="A102" s="1">
        <v>42583</v>
      </c>
      <c r="B102">
        <v>5292.2267149999998</v>
      </c>
      <c r="C102">
        <f t="shared" si="3"/>
        <v>2016</v>
      </c>
      <c r="D102">
        <f t="shared" si="4"/>
        <v>8</v>
      </c>
      <c r="E102">
        <f t="shared" si="5"/>
        <v>201608</v>
      </c>
      <c r="F102" t="s">
        <v>85</v>
      </c>
    </row>
    <row r="103" spans="1:6">
      <c r="A103" s="1">
        <v>42614</v>
      </c>
      <c r="B103">
        <v>5347.543807</v>
      </c>
      <c r="C103">
        <f t="shared" si="3"/>
        <v>2016</v>
      </c>
      <c r="D103">
        <f t="shared" si="4"/>
        <v>9</v>
      </c>
      <c r="E103">
        <f t="shared" si="5"/>
        <v>201609</v>
      </c>
      <c r="F103" t="s">
        <v>84</v>
      </c>
    </row>
    <row r="104" spans="1:6">
      <c r="A104" s="1">
        <v>42644</v>
      </c>
      <c r="B104">
        <v>5053.9219110000004</v>
      </c>
      <c r="C104">
        <f t="shared" si="3"/>
        <v>2016</v>
      </c>
      <c r="D104">
        <f t="shared" si="4"/>
        <v>10</v>
      </c>
      <c r="E104">
        <f t="shared" si="5"/>
        <v>201610</v>
      </c>
      <c r="F104" t="s">
        <v>83</v>
      </c>
    </row>
    <row r="105" spans="1:6">
      <c r="A105" s="1">
        <v>42675</v>
      </c>
      <c r="B105">
        <v>4928.1305999999995</v>
      </c>
      <c r="C105">
        <f t="shared" si="3"/>
        <v>2016</v>
      </c>
      <c r="D105">
        <f t="shared" si="4"/>
        <v>11</v>
      </c>
      <c r="E105">
        <f t="shared" si="5"/>
        <v>201611</v>
      </c>
      <c r="F105" t="s">
        <v>82</v>
      </c>
    </row>
    <row r="106" spans="1:6">
      <c r="A106" s="1">
        <v>42705</v>
      </c>
      <c r="B106">
        <v>3826.3269149999996</v>
      </c>
      <c r="C106">
        <f t="shared" si="3"/>
        <v>2016</v>
      </c>
      <c r="D106">
        <f t="shared" si="4"/>
        <v>12</v>
      </c>
      <c r="E106">
        <f t="shared" si="5"/>
        <v>201612</v>
      </c>
      <c r="F106" t="s">
        <v>81</v>
      </c>
    </row>
    <row r="107" spans="1:6">
      <c r="A107" s="1">
        <v>42736</v>
      </c>
      <c r="B107">
        <v>3774.7459459999995</v>
      </c>
      <c r="C107">
        <f t="shared" si="3"/>
        <v>2017</v>
      </c>
      <c r="D107">
        <f t="shared" si="4"/>
        <v>1</v>
      </c>
      <c r="E107">
        <f t="shared" si="5"/>
        <v>201701</v>
      </c>
      <c r="F107" t="s">
        <v>80</v>
      </c>
    </row>
    <row r="108" spans="1:6">
      <c r="A108" s="1">
        <v>42767</v>
      </c>
      <c r="B108">
        <v>3402.7714940000001</v>
      </c>
      <c r="C108">
        <f t="shared" si="3"/>
        <v>2017</v>
      </c>
      <c r="D108">
        <f t="shared" si="4"/>
        <v>2</v>
      </c>
      <c r="E108">
        <f t="shared" si="5"/>
        <v>201702</v>
      </c>
      <c r="F108" t="s">
        <v>79</v>
      </c>
    </row>
    <row r="109" spans="1:6">
      <c r="A109" s="1">
        <v>42795</v>
      </c>
      <c r="B109">
        <v>4935.6507779999993</v>
      </c>
      <c r="C109">
        <f t="shared" si="3"/>
        <v>2017</v>
      </c>
      <c r="D109">
        <f t="shared" si="4"/>
        <v>3</v>
      </c>
      <c r="E109">
        <f t="shared" si="5"/>
        <v>201703</v>
      </c>
      <c r="F109" t="s">
        <v>78</v>
      </c>
    </row>
    <row r="110" spans="1:6">
      <c r="A110" s="1">
        <v>42826</v>
      </c>
      <c r="B110">
        <v>3658.7603439999993</v>
      </c>
      <c r="C110">
        <f t="shared" si="3"/>
        <v>2017</v>
      </c>
      <c r="D110">
        <f t="shared" si="4"/>
        <v>4</v>
      </c>
      <c r="E110">
        <f t="shared" si="5"/>
        <v>201704</v>
      </c>
      <c r="F110" t="s">
        <v>77</v>
      </c>
    </row>
    <row r="111" spans="1:6">
      <c r="A111" s="1">
        <v>42856</v>
      </c>
      <c r="B111">
        <v>5454.1435700000002</v>
      </c>
      <c r="C111">
        <f t="shared" si="3"/>
        <v>2017</v>
      </c>
      <c r="D111">
        <f t="shared" si="4"/>
        <v>5</v>
      </c>
      <c r="E111">
        <f t="shared" si="5"/>
        <v>201705</v>
      </c>
      <c r="F111" t="s">
        <v>76</v>
      </c>
    </row>
    <row r="112" spans="1:6">
      <c r="A112" s="1">
        <v>42887</v>
      </c>
      <c r="B112">
        <v>5051.2374850000006</v>
      </c>
      <c r="C112">
        <f t="shared" si="3"/>
        <v>2017</v>
      </c>
      <c r="D112">
        <f t="shared" si="4"/>
        <v>6</v>
      </c>
      <c r="E112">
        <f t="shared" si="5"/>
        <v>201706</v>
      </c>
      <c r="F112" t="s">
        <v>75</v>
      </c>
    </row>
    <row r="113" spans="1:6">
      <c r="A113" s="1">
        <v>42917</v>
      </c>
      <c r="B113">
        <v>4543.9925480000002</v>
      </c>
      <c r="C113">
        <f t="shared" si="3"/>
        <v>2017</v>
      </c>
      <c r="D113">
        <f t="shared" si="4"/>
        <v>7</v>
      </c>
      <c r="E113">
        <f t="shared" si="5"/>
        <v>201707</v>
      </c>
      <c r="F113" t="s">
        <v>74</v>
      </c>
    </row>
    <row r="114" spans="1:6">
      <c r="A114" s="1">
        <v>42948</v>
      </c>
      <c r="B114">
        <v>5079.5562420000006</v>
      </c>
      <c r="C114">
        <f t="shared" si="3"/>
        <v>2017</v>
      </c>
      <c r="D114">
        <f t="shared" si="4"/>
        <v>8</v>
      </c>
      <c r="E114">
        <f t="shared" si="5"/>
        <v>201708</v>
      </c>
      <c r="F114" t="s">
        <v>73</v>
      </c>
    </row>
    <row r="115" spans="1:6">
      <c r="A115" s="1">
        <v>42979</v>
      </c>
      <c r="B115">
        <v>4914.0396219999993</v>
      </c>
      <c r="C115">
        <f t="shared" si="3"/>
        <v>2017</v>
      </c>
      <c r="D115">
        <f t="shared" si="4"/>
        <v>9</v>
      </c>
      <c r="E115">
        <f t="shared" si="5"/>
        <v>201709</v>
      </c>
      <c r="F115" t="s">
        <v>72</v>
      </c>
    </row>
    <row r="116" spans="1:6">
      <c r="A116" s="1">
        <v>43009</v>
      </c>
      <c r="B116">
        <v>4494.1875179999997</v>
      </c>
      <c r="C116">
        <f t="shared" si="3"/>
        <v>2017</v>
      </c>
      <c r="D116">
        <f t="shared" si="4"/>
        <v>10</v>
      </c>
      <c r="E116">
        <f t="shared" si="5"/>
        <v>201710</v>
      </c>
      <c r="F116" t="s">
        <v>71</v>
      </c>
    </row>
    <row r="117" spans="1:6">
      <c r="A117" s="1">
        <v>43040</v>
      </c>
      <c r="B117">
        <v>4694.728349</v>
      </c>
      <c r="C117">
        <f t="shared" si="3"/>
        <v>2017</v>
      </c>
      <c r="D117">
        <f t="shared" si="4"/>
        <v>11</v>
      </c>
      <c r="E117">
        <f t="shared" si="5"/>
        <v>201711</v>
      </c>
      <c r="F117" t="s">
        <v>70</v>
      </c>
    </row>
    <row r="118" spans="1:6">
      <c r="A118" s="1">
        <v>43070</v>
      </c>
      <c r="B118">
        <v>4138.8259859999998</v>
      </c>
      <c r="C118">
        <f t="shared" si="3"/>
        <v>2017</v>
      </c>
      <c r="D118">
        <f t="shared" si="4"/>
        <v>12</v>
      </c>
      <c r="E118">
        <f t="shared" si="5"/>
        <v>201712</v>
      </c>
      <c r="F118" t="s">
        <v>69</v>
      </c>
    </row>
    <row r="119" spans="1:6">
      <c r="A119" s="1">
        <v>43101</v>
      </c>
      <c r="B119">
        <v>4004.080363</v>
      </c>
      <c r="C119">
        <f t="shared" si="3"/>
        <v>2018</v>
      </c>
      <c r="D119">
        <f t="shared" si="4"/>
        <v>1</v>
      </c>
      <c r="E119">
        <f t="shared" si="5"/>
        <v>201801</v>
      </c>
      <c r="F119" t="s">
        <v>68</v>
      </c>
    </row>
    <row r="120" spans="1:6">
      <c r="A120" s="1">
        <v>43132</v>
      </c>
      <c r="B120">
        <v>3918.5884199999996</v>
      </c>
      <c r="C120">
        <f t="shared" si="3"/>
        <v>2018</v>
      </c>
      <c r="D120">
        <f t="shared" si="4"/>
        <v>2</v>
      </c>
      <c r="E120">
        <f t="shared" si="5"/>
        <v>201802</v>
      </c>
      <c r="F120" t="s">
        <v>67</v>
      </c>
    </row>
    <row r="121" spans="1:6">
      <c r="A121" s="1">
        <v>43160</v>
      </c>
      <c r="B121">
        <v>4767.7568539999993</v>
      </c>
      <c r="C121">
        <f t="shared" si="3"/>
        <v>2018</v>
      </c>
      <c r="D121">
        <f t="shared" si="4"/>
        <v>3</v>
      </c>
      <c r="E121">
        <f t="shared" si="5"/>
        <v>201803</v>
      </c>
      <c r="F121" t="s">
        <v>66</v>
      </c>
    </row>
    <row r="122" spans="1:6">
      <c r="A122" s="1">
        <v>43191</v>
      </c>
      <c r="B122">
        <v>3551.8139110000002</v>
      </c>
      <c r="C122">
        <f t="shared" si="3"/>
        <v>2018</v>
      </c>
      <c r="D122">
        <f t="shared" si="4"/>
        <v>4</v>
      </c>
      <c r="E122">
        <f t="shared" si="5"/>
        <v>201804</v>
      </c>
      <c r="F122" t="s">
        <v>232</v>
      </c>
    </row>
    <row r="123" spans="1:6">
      <c r="A123" s="1">
        <v>43221</v>
      </c>
      <c r="B123">
        <v>5185.9400030000006</v>
      </c>
      <c r="C123">
        <f t="shared" si="3"/>
        <v>2018</v>
      </c>
      <c r="D123">
        <f t="shared" si="4"/>
        <v>5</v>
      </c>
      <c r="E123">
        <f t="shared" si="5"/>
        <v>201805</v>
      </c>
      <c r="F123" t="s">
        <v>233</v>
      </c>
    </row>
    <row r="124" spans="1:6">
      <c r="A124" s="1">
        <v>43252</v>
      </c>
      <c r="B124">
        <v>4961.9743379999991</v>
      </c>
      <c r="C124">
        <f t="shared" si="3"/>
        <v>2018</v>
      </c>
      <c r="D124">
        <f t="shared" si="4"/>
        <v>6</v>
      </c>
      <c r="E124">
        <f t="shared" si="5"/>
        <v>201806</v>
      </c>
      <c r="F124" t="s">
        <v>234</v>
      </c>
    </row>
    <row r="125" spans="1:6">
      <c r="A125" s="1">
        <v>43282</v>
      </c>
      <c r="B125">
        <v>5230.8903010000013</v>
      </c>
      <c r="C125">
        <f t="shared" si="3"/>
        <v>2018</v>
      </c>
      <c r="D125">
        <f t="shared" si="4"/>
        <v>7</v>
      </c>
      <c r="E125">
        <f t="shared" si="5"/>
        <v>201807</v>
      </c>
      <c r="F125" t="s">
        <v>235</v>
      </c>
    </row>
    <row r="126" spans="1:6">
      <c r="A126" s="1">
        <v>43313</v>
      </c>
      <c r="B126">
        <v>5293.8203800000001</v>
      </c>
      <c r="C126">
        <f t="shared" si="3"/>
        <v>2018</v>
      </c>
      <c r="D126">
        <f t="shared" si="4"/>
        <v>8</v>
      </c>
      <c r="E126">
        <f t="shared" si="5"/>
        <v>201808</v>
      </c>
      <c r="F126" t="s">
        <v>236</v>
      </c>
    </row>
    <row r="127" spans="1:6">
      <c r="A127" s="1">
        <v>43344</v>
      </c>
      <c r="B127">
        <v>4580.4110379999993</v>
      </c>
      <c r="C127">
        <f t="shared" si="3"/>
        <v>2018</v>
      </c>
      <c r="D127">
        <f t="shared" si="4"/>
        <v>9</v>
      </c>
      <c r="E127">
        <f t="shared" si="5"/>
        <v>201809</v>
      </c>
      <c r="F127" t="s">
        <v>237</v>
      </c>
    </row>
    <row r="128" spans="1:6">
      <c r="A128" s="1">
        <v>43374</v>
      </c>
      <c r="B128">
        <v>4422.2572599999994</v>
      </c>
      <c r="C128">
        <f t="shared" si="3"/>
        <v>2018</v>
      </c>
      <c r="D128">
        <f t="shared" si="4"/>
        <v>10</v>
      </c>
      <c r="E128">
        <f t="shared" si="5"/>
        <v>201810</v>
      </c>
      <c r="F128" t="s">
        <v>238</v>
      </c>
    </row>
    <row r="129" spans="1:8">
      <c r="A129" s="1">
        <v>43405</v>
      </c>
      <c r="B129">
        <v>4429.773631</v>
      </c>
      <c r="C129">
        <f t="shared" si="3"/>
        <v>2018</v>
      </c>
      <c r="D129">
        <f t="shared" si="4"/>
        <v>11</v>
      </c>
      <c r="E129">
        <f t="shared" si="5"/>
        <v>201811</v>
      </c>
      <c r="F129" t="s">
        <v>239</v>
      </c>
    </row>
    <row r="130" spans="1:8">
      <c r="A130" s="1">
        <v>43435</v>
      </c>
      <c r="B130">
        <v>4314.6123299999999</v>
      </c>
      <c r="C130">
        <f t="shared" si="3"/>
        <v>2018</v>
      </c>
      <c r="D130">
        <f t="shared" si="4"/>
        <v>12</v>
      </c>
      <c r="E130">
        <f t="shared" si="5"/>
        <v>201812</v>
      </c>
      <c r="F130" t="s">
        <v>240</v>
      </c>
    </row>
    <row r="131" spans="1:8">
      <c r="A131" s="1">
        <v>43466</v>
      </c>
      <c r="B131">
        <v>3693.0260539999995</v>
      </c>
      <c r="C131">
        <f t="shared" ref="C131:C145" si="6">YEAR(A131)</f>
        <v>2019</v>
      </c>
      <c r="D131">
        <f t="shared" ref="D131:D145" si="7">MONTH(A131)</f>
        <v>1</v>
      </c>
      <c r="E131">
        <f t="shared" ref="E131:E145" si="8">100*C131+D131</f>
        <v>201901</v>
      </c>
      <c r="F131" t="s">
        <v>241</v>
      </c>
    </row>
    <row r="132" spans="1:8">
      <c r="A132" s="1">
        <v>43497</v>
      </c>
      <c r="B132">
        <v>3967.4442450000001</v>
      </c>
      <c r="C132">
        <f t="shared" si="6"/>
        <v>2019</v>
      </c>
      <c r="D132">
        <f t="shared" si="7"/>
        <v>2</v>
      </c>
      <c r="E132">
        <f t="shared" si="8"/>
        <v>201902</v>
      </c>
      <c r="F132" t="s">
        <v>242</v>
      </c>
    </row>
    <row r="133" spans="1:8">
      <c r="A133" s="1">
        <v>43525</v>
      </c>
      <c r="B133">
        <v>5547.9284200000002</v>
      </c>
      <c r="C133">
        <f t="shared" si="6"/>
        <v>2019</v>
      </c>
      <c r="D133">
        <f t="shared" si="7"/>
        <v>3</v>
      </c>
      <c r="E133">
        <f t="shared" si="8"/>
        <v>201903</v>
      </c>
      <c r="F133" t="s">
        <v>243</v>
      </c>
    </row>
    <row r="134" spans="1:8">
      <c r="A134" s="1">
        <v>43556</v>
      </c>
      <c r="B134">
        <v>3529.8436689999999</v>
      </c>
      <c r="C134">
        <f t="shared" si="6"/>
        <v>2019</v>
      </c>
      <c r="D134">
        <f t="shared" si="7"/>
        <v>4</v>
      </c>
      <c r="E134">
        <f t="shared" si="8"/>
        <v>201904</v>
      </c>
      <c r="F134" t="s">
        <v>244</v>
      </c>
      <c r="H134" t="s">
        <v>266</v>
      </c>
    </row>
    <row r="135" spans="1:8">
      <c r="A135" s="1">
        <v>43586</v>
      </c>
      <c r="B135">
        <v>5872.7589440000002</v>
      </c>
      <c r="C135">
        <f t="shared" si="6"/>
        <v>2019</v>
      </c>
      <c r="D135">
        <f t="shared" si="7"/>
        <v>5</v>
      </c>
      <c r="E135">
        <f t="shared" si="8"/>
        <v>201905</v>
      </c>
      <c r="F135" t="s">
        <v>245</v>
      </c>
      <c r="H135" t="s">
        <v>267</v>
      </c>
    </row>
    <row r="136" spans="1:8">
      <c r="A136" s="1">
        <v>43617</v>
      </c>
      <c r="B136">
        <v>5465.7927559999998</v>
      </c>
      <c r="C136">
        <f t="shared" si="6"/>
        <v>2019</v>
      </c>
      <c r="D136">
        <f t="shared" si="7"/>
        <v>6</v>
      </c>
      <c r="E136">
        <f t="shared" si="8"/>
        <v>201906</v>
      </c>
      <c r="F136" t="s">
        <v>246</v>
      </c>
      <c r="H136" t="s">
        <v>268</v>
      </c>
    </row>
    <row r="137" spans="1:8">
      <c r="A137" s="1">
        <v>43647</v>
      </c>
      <c r="B137">
        <v>5630.534470999999</v>
      </c>
      <c r="C137">
        <f t="shared" si="6"/>
        <v>2019</v>
      </c>
      <c r="D137">
        <f t="shared" si="7"/>
        <v>7</v>
      </c>
      <c r="E137">
        <f t="shared" si="8"/>
        <v>201907</v>
      </c>
      <c r="F137" t="s">
        <v>247</v>
      </c>
      <c r="H137" t="s">
        <v>269</v>
      </c>
    </row>
    <row r="138" spans="1:8">
      <c r="A138" s="1">
        <v>43678</v>
      </c>
      <c r="B138">
        <v>5192.9158230000012</v>
      </c>
      <c r="C138">
        <f t="shared" si="6"/>
        <v>2019</v>
      </c>
      <c r="D138">
        <f t="shared" si="7"/>
        <v>8</v>
      </c>
      <c r="E138">
        <f t="shared" si="8"/>
        <v>201908</v>
      </c>
      <c r="F138" t="s">
        <v>248</v>
      </c>
      <c r="H138" t="s">
        <v>270</v>
      </c>
    </row>
    <row r="139" spans="1:8">
      <c r="A139" s="1">
        <v>43709</v>
      </c>
      <c r="B139">
        <v>5461.6523699999989</v>
      </c>
      <c r="C139">
        <f t="shared" si="6"/>
        <v>2019</v>
      </c>
      <c r="D139">
        <f t="shared" si="7"/>
        <v>9</v>
      </c>
      <c r="E139">
        <f t="shared" si="8"/>
        <v>201909</v>
      </c>
      <c r="F139" t="s">
        <v>249</v>
      </c>
      <c r="H139" t="s">
        <v>271</v>
      </c>
    </row>
    <row r="140" spans="1:8">
      <c r="A140" s="1">
        <v>43739</v>
      </c>
      <c r="B140">
        <v>5564.0815869999997</v>
      </c>
      <c r="C140">
        <f t="shared" si="6"/>
        <v>2019</v>
      </c>
      <c r="D140">
        <f t="shared" si="7"/>
        <v>10</v>
      </c>
      <c r="E140">
        <f t="shared" si="8"/>
        <v>201910</v>
      </c>
      <c r="F140" t="s">
        <v>250</v>
      </c>
      <c r="H140" t="s">
        <v>272</v>
      </c>
    </row>
    <row r="141" spans="1:8">
      <c r="A141" s="1">
        <v>43770</v>
      </c>
      <c r="B141">
        <v>5110.7460880000008</v>
      </c>
      <c r="C141">
        <f t="shared" si="6"/>
        <v>2019</v>
      </c>
      <c r="D141">
        <f t="shared" si="7"/>
        <v>11</v>
      </c>
      <c r="E141">
        <f t="shared" si="8"/>
        <v>201911</v>
      </c>
      <c r="F141" t="s">
        <v>251</v>
      </c>
      <c r="H141" t="s">
        <v>273</v>
      </c>
    </row>
    <row r="142" spans="1:8">
      <c r="A142" s="1">
        <v>43800</v>
      </c>
      <c r="B142">
        <v>4783.0761619999994</v>
      </c>
      <c r="C142">
        <f t="shared" si="6"/>
        <v>2019</v>
      </c>
      <c r="D142">
        <f t="shared" si="7"/>
        <v>12</v>
      </c>
      <c r="E142">
        <f t="shared" si="8"/>
        <v>201912</v>
      </c>
      <c r="F142" t="s">
        <v>252</v>
      </c>
      <c r="H142" t="s">
        <v>274</v>
      </c>
    </row>
    <row r="143" spans="1:8">
      <c r="A143" s="1">
        <v>43831</v>
      </c>
      <c r="B143">
        <v>4600.4034360000005</v>
      </c>
      <c r="C143">
        <f t="shared" si="6"/>
        <v>2020</v>
      </c>
      <c r="D143">
        <f t="shared" si="7"/>
        <v>1</v>
      </c>
      <c r="E143">
        <f t="shared" si="8"/>
        <v>202001</v>
      </c>
      <c r="F143" t="s">
        <v>253</v>
      </c>
      <c r="G143">
        <v>4600.3999999999996</v>
      </c>
      <c r="H143" t="s">
        <v>275</v>
      </c>
    </row>
    <row r="144" spans="1:8">
      <c r="A144" s="1">
        <v>43862</v>
      </c>
      <c r="B144">
        <v>4494.8298550000009</v>
      </c>
      <c r="C144">
        <f t="shared" si="6"/>
        <v>2020</v>
      </c>
      <c r="D144">
        <f t="shared" si="7"/>
        <v>2</v>
      </c>
      <c r="E144">
        <f t="shared" si="8"/>
        <v>202002</v>
      </c>
      <c r="F144" t="s">
        <v>254</v>
      </c>
      <c r="G144">
        <v>4494.8</v>
      </c>
      <c r="H144" t="s">
        <v>276</v>
      </c>
    </row>
    <row r="145" spans="1:8">
      <c r="A145" s="1">
        <v>43891</v>
      </c>
      <c r="B145">
        <v>5662.7276769999999</v>
      </c>
      <c r="C145">
        <f t="shared" si="6"/>
        <v>2020</v>
      </c>
      <c r="D145">
        <f t="shared" si="7"/>
        <v>3</v>
      </c>
      <c r="E145">
        <f t="shared" si="8"/>
        <v>202003</v>
      </c>
      <c r="F145" t="s">
        <v>255</v>
      </c>
      <c r="H145" t="s">
        <v>277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033C2-6F46-49BB-B531-CE8FD0491979}">
  <dimension ref="A1:A6"/>
  <sheetViews>
    <sheetView zoomScale="85" zoomScaleNormal="85" workbookViewId="0">
      <selection activeCell="A6" sqref="A6"/>
    </sheetView>
  </sheetViews>
  <sheetFormatPr defaultRowHeight="15"/>
  <cols>
    <col min="1" max="1" width="81.7109375" customWidth="1"/>
  </cols>
  <sheetData>
    <row r="1" spans="1:1">
      <c r="A1" s="110" t="s">
        <v>258</v>
      </c>
    </row>
    <row r="2" spans="1:1" ht="30">
      <c r="A2" s="110" t="s">
        <v>287</v>
      </c>
    </row>
    <row r="3" spans="1:1">
      <c r="A3" s="110" t="s">
        <v>257</v>
      </c>
    </row>
    <row r="4" spans="1:1" ht="45">
      <c r="A4" s="110" t="s">
        <v>263</v>
      </c>
    </row>
    <row r="5" spans="1:1">
      <c r="A5" s="110" t="s">
        <v>288</v>
      </c>
    </row>
    <row r="6" spans="1:1">
      <c r="A6" t="s">
        <v>58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E0855-4C64-4A30-9D84-13DBDBAE6EF9}">
  <dimension ref="A1:G15"/>
  <sheetViews>
    <sheetView workbookViewId="0"/>
  </sheetViews>
  <sheetFormatPr defaultRowHeight="15"/>
  <cols>
    <col min="1" max="6" width="15.5703125" customWidth="1"/>
    <col min="7" max="7" width="9.140625" style="116"/>
  </cols>
  <sheetData>
    <row r="1" spans="1:7" ht="17.25">
      <c r="A1" s="109" t="s">
        <v>279</v>
      </c>
      <c r="B1" s="109"/>
      <c r="C1" s="109"/>
      <c r="D1" s="109"/>
      <c r="E1" s="109"/>
      <c r="F1" s="109"/>
      <c r="G1" s="113"/>
    </row>
    <row r="2" spans="1:7" ht="33" customHeight="1">
      <c r="A2" s="127" t="s">
        <v>285</v>
      </c>
      <c r="B2" s="127"/>
      <c r="C2" s="127"/>
      <c r="D2" s="127"/>
      <c r="E2" s="127"/>
      <c r="F2" s="127"/>
      <c r="G2" s="114"/>
    </row>
    <row r="3" spans="1:7" ht="16.5">
      <c r="A3" s="122" t="s">
        <v>281</v>
      </c>
      <c r="B3" s="122" t="s">
        <v>282</v>
      </c>
      <c r="C3" s="122" t="s">
        <v>262</v>
      </c>
      <c r="D3" s="122" t="s">
        <v>186</v>
      </c>
      <c r="E3" s="122" t="s">
        <v>187</v>
      </c>
      <c r="F3" s="122" t="s">
        <v>283</v>
      </c>
      <c r="G3" s="115"/>
    </row>
    <row r="4" spans="1:7" ht="16.5">
      <c r="A4" s="121">
        <v>8.3000000000000007</v>
      </c>
      <c r="B4" s="121">
        <v>21650.1</v>
      </c>
      <c r="C4" s="121">
        <v>19986.099999999999</v>
      </c>
      <c r="D4" s="117" t="s">
        <v>4</v>
      </c>
      <c r="E4" s="117" t="s">
        <v>65</v>
      </c>
      <c r="F4" s="118">
        <v>28</v>
      </c>
      <c r="G4" s="124" t="s">
        <v>188</v>
      </c>
    </row>
    <row r="5" spans="1:7" ht="16.5" customHeight="1">
      <c r="A5" s="121">
        <v>9.5</v>
      </c>
      <c r="B5" s="121">
        <v>19199.099999999999</v>
      </c>
      <c r="C5" s="121">
        <v>17530.7</v>
      </c>
      <c r="D5" s="117" t="s">
        <v>4</v>
      </c>
      <c r="E5" s="117" t="s">
        <v>64</v>
      </c>
      <c r="F5" s="118">
        <v>29</v>
      </c>
      <c r="G5" s="124" t="s">
        <v>189</v>
      </c>
    </row>
    <row r="6" spans="1:7" ht="16.5">
      <c r="A6" s="121">
        <v>11.2</v>
      </c>
      <c r="B6" s="121">
        <v>214.1</v>
      </c>
      <c r="C6" s="121">
        <v>192.4</v>
      </c>
      <c r="D6" s="117" t="s">
        <v>4</v>
      </c>
      <c r="E6" s="117" t="s">
        <v>63</v>
      </c>
      <c r="F6" s="118">
        <v>30</v>
      </c>
      <c r="G6" s="124" t="s">
        <v>190</v>
      </c>
    </row>
    <row r="7" spans="1:7" ht="16.5" customHeight="1">
      <c r="A7" s="121">
        <v>51.2</v>
      </c>
      <c r="B7" s="121">
        <v>308.2</v>
      </c>
      <c r="C7" s="121">
        <v>203.8</v>
      </c>
      <c r="D7" s="117" t="s">
        <v>4</v>
      </c>
      <c r="E7" s="117" t="s">
        <v>280</v>
      </c>
      <c r="F7" s="118">
        <v>31</v>
      </c>
      <c r="G7" s="124" t="s">
        <v>191</v>
      </c>
    </row>
    <row r="8" spans="1:7" ht="16.5">
      <c r="A8" s="121">
        <v>1.8</v>
      </c>
      <c r="B8" s="121">
        <v>175.3</v>
      </c>
      <c r="C8" s="121">
        <v>172.1</v>
      </c>
      <c r="D8" s="117" t="s">
        <v>4</v>
      </c>
      <c r="E8" s="117" t="s">
        <v>61</v>
      </c>
      <c r="F8" s="118">
        <v>32</v>
      </c>
      <c r="G8" s="124" t="s">
        <v>192</v>
      </c>
    </row>
    <row r="9" spans="1:7" ht="16.5" customHeight="1">
      <c r="A9" s="121">
        <v>-1.5</v>
      </c>
      <c r="B9" s="121">
        <v>1224.3</v>
      </c>
      <c r="C9" s="121">
        <v>1242.5999999999999</v>
      </c>
      <c r="D9" s="117" t="s">
        <v>4</v>
      </c>
      <c r="E9" s="117" t="s">
        <v>59</v>
      </c>
      <c r="F9" s="118">
        <v>33</v>
      </c>
      <c r="G9" s="124" t="s">
        <v>194</v>
      </c>
    </row>
    <row r="10" spans="1:7" ht="16.5">
      <c r="A10" s="123">
        <v>14.8</v>
      </c>
      <c r="B10" s="123">
        <v>53606.9</v>
      </c>
      <c r="C10" s="123">
        <v>46691</v>
      </c>
      <c r="D10" s="119" t="s">
        <v>4</v>
      </c>
      <c r="E10" s="119" t="s">
        <v>58</v>
      </c>
      <c r="F10" s="120">
        <v>34</v>
      </c>
      <c r="G10" s="125" t="s">
        <v>195</v>
      </c>
    </row>
    <row r="11" spans="1:7" ht="16.5">
      <c r="A11" s="121">
        <v>-5</v>
      </c>
      <c r="B11" s="121">
        <v>316314.3</v>
      </c>
      <c r="C11" s="121">
        <v>332960</v>
      </c>
      <c r="D11" s="117" t="s">
        <v>56</v>
      </c>
      <c r="E11" s="117" t="s">
        <v>57</v>
      </c>
      <c r="F11" s="118">
        <v>35</v>
      </c>
      <c r="G11" s="124" t="s">
        <v>196</v>
      </c>
    </row>
    <row r="12" spans="1:7" ht="16.5" customHeight="1">
      <c r="A12" s="121">
        <v>-2.2999999999999998</v>
      </c>
      <c r="B12" s="121">
        <v>847.3</v>
      </c>
      <c r="C12" s="121">
        <v>867.4</v>
      </c>
      <c r="D12" s="117" t="s">
        <v>4</v>
      </c>
      <c r="E12" s="117" t="s">
        <v>55</v>
      </c>
      <c r="F12" s="118">
        <v>36</v>
      </c>
      <c r="G12" s="124" t="s">
        <v>197</v>
      </c>
    </row>
    <row r="13" spans="1:7" ht="16.5" customHeight="1">
      <c r="A13" s="121">
        <v>-1.1000000000000001</v>
      </c>
      <c r="B13" s="121">
        <v>532.4</v>
      </c>
      <c r="C13" s="121">
        <v>538.20000000000005</v>
      </c>
      <c r="D13" s="117" t="s">
        <v>4</v>
      </c>
      <c r="E13" s="117" t="s">
        <v>54</v>
      </c>
      <c r="F13" s="118">
        <v>37</v>
      </c>
      <c r="G13" s="124" t="s">
        <v>198</v>
      </c>
    </row>
    <row r="14" spans="1:7" ht="16.5" customHeight="1">
      <c r="A14" s="121">
        <v>-10.9</v>
      </c>
      <c r="B14" s="121">
        <v>39.700000000000003</v>
      </c>
      <c r="C14" s="121">
        <v>44.6</v>
      </c>
      <c r="D14" s="117" t="s">
        <v>4</v>
      </c>
      <c r="E14" s="117" t="s">
        <v>53</v>
      </c>
      <c r="F14" s="118">
        <v>38</v>
      </c>
      <c r="G14" s="124" t="s">
        <v>284</v>
      </c>
    </row>
    <row r="15" spans="1:7" ht="52.5" customHeight="1">
      <c r="A15" s="126" t="s">
        <v>286</v>
      </c>
      <c r="B15" s="126"/>
      <c r="C15" s="126"/>
      <c r="D15" s="126"/>
      <c r="E15" s="126"/>
      <c r="F15" s="126"/>
      <c r="G15" s="126"/>
    </row>
  </sheetData>
  <mergeCells count="2">
    <mergeCell ref="A15:G15"/>
    <mergeCell ref="A2:F2"/>
  </mergeCell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63B62-F082-430C-AB40-6A11E659307A}">
  <dimension ref="A1:DT54"/>
  <sheetViews>
    <sheetView rightToLeft="1" zoomScale="130" zoomScaleNormal="13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RowHeight="14.25"/>
  <cols>
    <col min="1" max="1" width="27.5703125" style="5" bestFit="1" customWidth="1"/>
    <col min="2" max="2" width="11.42578125" style="3" bestFit="1" customWidth="1"/>
    <col min="3" max="13" width="12.28515625" style="4" customWidth="1"/>
    <col min="14" max="14" width="12.28515625" style="8" customWidth="1"/>
    <col min="15" max="28" width="12.28515625" style="4" customWidth="1"/>
    <col min="29" max="52" width="11" style="6" customWidth="1"/>
    <col min="53" max="60" width="11" style="7" customWidth="1"/>
    <col min="61" max="72" width="11" style="6" customWidth="1"/>
    <col min="73" max="77" width="9.140625" style="6" customWidth="1"/>
    <col min="78" max="78" width="12.28515625" style="4" customWidth="1"/>
    <col min="79" max="79" width="10" style="5" customWidth="1"/>
    <col min="80" max="86" width="9.140625" style="3"/>
    <col min="87" max="89" width="12.28515625" style="4" customWidth="1"/>
    <col min="90" max="98" width="9.140625" style="3"/>
    <col min="99" max="99" width="10.28515625" style="3" customWidth="1"/>
    <col min="100" max="100" width="12.140625" style="3" customWidth="1"/>
    <col min="101" max="16384" width="9.140625" style="3"/>
  </cols>
  <sheetData>
    <row r="1" spans="1:124" ht="42.75" customHeight="1">
      <c r="A1" s="107" t="s">
        <v>187</v>
      </c>
      <c r="B1" s="106" t="s">
        <v>186</v>
      </c>
      <c r="C1" s="105" t="s">
        <v>185</v>
      </c>
      <c r="D1" s="105" t="s">
        <v>184</v>
      </c>
      <c r="E1" s="105" t="s">
        <v>183</v>
      </c>
      <c r="F1" s="105" t="s">
        <v>182</v>
      </c>
      <c r="G1" s="105" t="s">
        <v>181</v>
      </c>
      <c r="H1" s="105" t="s">
        <v>180</v>
      </c>
      <c r="I1" s="105" t="s">
        <v>179</v>
      </c>
      <c r="J1" s="105" t="s">
        <v>178</v>
      </c>
      <c r="K1" s="105" t="s">
        <v>177</v>
      </c>
      <c r="L1" s="32" t="s">
        <v>176</v>
      </c>
      <c r="M1" s="105" t="s">
        <v>175</v>
      </c>
      <c r="N1" s="105" t="s">
        <v>174</v>
      </c>
      <c r="O1" s="105" t="s">
        <v>173</v>
      </c>
      <c r="P1" s="105" t="s">
        <v>172</v>
      </c>
      <c r="Q1" s="105" t="s">
        <v>171</v>
      </c>
      <c r="R1" s="105" t="s">
        <v>170</v>
      </c>
      <c r="S1" s="105" t="s">
        <v>169</v>
      </c>
      <c r="T1" s="105" t="s">
        <v>168</v>
      </c>
      <c r="U1" s="105" t="s">
        <v>167</v>
      </c>
      <c r="V1" s="105" t="s">
        <v>166</v>
      </c>
      <c r="W1" s="105" t="s">
        <v>165</v>
      </c>
      <c r="X1" s="105" t="s">
        <v>164</v>
      </c>
      <c r="Y1" s="105" t="s">
        <v>163</v>
      </c>
      <c r="Z1" s="105" t="s">
        <v>162</v>
      </c>
      <c r="AA1" s="105" t="s">
        <v>161</v>
      </c>
      <c r="AB1" s="105" t="s">
        <v>160</v>
      </c>
      <c r="AC1" s="105" t="s">
        <v>159</v>
      </c>
      <c r="AD1" s="105" t="s">
        <v>158</v>
      </c>
      <c r="AE1" s="105" t="s">
        <v>157</v>
      </c>
      <c r="AF1" s="105" t="s">
        <v>156</v>
      </c>
      <c r="AG1" s="105" t="s">
        <v>155</v>
      </c>
      <c r="AH1" s="105" t="s">
        <v>154</v>
      </c>
      <c r="AI1" s="105" t="s">
        <v>153</v>
      </c>
      <c r="AJ1" s="105" t="s">
        <v>152</v>
      </c>
      <c r="AK1" s="105" t="s">
        <v>151</v>
      </c>
      <c r="AL1" s="105" t="s">
        <v>150</v>
      </c>
      <c r="AM1" s="32" t="s">
        <v>149</v>
      </c>
      <c r="AN1" s="32" t="s">
        <v>148</v>
      </c>
      <c r="AO1" s="32" t="s">
        <v>147</v>
      </c>
      <c r="AP1" s="32" t="s">
        <v>146</v>
      </c>
      <c r="AQ1" s="32" t="s">
        <v>145</v>
      </c>
      <c r="AR1" s="32" t="s">
        <v>144</v>
      </c>
      <c r="AS1" s="32" t="s">
        <v>143</v>
      </c>
      <c r="AT1" s="32" t="s">
        <v>142</v>
      </c>
      <c r="AU1" s="32" t="s">
        <v>141</v>
      </c>
      <c r="AV1" s="32" t="s">
        <v>140</v>
      </c>
      <c r="AW1" s="32" t="s">
        <v>139</v>
      </c>
      <c r="AX1" s="32" t="s">
        <v>138</v>
      </c>
      <c r="AY1" s="32" t="s">
        <v>137</v>
      </c>
      <c r="AZ1" s="32" t="s">
        <v>136</v>
      </c>
      <c r="BA1" s="32" t="s">
        <v>135</v>
      </c>
      <c r="BB1" s="32" t="s">
        <v>134</v>
      </c>
      <c r="BC1" s="32" t="s">
        <v>133</v>
      </c>
      <c r="BD1" s="32" t="s">
        <v>132</v>
      </c>
      <c r="BE1" s="32" t="s">
        <v>131</v>
      </c>
      <c r="BF1" s="32" t="s">
        <v>130</v>
      </c>
      <c r="BG1" s="32" t="s">
        <v>129</v>
      </c>
      <c r="BH1" s="32" t="s">
        <v>128</v>
      </c>
      <c r="BI1" s="32" t="s">
        <v>127</v>
      </c>
      <c r="BJ1" s="32" t="s">
        <v>126</v>
      </c>
      <c r="BK1" s="32" t="s">
        <v>125</v>
      </c>
      <c r="BL1" s="32" t="s">
        <v>124</v>
      </c>
      <c r="BM1" s="32" t="s">
        <v>123</v>
      </c>
      <c r="BN1" s="32" t="s">
        <v>122</v>
      </c>
      <c r="BO1" s="32" t="s">
        <v>121</v>
      </c>
      <c r="BP1" s="32" t="s">
        <v>120</v>
      </c>
      <c r="BQ1" s="32" t="s">
        <v>119</v>
      </c>
      <c r="BR1" s="32" t="s">
        <v>118</v>
      </c>
      <c r="BS1" s="32" t="s">
        <v>117</v>
      </c>
      <c r="BT1" s="32" t="s">
        <v>116</v>
      </c>
      <c r="BU1" s="32" t="s">
        <v>115</v>
      </c>
      <c r="BV1" s="32" t="s">
        <v>114</v>
      </c>
      <c r="BW1" s="32" t="s">
        <v>113</v>
      </c>
      <c r="BX1" s="32" t="s">
        <v>112</v>
      </c>
      <c r="BY1" s="32" t="s">
        <v>111</v>
      </c>
      <c r="BZ1" s="32" t="s">
        <v>110</v>
      </c>
      <c r="CA1" s="32" t="s">
        <v>109</v>
      </c>
      <c r="CB1" s="32" t="s">
        <v>108</v>
      </c>
      <c r="CC1" s="32" t="s">
        <v>107</v>
      </c>
      <c r="CD1" s="32" t="s">
        <v>106</v>
      </c>
      <c r="CE1" s="32" t="s">
        <v>105</v>
      </c>
      <c r="CF1" s="32" t="s">
        <v>104</v>
      </c>
      <c r="CG1" s="32" t="s">
        <v>103</v>
      </c>
      <c r="CH1" s="32" t="s">
        <v>102</v>
      </c>
      <c r="CI1" s="32" t="s">
        <v>101</v>
      </c>
      <c r="CJ1" s="32" t="s">
        <v>100</v>
      </c>
      <c r="CK1" s="32" t="s">
        <v>99</v>
      </c>
      <c r="CL1" s="32" t="s">
        <v>98</v>
      </c>
      <c r="CM1" s="32" t="s">
        <v>97</v>
      </c>
      <c r="CN1" s="32" t="s">
        <v>96</v>
      </c>
      <c r="CO1" s="32" t="s">
        <v>95</v>
      </c>
      <c r="CP1" s="32" t="s">
        <v>94</v>
      </c>
      <c r="CQ1" s="32" t="s">
        <v>93</v>
      </c>
      <c r="CR1" s="32" t="s">
        <v>92</v>
      </c>
      <c r="CS1" s="32" t="s">
        <v>91</v>
      </c>
      <c r="CT1" s="32" t="s">
        <v>90</v>
      </c>
      <c r="CU1" s="32" t="s">
        <v>89</v>
      </c>
      <c r="CV1" s="32" t="s">
        <v>88</v>
      </c>
      <c r="CW1" s="32" t="s">
        <v>87</v>
      </c>
      <c r="CX1" s="32" t="s">
        <v>86</v>
      </c>
      <c r="CY1" s="32" t="s">
        <v>85</v>
      </c>
      <c r="CZ1" s="32" t="s">
        <v>84</v>
      </c>
      <c r="DA1" s="32" t="s">
        <v>83</v>
      </c>
      <c r="DB1" s="32" t="s">
        <v>82</v>
      </c>
      <c r="DC1" s="32" t="s">
        <v>81</v>
      </c>
      <c r="DD1" s="32" t="s">
        <v>80</v>
      </c>
      <c r="DE1" s="32" t="s">
        <v>79</v>
      </c>
      <c r="DF1" s="32" t="s">
        <v>78</v>
      </c>
      <c r="DG1" s="32" t="s">
        <v>77</v>
      </c>
      <c r="DH1" s="32" t="s">
        <v>76</v>
      </c>
      <c r="DI1" s="32" t="s">
        <v>75</v>
      </c>
      <c r="DJ1" s="32" t="s">
        <v>74</v>
      </c>
      <c r="DK1" s="32" t="s">
        <v>73</v>
      </c>
      <c r="DL1" s="32" t="s">
        <v>72</v>
      </c>
      <c r="DM1" s="32" t="s">
        <v>71</v>
      </c>
      <c r="DN1" s="32" t="s">
        <v>70</v>
      </c>
      <c r="DO1" s="32" t="s">
        <v>69</v>
      </c>
      <c r="DP1" s="32" t="s">
        <v>68</v>
      </c>
      <c r="DQ1" s="32" t="s">
        <v>67</v>
      </c>
      <c r="DR1" s="32" t="s">
        <v>66</v>
      </c>
    </row>
    <row r="2" spans="1:124">
      <c r="A2" s="9" t="s">
        <v>65</v>
      </c>
      <c r="B2" s="9" t="s">
        <v>4</v>
      </c>
      <c r="C2" s="102">
        <f>921.132+23.3</f>
        <v>944.4319999999999</v>
      </c>
      <c r="D2" s="102">
        <f>833+25</f>
        <v>858</v>
      </c>
      <c r="E2" s="102">
        <f>835+23</f>
        <v>858</v>
      </c>
      <c r="F2" s="102">
        <f>709+23</f>
        <v>732</v>
      </c>
      <c r="G2" s="102">
        <f>740+23</f>
        <v>763</v>
      </c>
      <c r="H2" s="12">
        <v>854.91</v>
      </c>
      <c r="I2" s="12">
        <v>889</v>
      </c>
      <c r="J2" s="12">
        <v>945</v>
      </c>
      <c r="K2" s="93">
        <v>942.7</v>
      </c>
      <c r="L2" s="96">
        <v>985.4</v>
      </c>
      <c r="M2" s="12">
        <v>988.27</v>
      </c>
      <c r="N2" s="104">
        <v>1012.8</v>
      </c>
      <c r="O2" s="93">
        <f>950.5+55</f>
        <v>1005.5</v>
      </c>
      <c r="P2" s="103">
        <v>979.2</v>
      </c>
      <c r="Q2" s="102">
        <v>948.7</v>
      </c>
      <c r="R2" s="102">
        <v>921.3</v>
      </c>
      <c r="S2" s="93">
        <v>893.3</v>
      </c>
      <c r="T2" s="12">
        <v>914.4</v>
      </c>
      <c r="U2" s="12">
        <v>857</v>
      </c>
      <c r="V2" s="12">
        <v>874.9</v>
      </c>
      <c r="W2" s="101">
        <v>822</v>
      </c>
      <c r="X2" s="102">
        <v>953</v>
      </c>
      <c r="Y2" s="102">
        <v>992</v>
      </c>
      <c r="Z2" s="101">
        <v>960.6</v>
      </c>
      <c r="AA2" s="101">
        <v>1052.4000000000001</v>
      </c>
      <c r="AB2" s="101">
        <v>1040.8</v>
      </c>
      <c r="AC2" s="93">
        <v>1012</v>
      </c>
      <c r="AD2" s="94">
        <v>847.5</v>
      </c>
      <c r="AE2" s="12">
        <v>964.5</v>
      </c>
      <c r="AF2" s="12">
        <v>1035</v>
      </c>
      <c r="AG2" s="12">
        <v>1047.5999999999999</v>
      </c>
      <c r="AH2" s="12">
        <v>1065.4000000000001</v>
      </c>
      <c r="AI2" s="12">
        <v>1061</v>
      </c>
      <c r="AJ2" s="93">
        <v>1134</v>
      </c>
      <c r="AK2" s="93">
        <v>1176</v>
      </c>
      <c r="AL2" s="93">
        <v>1097</v>
      </c>
      <c r="AM2" s="12">
        <v>1146</v>
      </c>
      <c r="AN2" s="12">
        <v>1188</v>
      </c>
      <c r="AO2" s="12">
        <v>1197</v>
      </c>
      <c r="AP2" s="12">
        <v>1120.5999999999999</v>
      </c>
      <c r="AQ2" s="12">
        <v>1062.8</v>
      </c>
      <c r="AR2" s="12">
        <v>1142</v>
      </c>
      <c r="AS2" s="12">
        <v>1067</v>
      </c>
      <c r="AT2" s="12">
        <v>1139.4000000000001</v>
      </c>
      <c r="AU2" s="12">
        <v>1225</v>
      </c>
      <c r="AV2" s="12">
        <v>1292.4000000000001</v>
      </c>
      <c r="AW2" s="12">
        <v>1287</v>
      </c>
      <c r="AX2" s="12">
        <v>1210</v>
      </c>
      <c r="AY2" s="12">
        <v>1353</v>
      </c>
      <c r="AZ2" s="12">
        <v>1266</v>
      </c>
      <c r="BA2" s="12">
        <v>1271</v>
      </c>
      <c r="BB2" s="12">
        <v>1166</v>
      </c>
      <c r="BC2" s="12">
        <v>1179</v>
      </c>
      <c r="BD2" s="12">
        <v>1278</v>
      </c>
      <c r="BE2" s="12">
        <v>1211</v>
      </c>
      <c r="BF2" s="12">
        <v>1267.9000000000001</v>
      </c>
      <c r="BG2" s="12">
        <v>1227.3</v>
      </c>
      <c r="BH2" s="12">
        <v>1114.7</v>
      </c>
      <c r="BI2" s="12">
        <v>1200.6279999999999</v>
      </c>
      <c r="BJ2" s="12">
        <v>1216.5709999999999</v>
      </c>
      <c r="BK2" s="12">
        <v>1264.923</v>
      </c>
      <c r="BL2" s="12">
        <v>1287.232</v>
      </c>
      <c r="BM2" s="12">
        <v>1284.0240000000001</v>
      </c>
      <c r="BN2" s="12">
        <v>1301.6959999999999</v>
      </c>
      <c r="BO2" s="12">
        <v>1292.278</v>
      </c>
      <c r="BP2" s="12">
        <v>1363.85</v>
      </c>
      <c r="BQ2" s="12">
        <v>1380.154</v>
      </c>
      <c r="BR2" s="12">
        <v>1375.078</v>
      </c>
      <c r="BS2" s="12">
        <v>1382.6260000000002</v>
      </c>
      <c r="BT2" s="12">
        <v>1140.7560000000001</v>
      </c>
      <c r="BU2" s="12">
        <v>1263.373</v>
      </c>
      <c r="BV2" s="12">
        <v>1327.5920000000001</v>
      </c>
      <c r="BW2" s="12">
        <v>1456.3019999999999</v>
      </c>
      <c r="BX2" s="12">
        <v>1426.548</v>
      </c>
      <c r="BY2" s="12">
        <v>1410.03</v>
      </c>
      <c r="BZ2" s="12">
        <v>1290.0819999999999</v>
      </c>
      <c r="CA2" s="12">
        <v>1335.568</v>
      </c>
      <c r="CB2" s="12">
        <v>1436.606</v>
      </c>
      <c r="CC2" s="12">
        <v>1450.8869999999999</v>
      </c>
      <c r="CD2" s="12">
        <v>1460.875</v>
      </c>
      <c r="CE2" s="12">
        <v>1366.4460000000001</v>
      </c>
      <c r="CF2" s="12">
        <v>1372.2719999999999</v>
      </c>
      <c r="CG2" s="12">
        <v>1415.4590000000001</v>
      </c>
      <c r="CH2" s="12">
        <v>1321.1089999999999</v>
      </c>
      <c r="CI2" s="12">
        <v>1476.8965490000001</v>
      </c>
      <c r="CJ2" s="12">
        <v>1562.6324399999999</v>
      </c>
      <c r="CK2" s="12">
        <v>1566.6921</v>
      </c>
      <c r="CL2" s="12">
        <v>1399.69272</v>
      </c>
      <c r="CM2" s="12">
        <v>1374.9716099999998</v>
      </c>
      <c r="CN2" s="12">
        <v>1470.9708700000001</v>
      </c>
      <c r="CO2" s="12">
        <v>1457.17976</v>
      </c>
      <c r="CP2" s="12">
        <v>1352.5241899999999</v>
      </c>
      <c r="CQ2" s="12">
        <v>1384.6314399999999</v>
      </c>
      <c r="CR2" s="12">
        <v>1418.0161099999998</v>
      </c>
      <c r="CS2" s="12">
        <v>1381.6926100000001</v>
      </c>
      <c r="CT2" s="12">
        <v>1345.1946599999999</v>
      </c>
      <c r="CU2" s="12">
        <v>1495.15914</v>
      </c>
      <c r="CV2" s="12">
        <v>1641.5891000000001</v>
      </c>
      <c r="CW2" s="12">
        <v>1567.35816</v>
      </c>
      <c r="CX2" s="12">
        <v>1384.2797700000001</v>
      </c>
      <c r="CY2" s="12">
        <v>1583.4274700000001</v>
      </c>
      <c r="CZ2" s="12">
        <v>1635.8767</v>
      </c>
      <c r="DA2" s="12">
        <v>1581.8189299999999</v>
      </c>
      <c r="DB2" s="12">
        <v>1587.55873</v>
      </c>
      <c r="DC2" s="12">
        <v>1556.2961400000002</v>
      </c>
      <c r="DD2" s="12">
        <v>1609.92815</v>
      </c>
      <c r="DE2" s="12">
        <v>1472.3150500000002</v>
      </c>
      <c r="DF2" s="12">
        <v>1652.89779</v>
      </c>
      <c r="DG2" s="12">
        <v>1650.8887349999998</v>
      </c>
      <c r="DH2" s="12">
        <v>1770.4653599999999</v>
      </c>
      <c r="DI2" s="12">
        <v>1726.25071</v>
      </c>
      <c r="DJ2" s="12">
        <v>1617.5322349999999</v>
      </c>
      <c r="DK2" s="12">
        <v>1653.7120199999999</v>
      </c>
      <c r="DL2" s="12">
        <v>1738.6371999999999</v>
      </c>
      <c r="DM2" s="12">
        <v>1689.19652</v>
      </c>
      <c r="DN2" s="12">
        <v>1807.716265</v>
      </c>
      <c r="DO2" s="12">
        <v>1809.5340330000001</v>
      </c>
      <c r="DP2" s="12">
        <v>1856.229223</v>
      </c>
      <c r="DQ2" s="12">
        <v>1800.9920030000001</v>
      </c>
      <c r="DR2" s="12">
        <v>1712.100657</v>
      </c>
      <c r="DT2" s="108" t="s">
        <v>188</v>
      </c>
    </row>
    <row r="3" spans="1:124">
      <c r="A3" s="9" t="s">
        <v>64</v>
      </c>
      <c r="B3" s="9" t="s">
        <v>4</v>
      </c>
      <c r="C3" s="94">
        <f>243.2+974.32</f>
        <v>1217.52</v>
      </c>
      <c r="D3" s="94">
        <f>801+296</f>
        <v>1097</v>
      </c>
      <c r="E3" s="94">
        <f>923+211</f>
        <v>1134</v>
      </c>
      <c r="F3" s="94">
        <f>781+176</f>
        <v>957</v>
      </c>
      <c r="G3" s="94">
        <v>964</v>
      </c>
      <c r="H3" s="12">
        <v>1228.8600000000001</v>
      </c>
      <c r="I3" s="12">
        <v>1106.0999999999999</v>
      </c>
      <c r="J3" s="12">
        <v>1065</v>
      </c>
      <c r="K3" s="98">
        <v>1181.5</v>
      </c>
      <c r="L3" s="96">
        <v>1142.8</v>
      </c>
      <c r="M3" s="12">
        <v>1150.9000000000001</v>
      </c>
      <c r="N3" s="100">
        <v>1084</v>
      </c>
      <c r="O3" s="98">
        <f>764.4+252</f>
        <v>1016.4</v>
      </c>
      <c r="P3" s="98">
        <v>969.1</v>
      </c>
      <c r="Q3" s="99">
        <v>1250.5999999999999</v>
      </c>
      <c r="R3" s="99">
        <v>1170.3</v>
      </c>
      <c r="S3" s="98">
        <v>1083.5</v>
      </c>
      <c r="T3" s="12">
        <v>1406.4</v>
      </c>
      <c r="U3" s="12">
        <v>1192.2</v>
      </c>
      <c r="V3" s="12">
        <v>1125</v>
      </c>
      <c r="W3" s="98">
        <v>1223</v>
      </c>
      <c r="X3" s="99">
        <v>1251</v>
      </c>
      <c r="Y3" s="99">
        <v>1269</v>
      </c>
      <c r="Z3" s="98">
        <v>1260</v>
      </c>
      <c r="AA3" s="98">
        <v>1369.7</v>
      </c>
      <c r="AB3" s="98">
        <v>1235.2</v>
      </c>
      <c r="AC3" s="98">
        <v>1209.5</v>
      </c>
      <c r="AD3" s="99">
        <v>1188.0999999999999</v>
      </c>
      <c r="AE3" s="12">
        <v>1266.8</v>
      </c>
      <c r="AF3" s="12">
        <v>1383</v>
      </c>
      <c r="AG3" s="12">
        <v>1336.8</v>
      </c>
      <c r="AH3" s="12">
        <v>1385</v>
      </c>
      <c r="AI3" s="12">
        <v>1383</v>
      </c>
      <c r="AJ3" s="98">
        <v>1415</v>
      </c>
      <c r="AK3" s="98">
        <v>1379</v>
      </c>
      <c r="AL3" s="98">
        <v>1347</v>
      </c>
      <c r="AM3" s="12">
        <v>1319</v>
      </c>
      <c r="AN3" s="12">
        <v>1361</v>
      </c>
      <c r="AO3" s="12">
        <v>1507</v>
      </c>
      <c r="AP3" s="12">
        <v>1475.5</v>
      </c>
      <c r="AQ3" s="12">
        <v>1457.7</v>
      </c>
      <c r="AR3" s="12">
        <v>1431.1</v>
      </c>
      <c r="AS3" s="12">
        <v>1251.0999999999999</v>
      </c>
      <c r="AT3" s="12">
        <v>1371.5</v>
      </c>
      <c r="AU3" s="12">
        <v>1398.6</v>
      </c>
      <c r="AV3" s="12">
        <v>1476.6</v>
      </c>
      <c r="AW3" s="12">
        <v>1503</v>
      </c>
      <c r="AX3" s="12">
        <v>1372</v>
      </c>
      <c r="AY3" s="12">
        <v>1543.1</v>
      </c>
      <c r="AZ3" s="12">
        <v>1476</v>
      </c>
      <c r="BA3" s="12">
        <v>1554</v>
      </c>
      <c r="BB3" s="12">
        <v>1489</v>
      </c>
      <c r="BC3" s="12">
        <v>1515</v>
      </c>
      <c r="BD3" s="12">
        <v>1520</v>
      </c>
      <c r="BE3" s="12">
        <v>1412</v>
      </c>
      <c r="BF3" s="12">
        <v>1380.4</v>
      </c>
      <c r="BG3" s="12">
        <v>1425</v>
      </c>
      <c r="BH3" s="12">
        <v>1456.9</v>
      </c>
      <c r="BI3" s="12">
        <v>1473.232</v>
      </c>
      <c r="BJ3" s="12">
        <v>1387.8579999999999</v>
      </c>
      <c r="BK3" s="12">
        <v>1347.999</v>
      </c>
      <c r="BL3" s="12">
        <v>1393.0940000000001</v>
      </c>
      <c r="BM3" s="12">
        <v>1422.076</v>
      </c>
      <c r="BN3" s="12">
        <v>1475.3329999999999</v>
      </c>
      <c r="BO3" s="12">
        <v>1480.752</v>
      </c>
      <c r="BP3" s="12">
        <v>1258.691</v>
      </c>
      <c r="BQ3" s="12">
        <v>1357.72</v>
      </c>
      <c r="BR3" s="12">
        <v>1389.2180000000001</v>
      </c>
      <c r="BS3" s="12">
        <v>1437.9089999999999</v>
      </c>
      <c r="BT3" s="12">
        <v>1346.7139999999999</v>
      </c>
      <c r="BU3" s="12">
        <v>1241.722</v>
      </c>
      <c r="BV3" s="12">
        <v>1418.116</v>
      </c>
      <c r="BW3" s="12">
        <v>1499.6929999999998</v>
      </c>
      <c r="BX3" s="12">
        <v>1532.0309999999999</v>
      </c>
      <c r="BY3" s="12">
        <v>1359.0369999999998</v>
      </c>
      <c r="BZ3" s="12">
        <v>1389.066</v>
      </c>
      <c r="CA3" s="12">
        <v>1380.231</v>
      </c>
      <c r="CB3" s="12">
        <v>1475.7510000000002</v>
      </c>
      <c r="CC3" s="12">
        <v>1405.665</v>
      </c>
      <c r="CD3" s="12">
        <v>1405.5239999999999</v>
      </c>
      <c r="CE3" s="12">
        <v>1362.4490000000001</v>
      </c>
      <c r="CF3" s="12">
        <v>1326.048</v>
      </c>
      <c r="CG3" s="12">
        <v>1340.8319999999999</v>
      </c>
      <c r="CH3" s="12">
        <v>1263.829</v>
      </c>
      <c r="CI3" s="12">
        <v>1509.911402</v>
      </c>
      <c r="CJ3" s="12">
        <v>1716.3507500000001</v>
      </c>
      <c r="CK3" s="12">
        <v>1559.0862869999999</v>
      </c>
      <c r="CL3" s="12">
        <v>1550.4062650000001</v>
      </c>
      <c r="CM3" s="12">
        <v>1541.08755</v>
      </c>
      <c r="CN3" s="12">
        <v>1571.2939469999999</v>
      </c>
      <c r="CO3" s="12">
        <v>1477.3629119999998</v>
      </c>
      <c r="CP3" s="12">
        <v>1387.701822</v>
      </c>
      <c r="CQ3" s="12">
        <v>1390.1960019999999</v>
      </c>
      <c r="CR3" s="12">
        <v>1376.3703190000001</v>
      </c>
      <c r="CS3" s="12">
        <v>1360.3469909999999</v>
      </c>
      <c r="CT3" s="12">
        <v>1387.7792809999999</v>
      </c>
      <c r="CU3" s="12">
        <v>1298.854705</v>
      </c>
      <c r="CV3" s="12">
        <v>1499.2423410000001</v>
      </c>
      <c r="CW3" s="12">
        <v>1503.782831</v>
      </c>
      <c r="CX3" s="12">
        <v>1532.1944390000001</v>
      </c>
      <c r="CY3" s="12">
        <v>1477.000188</v>
      </c>
      <c r="CZ3" s="12">
        <v>1505.8058679999999</v>
      </c>
      <c r="DA3" s="12">
        <v>1520.783913</v>
      </c>
      <c r="DB3" s="12">
        <v>1658.0966019999998</v>
      </c>
      <c r="DC3" s="12">
        <v>1548.7484169999998</v>
      </c>
      <c r="DD3" s="12">
        <v>1517.985465</v>
      </c>
      <c r="DE3" s="12">
        <v>1464.6221289999999</v>
      </c>
      <c r="DF3" s="12">
        <v>1624.0859290000003</v>
      </c>
      <c r="DG3" s="12">
        <v>1469.5833900000002</v>
      </c>
      <c r="DH3" s="12">
        <v>1671.0048480000003</v>
      </c>
      <c r="DI3" s="12">
        <v>1661.5355889999998</v>
      </c>
      <c r="DJ3" s="12">
        <v>1493.7745379999999</v>
      </c>
      <c r="DK3" s="12">
        <v>1570.3275449999999</v>
      </c>
      <c r="DL3" s="12">
        <v>1578.102052</v>
      </c>
      <c r="DM3" s="12">
        <v>1564.8212100000003</v>
      </c>
      <c r="DN3" s="12">
        <v>1590.1766929999999</v>
      </c>
      <c r="DO3" s="12">
        <v>1520.806542</v>
      </c>
      <c r="DP3" s="12">
        <v>1581.5576329999999</v>
      </c>
      <c r="DQ3" s="12">
        <v>1586.2422670000001</v>
      </c>
      <c r="DR3" s="12">
        <v>1503.8323059999998</v>
      </c>
      <c r="DT3" s="108" t="s">
        <v>189</v>
      </c>
    </row>
    <row r="4" spans="1:124">
      <c r="A4" s="9" t="s">
        <v>63</v>
      </c>
      <c r="B4" s="9" t="s">
        <v>4</v>
      </c>
      <c r="C4" s="94">
        <v>18.3</v>
      </c>
      <c r="D4" s="94">
        <v>15.8</v>
      </c>
      <c r="E4" s="94">
        <v>13.22</v>
      </c>
      <c r="F4" s="94">
        <v>16.690000000000001</v>
      </c>
      <c r="G4" s="94">
        <v>17.399999999999999</v>
      </c>
      <c r="H4" s="94">
        <v>18.38</v>
      </c>
      <c r="I4" s="12">
        <v>18.100000000000001</v>
      </c>
      <c r="J4" s="94">
        <v>17.3</v>
      </c>
      <c r="K4" s="94">
        <v>16.3</v>
      </c>
      <c r="L4" s="96">
        <v>18.100000000000001</v>
      </c>
      <c r="M4" s="12">
        <v>18.100000000000001</v>
      </c>
      <c r="N4" s="97">
        <v>17.7</v>
      </c>
      <c r="O4" s="98">
        <v>17.600000000000001</v>
      </c>
      <c r="P4" s="94">
        <v>17.3</v>
      </c>
      <c r="Q4" s="94">
        <v>17.399999999999999</v>
      </c>
      <c r="R4" s="94">
        <v>17.399999999999999</v>
      </c>
      <c r="S4" s="98">
        <v>17.440000000000001</v>
      </c>
      <c r="T4" s="98">
        <v>17.399999999999999</v>
      </c>
      <c r="U4" s="12">
        <v>17.399999999999999</v>
      </c>
      <c r="V4" s="98">
        <v>17.3</v>
      </c>
      <c r="W4" s="98">
        <v>17.7</v>
      </c>
      <c r="X4" s="94">
        <v>18.100000000000001</v>
      </c>
      <c r="Y4" s="94">
        <v>18.100000000000001</v>
      </c>
      <c r="Z4" s="98">
        <v>17.2</v>
      </c>
      <c r="AA4" s="98">
        <v>18.28</v>
      </c>
      <c r="AB4" s="98">
        <v>18.7</v>
      </c>
      <c r="AC4" s="98">
        <v>18.3</v>
      </c>
      <c r="AD4" s="99">
        <v>18.399999999999999</v>
      </c>
      <c r="AE4" s="12">
        <v>18.3</v>
      </c>
      <c r="AF4" s="12">
        <v>18</v>
      </c>
      <c r="AG4" s="12">
        <v>18.7</v>
      </c>
      <c r="AH4" s="12">
        <v>18.3</v>
      </c>
      <c r="AI4" s="12">
        <v>19</v>
      </c>
      <c r="AJ4" s="98">
        <v>20</v>
      </c>
      <c r="AK4" s="98">
        <v>18.600000000000001</v>
      </c>
      <c r="AL4" s="98">
        <v>16.3</v>
      </c>
      <c r="AM4" s="12">
        <v>19.5</v>
      </c>
      <c r="AN4" s="12">
        <v>18.7</v>
      </c>
      <c r="AO4" s="12">
        <v>20</v>
      </c>
      <c r="AP4" s="12">
        <v>16.100000000000001</v>
      </c>
      <c r="AQ4" s="12">
        <v>17.306000000000001</v>
      </c>
      <c r="AR4" s="12">
        <v>23.773999999999987</v>
      </c>
      <c r="AS4" s="12">
        <v>21.5</v>
      </c>
      <c r="AT4" s="12">
        <v>20</v>
      </c>
      <c r="AU4" s="12">
        <v>20</v>
      </c>
      <c r="AV4" s="12">
        <v>22.2</v>
      </c>
      <c r="AW4" s="12">
        <v>21</v>
      </c>
      <c r="AX4" s="12">
        <v>18.399999999999999</v>
      </c>
      <c r="AY4" s="12">
        <v>15.2</v>
      </c>
      <c r="AZ4" s="12">
        <v>18</v>
      </c>
      <c r="BA4" s="12">
        <v>20.5</v>
      </c>
      <c r="BB4" s="12">
        <v>16.2</v>
      </c>
      <c r="BC4" s="12">
        <v>19.468821999999999</v>
      </c>
      <c r="BD4" s="12">
        <v>23.341177999999999</v>
      </c>
      <c r="BE4" s="12">
        <v>18.899999999999999</v>
      </c>
      <c r="BF4" s="12">
        <v>18.5</v>
      </c>
      <c r="BG4" s="12">
        <v>16.5</v>
      </c>
      <c r="BH4" s="12">
        <v>16.5</v>
      </c>
      <c r="BI4" s="12">
        <v>16.853000000000002</v>
      </c>
      <c r="BJ4" s="12">
        <v>17.315999999999999</v>
      </c>
      <c r="BK4" s="12">
        <v>15.69</v>
      </c>
      <c r="BL4" s="12">
        <v>15.489000000000001</v>
      </c>
      <c r="BM4" s="12">
        <v>14.481</v>
      </c>
      <c r="BN4" s="12">
        <v>14.465</v>
      </c>
      <c r="BO4" s="12">
        <v>15.702999999999999</v>
      </c>
      <c r="BP4" s="12">
        <v>16.334</v>
      </c>
      <c r="BQ4" s="12">
        <v>14.244999999999999</v>
      </c>
      <c r="BR4" s="12">
        <v>15.132999999999999</v>
      </c>
      <c r="BS4" s="12">
        <v>16.869</v>
      </c>
      <c r="BT4" s="12">
        <v>16.773</v>
      </c>
      <c r="BU4" s="12">
        <v>17.196000000000002</v>
      </c>
      <c r="BV4" s="12">
        <v>16.196000000000002</v>
      </c>
      <c r="BW4" s="12">
        <v>15.44</v>
      </c>
      <c r="BX4" s="12">
        <v>15.823</v>
      </c>
      <c r="BY4" s="12">
        <v>16.300999999999998</v>
      </c>
      <c r="BZ4" s="12">
        <v>16.37</v>
      </c>
      <c r="CA4" s="12">
        <v>16.324000000000002</v>
      </c>
      <c r="CB4" s="12">
        <v>16.559999999999999</v>
      </c>
      <c r="CC4" s="12">
        <v>17.04</v>
      </c>
      <c r="CD4" s="12">
        <v>15.512</v>
      </c>
      <c r="CE4" s="12">
        <v>16.309999999999999</v>
      </c>
      <c r="CF4" s="12">
        <v>14.976000000000001</v>
      </c>
      <c r="CG4" s="12">
        <v>16.102</v>
      </c>
      <c r="CH4" s="12">
        <v>16.841999999999999</v>
      </c>
      <c r="CI4" s="12">
        <v>14.499000000000001</v>
      </c>
      <c r="CJ4" s="12">
        <v>13.775881</v>
      </c>
      <c r="CK4" s="12">
        <v>16.780540999999999</v>
      </c>
      <c r="CL4" s="12">
        <v>16.305085999999999</v>
      </c>
      <c r="CM4" s="12">
        <v>16.272601999999999</v>
      </c>
      <c r="CN4" s="12">
        <v>16.304808000000001</v>
      </c>
      <c r="CO4" s="12">
        <v>16.207801</v>
      </c>
      <c r="CP4" s="12">
        <v>12.797934</v>
      </c>
      <c r="CQ4" s="12">
        <v>13.727827</v>
      </c>
      <c r="CR4" s="12">
        <v>16.965284</v>
      </c>
      <c r="CS4" s="12">
        <v>19.656891999999999</v>
      </c>
      <c r="CT4" s="12">
        <v>19.927053000000001</v>
      </c>
      <c r="CU4" s="12">
        <v>13.449530999999999</v>
      </c>
      <c r="CV4" s="12">
        <v>16.266057</v>
      </c>
      <c r="CW4" s="12">
        <v>14.126171000000001</v>
      </c>
      <c r="CX4" s="12">
        <v>16.663214</v>
      </c>
      <c r="CY4" s="12">
        <v>17.482859000000001</v>
      </c>
      <c r="CZ4" s="12">
        <v>17.485037999999999</v>
      </c>
      <c r="DA4" s="12">
        <v>14.796933000000001</v>
      </c>
      <c r="DB4" s="12">
        <v>15.413943</v>
      </c>
      <c r="DC4" s="12">
        <v>16.130233</v>
      </c>
      <c r="DD4" s="12">
        <v>15.567024999999999</v>
      </c>
      <c r="DE4" s="12">
        <v>15.563810000000002</v>
      </c>
      <c r="DF4" s="12">
        <v>17.13599</v>
      </c>
      <c r="DG4" s="12">
        <v>13.49727</v>
      </c>
      <c r="DH4" s="12">
        <v>12.699</v>
      </c>
      <c r="DI4" s="12">
        <v>9.5253899999999998</v>
      </c>
      <c r="DJ4" s="12">
        <v>10.127000000000001</v>
      </c>
      <c r="DK4" s="12">
        <v>11.785</v>
      </c>
      <c r="DL4" s="12">
        <v>10.249000000000001</v>
      </c>
      <c r="DM4" s="12">
        <v>10.247999999999999</v>
      </c>
      <c r="DN4" s="12">
        <v>10.823379999999998</v>
      </c>
      <c r="DO4" s="12">
        <v>17.412690000000001</v>
      </c>
      <c r="DP4" s="12">
        <v>18.792000000000002</v>
      </c>
      <c r="DQ4" s="12">
        <v>16.089290000000002</v>
      </c>
      <c r="DR4" s="12">
        <v>18.334</v>
      </c>
      <c r="DT4" s="108" t="s">
        <v>190</v>
      </c>
    </row>
    <row r="5" spans="1:124">
      <c r="A5" s="9" t="s">
        <v>62</v>
      </c>
      <c r="B5" s="9" t="s">
        <v>4</v>
      </c>
      <c r="C5" s="94">
        <v>19.5</v>
      </c>
      <c r="D5" s="94">
        <v>19.27</v>
      </c>
      <c r="E5" s="94">
        <v>19.23</v>
      </c>
      <c r="F5" s="94">
        <v>18.059999999999999</v>
      </c>
      <c r="G5" s="94">
        <v>20</v>
      </c>
      <c r="H5" s="94">
        <v>20.09</v>
      </c>
      <c r="I5" s="12">
        <v>19</v>
      </c>
      <c r="J5" s="94">
        <v>20</v>
      </c>
      <c r="K5" s="94">
        <v>21.8</v>
      </c>
      <c r="L5" s="96">
        <v>23.8</v>
      </c>
      <c r="M5" s="12">
        <v>23.3</v>
      </c>
      <c r="N5" s="97">
        <v>23.7</v>
      </c>
      <c r="O5" s="93">
        <v>23.8</v>
      </c>
      <c r="P5" s="94">
        <v>23.9</v>
      </c>
      <c r="Q5" s="94">
        <v>24.6</v>
      </c>
      <c r="R5" s="94">
        <v>24.3</v>
      </c>
      <c r="S5" s="93">
        <v>23.7</v>
      </c>
      <c r="T5" s="93">
        <v>23.4</v>
      </c>
      <c r="U5" s="12">
        <v>22</v>
      </c>
      <c r="V5" s="93">
        <v>22.6</v>
      </c>
      <c r="W5" s="93">
        <v>23.1</v>
      </c>
      <c r="X5" s="94">
        <v>23.4</v>
      </c>
      <c r="Y5" s="94">
        <v>23.4</v>
      </c>
      <c r="Z5" s="93">
        <v>23.1</v>
      </c>
      <c r="AA5" s="93">
        <v>25.7</v>
      </c>
      <c r="AB5" s="93">
        <v>26.2</v>
      </c>
      <c r="AC5" s="93">
        <v>25.8</v>
      </c>
      <c r="AD5" s="94">
        <v>25.6</v>
      </c>
      <c r="AE5" s="12">
        <v>23.9</v>
      </c>
      <c r="AF5" s="12">
        <v>22.6</v>
      </c>
      <c r="AG5" s="12">
        <v>23.1</v>
      </c>
      <c r="AH5" s="12">
        <v>24.5</v>
      </c>
      <c r="AI5" s="12">
        <v>24.4</v>
      </c>
      <c r="AJ5" s="93">
        <v>26.2</v>
      </c>
      <c r="AK5" s="93">
        <v>26.6</v>
      </c>
      <c r="AL5" s="93">
        <v>26.7</v>
      </c>
      <c r="AM5" s="12">
        <v>28</v>
      </c>
      <c r="AN5" s="12">
        <v>28.4</v>
      </c>
      <c r="AO5" s="12">
        <v>28.2</v>
      </c>
      <c r="AP5" s="12">
        <v>28.1</v>
      </c>
      <c r="AQ5" s="12">
        <v>27.920560000000002</v>
      </c>
      <c r="AR5" s="12">
        <v>28.259440000000012</v>
      </c>
      <c r="AS5" s="12">
        <v>28.4</v>
      </c>
      <c r="AT5" s="12">
        <v>27.2</v>
      </c>
      <c r="AU5" s="12">
        <v>27.1</v>
      </c>
      <c r="AV5" s="12">
        <v>27.4</v>
      </c>
      <c r="AW5" s="12">
        <v>25</v>
      </c>
      <c r="AX5" s="12">
        <v>22.5</v>
      </c>
      <c r="AY5" s="12">
        <v>28.2</v>
      </c>
      <c r="AZ5" s="12">
        <v>28.9</v>
      </c>
      <c r="BA5" s="12">
        <v>27.7</v>
      </c>
      <c r="BB5" s="12">
        <v>26.6</v>
      </c>
      <c r="BC5" s="12">
        <v>27.393999999999998</v>
      </c>
      <c r="BD5" s="12">
        <v>28.615999999999985</v>
      </c>
      <c r="BE5" s="12">
        <v>28</v>
      </c>
      <c r="BF5" s="12">
        <v>28.3</v>
      </c>
      <c r="BG5" s="12">
        <v>29.2</v>
      </c>
      <c r="BH5" s="12">
        <v>24</v>
      </c>
      <c r="BI5" s="12">
        <v>18.556999999999999</v>
      </c>
      <c r="BJ5" s="12">
        <v>24.048999999999999</v>
      </c>
      <c r="BK5" s="12">
        <v>25.085000000000001</v>
      </c>
      <c r="BL5" s="12">
        <v>26.5</v>
      </c>
      <c r="BM5" s="12">
        <v>26.5</v>
      </c>
      <c r="BN5" s="12">
        <v>26.54</v>
      </c>
      <c r="BO5" s="12">
        <v>26.547000000000001</v>
      </c>
      <c r="BP5" s="12">
        <v>25.771999999999998</v>
      </c>
      <c r="BQ5" s="12">
        <v>24.161999999999999</v>
      </c>
      <c r="BR5" s="12">
        <v>24.513000000000002</v>
      </c>
      <c r="BS5" s="12">
        <v>23.213000000000001</v>
      </c>
      <c r="BT5" s="12">
        <v>23.294</v>
      </c>
      <c r="BU5" s="12">
        <v>23.983000000000001</v>
      </c>
      <c r="BV5" s="12">
        <v>23.297000000000001</v>
      </c>
      <c r="BW5" s="12">
        <v>25.37</v>
      </c>
      <c r="BX5" s="12">
        <v>25.295999999999999</v>
      </c>
      <c r="BY5" s="12">
        <v>24.699000000000002</v>
      </c>
      <c r="BZ5" s="12">
        <v>23.855</v>
      </c>
      <c r="CA5" s="12">
        <v>23.178999999999998</v>
      </c>
      <c r="CB5" s="12">
        <v>21.715</v>
      </c>
      <c r="CC5" s="12">
        <v>20.643000000000001</v>
      </c>
      <c r="CD5" s="12">
        <v>21.968</v>
      </c>
      <c r="CE5" s="12">
        <v>25.376000000000001</v>
      </c>
      <c r="CF5" s="12">
        <v>25.463000000000001</v>
      </c>
      <c r="CG5" s="12">
        <v>24.806999999999999</v>
      </c>
      <c r="CH5" s="12">
        <v>24.143000000000001</v>
      </c>
      <c r="CI5" s="12">
        <v>31.376000000000001</v>
      </c>
      <c r="CJ5" s="12">
        <v>33.055999999999997</v>
      </c>
      <c r="CK5" s="12">
        <v>29.404</v>
      </c>
      <c r="CL5" s="12">
        <v>29.824999999999999</v>
      </c>
      <c r="CM5" s="12">
        <v>28.491</v>
      </c>
      <c r="CN5" s="12">
        <v>29.181999999999999</v>
      </c>
      <c r="CO5" s="12">
        <v>25.591999999999999</v>
      </c>
      <c r="CP5" s="12">
        <v>28.195</v>
      </c>
      <c r="CQ5" s="12">
        <v>30.053000000000001</v>
      </c>
      <c r="CR5" s="12">
        <v>30.225000000000001</v>
      </c>
      <c r="CS5" s="12">
        <v>28.911000000000001</v>
      </c>
      <c r="CT5" s="12">
        <v>28.922000000000001</v>
      </c>
      <c r="CU5" s="12">
        <v>29.216000000000001</v>
      </c>
      <c r="CV5" s="12">
        <v>29.222000000000001</v>
      </c>
      <c r="CW5" s="12">
        <v>28.98</v>
      </c>
      <c r="CX5" s="12">
        <v>29.257999999999999</v>
      </c>
      <c r="CY5" s="12">
        <v>28.257000000000001</v>
      </c>
      <c r="CZ5" s="12">
        <v>28.484999999999999</v>
      </c>
      <c r="DA5" s="12">
        <v>27.809000000000001</v>
      </c>
      <c r="DB5" s="12">
        <v>28.097000000000001</v>
      </c>
      <c r="DC5" s="12">
        <v>27.818000000000001</v>
      </c>
      <c r="DD5" s="12">
        <v>27.446999999999999</v>
      </c>
      <c r="DE5" s="12">
        <v>26.87</v>
      </c>
      <c r="DF5" s="12">
        <v>27.353000000000002</v>
      </c>
      <c r="DG5" s="12">
        <v>28.861999999999998</v>
      </c>
      <c r="DH5" s="12">
        <v>28.506</v>
      </c>
      <c r="DI5" s="12">
        <v>27.937000000000001</v>
      </c>
      <c r="DJ5" s="12">
        <v>28.617000000000001</v>
      </c>
      <c r="DK5" s="12">
        <v>29.850999999999999</v>
      </c>
      <c r="DL5" s="12">
        <v>31.247</v>
      </c>
      <c r="DM5" s="12">
        <v>30.593</v>
      </c>
      <c r="DN5" s="12">
        <v>30.064</v>
      </c>
      <c r="DO5" s="12">
        <v>28.263000000000002</v>
      </c>
      <c r="DP5" s="12">
        <v>29.154</v>
      </c>
      <c r="DQ5" s="12">
        <v>28.577999999999999</v>
      </c>
      <c r="DR5" s="12">
        <v>29.300999999999998</v>
      </c>
      <c r="DT5" s="108" t="s">
        <v>191</v>
      </c>
    </row>
    <row r="6" spans="1:124">
      <c r="A6" s="9" t="s">
        <v>61</v>
      </c>
      <c r="B6" s="9" t="s">
        <v>4</v>
      </c>
      <c r="C6" s="94">
        <v>18</v>
      </c>
      <c r="D6" s="94">
        <v>17.170000000000002</v>
      </c>
      <c r="E6" s="94">
        <v>22</v>
      </c>
      <c r="F6" s="94">
        <v>16.02</v>
      </c>
      <c r="G6" s="94">
        <v>16.3</v>
      </c>
      <c r="H6" s="94">
        <v>17.11</v>
      </c>
      <c r="I6" s="12">
        <v>15.7</v>
      </c>
      <c r="J6" s="94">
        <v>16.7</v>
      </c>
      <c r="K6" s="94">
        <v>16.600000000000001</v>
      </c>
      <c r="L6" s="96">
        <v>15.9</v>
      </c>
      <c r="M6" s="94">
        <v>15.5</v>
      </c>
      <c r="N6" s="97">
        <v>17.399999999999999</v>
      </c>
      <c r="O6" s="94">
        <v>16.8</v>
      </c>
      <c r="P6" s="94">
        <v>15.5</v>
      </c>
      <c r="Q6" s="94">
        <v>16.5</v>
      </c>
      <c r="R6" s="94">
        <v>17.2</v>
      </c>
      <c r="S6" s="94">
        <v>17</v>
      </c>
      <c r="T6" s="93">
        <v>18.899999999999999</v>
      </c>
      <c r="U6" s="12">
        <v>18</v>
      </c>
      <c r="V6" s="94">
        <v>18.100000000000001</v>
      </c>
      <c r="W6" s="94">
        <v>18.2</v>
      </c>
      <c r="X6" s="94">
        <v>18.5</v>
      </c>
      <c r="Y6" s="94">
        <v>17.899999999999999</v>
      </c>
      <c r="Z6" s="94">
        <v>17.7</v>
      </c>
      <c r="AA6" s="93">
        <v>19.399999999999999</v>
      </c>
      <c r="AB6" s="93">
        <v>19.3</v>
      </c>
      <c r="AC6" s="93">
        <v>19.7</v>
      </c>
      <c r="AD6" s="94">
        <v>20.9</v>
      </c>
      <c r="AE6" s="93">
        <v>20.399999999999999</v>
      </c>
      <c r="AF6" s="12">
        <v>20</v>
      </c>
      <c r="AG6" s="12">
        <v>19.100000000000001</v>
      </c>
      <c r="AH6" s="93">
        <v>18.600000000000001</v>
      </c>
      <c r="AI6" s="93">
        <v>19.7</v>
      </c>
      <c r="AJ6" s="93">
        <v>19.899999999999999</v>
      </c>
      <c r="AK6" s="93">
        <v>19.8</v>
      </c>
      <c r="AL6" s="93">
        <v>18.899999999999999</v>
      </c>
      <c r="AM6" s="12">
        <v>20</v>
      </c>
      <c r="AN6" s="12">
        <v>20</v>
      </c>
      <c r="AO6" s="12">
        <v>19.8</v>
      </c>
      <c r="AP6" s="12">
        <v>19.899999999999999</v>
      </c>
      <c r="AQ6" s="12">
        <v>20.017060000000001</v>
      </c>
      <c r="AR6" s="12">
        <v>18.182940000000016</v>
      </c>
      <c r="AS6" s="12">
        <v>18.100000000000001</v>
      </c>
      <c r="AT6" s="12">
        <v>18.600000000000001</v>
      </c>
      <c r="AU6" s="12">
        <v>18.7</v>
      </c>
      <c r="AV6" s="12">
        <v>18.5</v>
      </c>
      <c r="AW6" s="12">
        <v>21</v>
      </c>
      <c r="AX6" s="12">
        <v>20.9</v>
      </c>
      <c r="AY6" s="12">
        <v>19.8</v>
      </c>
      <c r="AZ6" s="12">
        <v>17.8</v>
      </c>
      <c r="BA6" s="12">
        <v>18.100000000000001</v>
      </c>
      <c r="BB6" s="12">
        <v>17.2</v>
      </c>
      <c r="BC6" s="12">
        <v>17.753779999999999</v>
      </c>
      <c r="BD6" s="12">
        <v>17.876220000000018</v>
      </c>
      <c r="BE6" s="12">
        <v>18.3</v>
      </c>
      <c r="BF6" s="12">
        <v>18.899999999999999</v>
      </c>
      <c r="BG6" s="12">
        <v>20</v>
      </c>
      <c r="BH6" s="12">
        <v>20.7</v>
      </c>
      <c r="BI6" s="12">
        <v>20.620999999999999</v>
      </c>
      <c r="BJ6" s="12">
        <v>20.599</v>
      </c>
      <c r="BK6" s="12">
        <v>21.881</v>
      </c>
      <c r="BL6" s="12">
        <v>20.021999999999998</v>
      </c>
      <c r="BM6" s="12">
        <v>20.023</v>
      </c>
      <c r="BN6" s="12">
        <v>21.041</v>
      </c>
      <c r="BO6" s="12">
        <v>21.928999999999998</v>
      </c>
      <c r="BP6" s="12">
        <v>20.651</v>
      </c>
      <c r="BQ6" s="12">
        <v>20.004000000000001</v>
      </c>
      <c r="BR6" s="12">
        <v>20</v>
      </c>
      <c r="BS6" s="12">
        <v>20.298999999999999</v>
      </c>
      <c r="BT6" s="12">
        <v>19.669</v>
      </c>
      <c r="BU6" s="12">
        <v>21.282</v>
      </c>
      <c r="BV6" s="12">
        <v>21.736000000000001</v>
      </c>
      <c r="BW6" s="12">
        <v>20.100000000000001</v>
      </c>
      <c r="BX6" s="12">
        <v>21.373000000000001</v>
      </c>
      <c r="BY6" s="12">
        <v>21.21</v>
      </c>
      <c r="BZ6" s="12">
        <v>21.385999999999999</v>
      </c>
      <c r="CA6" s="12">
        <v>22.015000000000001</v>
      </c>
      <c r="CB6" s="12">
        <v>20.715</v>
      </c>
      <c r="CC6" s="12">
        <v>21.215</v>
      </c>
      <c r="CD6" s="12">
        <v>20.741</v>
      </c>
      <c r="CE6" s="12">
        <v>20.2</v>
      </c>
      <c r="CF6" s="12">
        <v>20.602</v>
      </c>
      <c r="CG6" s="12">
        <v>21.545000000000002</v>
      </c>
      <c r="CH6" s="12">
        <v>20.181999999999999</v>
      </c>
      <c r="CI6" s="12">
        <v>21.394119999999997</v>
      </c>
      <c r="CJ6" s="12">
        <v>19.752939999999999</v>
      </c>
      <c r="CK6" s="12">
        <v>21.45412</v>
      </c>
      <c r="CL6" s="12">
        <v>21.254709999999999</v>
      </c>
      <c r="CM6" s="12">
        <v>20.02882</v>
      </c>
      <c r="CN6" s="12">
        <v>20.054119999999998</v>
      </c>
      <c r="CO6" s="12">
        <v>21.031759999999998</v>
      </c>
      <c r="CP6" s="12">
        <v>20.118819999999999</v>
      </c>
      <c r="CQ6" s="12">
        <v>20.024709999999999</v>
      </c>
      <c r="CR6" s="12">
        <v>20.693529999999999</v>
      </c>
      <c r="CS6" s="12">
        <v>18.396470000000001</v>
      </c>
      <c r="CT6" s="12">
        <v>19.70824</v>
      </c>
      <c r="CU6" s="12">
        <v>19.005880000000001</v>
      </c>
      <c r="CV6" s="12">
        <v>20.308240000000001</v>
      </c>
      <c r="CW6" s="12">
        <v>19.37603</v>
      </c>
      <c r="CX6" s="12">
        <v>20.00647</v>
      </c>
      <c r="CY6" s="12">
        <v>19.242939999999997</v>
      </c>
      <c r="CZ6" s="12">
        <v>18.965330000000002</v>
      </c>
      <c r="DA6" s="12">
        <v>20.32647</v>
      </c>
      <c r="DB6" s="12">
        <v>18.851759999999999</v>
      </c>
      <c r="DC6" s="12">
        <v>19.497060000000001</v>
      </c>
      <c r="DD6" s="12">
        <v>19.452939999999998</v>
      </c>
      <c r="DE6" s="12">
        <v>20.08353</v>
      </c>
      <c r="DF6" s="12">
        <v>19.870709999999999</v>
      </c>
      <c r="DG6" s="12">
        <v>20.187060000000002</v>
      </c>
      <c r="DH6" s="12">
        <v>20.65118</v>
      </c>
      <c r="DI6" s="12">
        <v>20.328229999999998</v>
      </c>
      <c r="DJ6" s="12">
        <v>20.323529999999998</v>
      </c>
      <c r="DK6" s="12">
        <v>20.03</v>
      </c>
      <c r="DL6" s="12">
        <v>20.338000000000001</v>
      </c>
      <c r="DM6" s="12">
        <v>18.53294</v>
      </c>
      <c r="DN6" s="12">
        <v>20.32235</v>
      </c>
      <c r="DO6" s="12">
        <v>18.862939999999998</v>
      </c>
      <c r="DP6" s="12">
        <v>20.603529999999999</v>
      </c>
      <c r="DQ6" s="12">
        <v>20.12706</v>
      </c>
      <c r="DR6" s="12">
        <v>19.704709999999999</v>
      </c>
      <c r="DT6" s="108" t="s">
        <v>192</v>
      </c>
    </row>
    <row r="7" spans="1:124">
      <c r="A7" s="9" t="s">
        <v>60</v>
      </c>
      <c r="B7" s="9" t="s">
        <v>4</v>
      </c>
      <c r="C7" s="94">
        <v>1771</v>
      </c>
      <c r="D7" s="94">
        <v>1995</v>
      </c>
      <c r="E7" s="94">
        <v>2045</v>
      </c>
      <c r="F7" s="94">
        <v>1739</v>
      </c>
      <c r="G7" s="94">
        <v>2162.5</v>
      </c>
      <c r="H7" s="94">
        <v>2105.6</v>
      </c>
      <c r="I7" s="12">
        <v>3139.2</v>
      </c>
      <c r="J7" s="94">
        <v>1969.7</v>
      </c>
      <c r="K7" s="94">
        <v>2238.1999999999998</v>
      </c>
      <c r="L7" s="96">
        <v>2028.6</v>
      </c>
      <c r="M7" s="94">
        <v>1895</v>
      </c>
      <c r="N7" s="97">
        <v>2035</v>
      </c>
      <c r="O7" s="94">
        <v>1728.2</v>
      </c>
      <c r="P7" s="94">
        <v>2151</v>
      </c>
      <c r="Q7" s="94">
        <v>2126.6</v>
      </c>
      <c r="R7" s="94">
        <v>1949.5</v>
      </c>
      <c r="S7" s="94">
        <v>2015</v>
      </c>
      <c r="T7" s="93">
        <v>2025.7</v>
      </c>
      <c r="U7" s="12">
        <v>2060.4</v>
      </c>
      <c r="V7" s="94">
        <v>2099</v>
      </c>
      <c r="W7" s="94">
        <v>2085.1999999999998</v>
      </c>
      <c r="X7" s="94">
        <v>2008</v>
      </c>
      <c r="Y7" s="94">
        <v>2140</v>
      </c>
      <c r="Z7" s="94">
        <v>2195</v>
      </c>
      <c r="AA7" s="93">
        <v>1970.8</v>
      </c>
      <c r="AB7" s="93">
        <v>1883.9</v>
      </c>
      <c r="AC7" s="93">
        <v>2264.4</v>
      </c>
      <c r="AD7" s="94">
        <v>2020.3</v>
      </c>
      <c r="AE7" s="93">
        <v>1704</v>
      </c>
      <c r="AF7" s="12">
        <v>1653</v>
      </c>
      <c r="AG7" s="12">
        <v>1989.4</v>
      </c>
      <c r="AH7" s="93">
        <v>2340</v>
      </c>
      <c r="AI7" s="93">
        <v>2147.3000000000002</v>
      </c>
      <c r="AJ7" s="93">
        <v>2285</v>
      </c>
      <c r="AK7" s="93">
        <v>2282</v>
      </c>
      <c r="AL7" s="93">
        <v>2173</v>
      </c>
      <c r="AM7" s="12">
        <v>2251</v>
      </c>
      <c r="AN7" s="12">
        <v>2114</v>
      </c>
      <c r="AO7" s="12">
        <v>2406</v>
      </c>
      <c r="AP7" s="12">
        <v>2377.5</v>
      </c>
      <c r="AQ7" s="12">
        <v>2407.848</v>
      </c>
      <c r="AR7" s="12">
        <v>2568.152</v>
      </c>
      <c r="AS7" s="12">
        <v>2393.6999999999998</v>
      </c>
      <c r="AT7" s="12">
        <v>2221</v>
      </c>
      <c r="AU7" s="12">
        <v>2297.6</v>
      </c>
      <c r="AV7" s="12">
        <v>2446.6</v>
      </c>
      <c r="AW7" s="12">
        <v>664</v>
      </c>
      <c r="AX7" s="12">
        <v>2527</v>
      </c>
      <c r="AY7" s="12">
        <v>2469</v>
      </c>
      <c r="AZ7" s="12">
        <v>2571.1</v>
      </c>
      <c r="BA7" s="12">
        <v>2546</v>
      </c>
      <c r="BB7" s="12">
        <v>2785</v>
      </c>
      <c r="BC7" s="12">
        <v>2762</v>
      </c>
      <c r="BD7" s="12">
        <v>2826</v>
      </c>
      <c r="BE7" s="12">
        <v>2352</v>
      </c>
      <c r="BF7" s="12">
        <v>2869.9</v>
      </c>
      <c r="BG7" s="12">
        <v>2621.5</v>
      </c>
      <c r="BH7" s="12">
        <v>2169.9</v>
      </c>
      <c r="BI7" s="12">
        <v>2925.6790000000001</v>
      </c>
      <c r="BJ7" s="12">
        <v>2676.2739999999999</v>
      </c>
      <c r="BK7" s="12">
        <v>2630.8029999999999</v>
      </c>
      <c r="BL7" s="12">
        <v>2792.9409999999998</v>
      </c>
      <c r="BM7" s="12">
        <v>2884.9070000000002</v>
      </c>
      <c r="BN7" s="12">
        <v>2797.3670000000002</v>
      </c>
      <c r="BO7" s="12">
        <v>2862.4810000000002</v>
      </c>
      <c r="BP7" s="12">
        <v>2814.817</v>
      </c>
      <c r="BQ7" s="12">
        <v>2764.57</v>
      </c>
      <c r="BR7" s="12">
        <v>2754.6</v>
      </c>
      <c r="BS7" s="12">
        <v>2813.9749999999999</v>
      </c>
      <c r="BT7" s="12">
        <v>2897.5149999999999</v>
      </c>
      <c r="BU7" s="12">
        <v>2699.11</v>
      </c>
      <c r="BV7" s="12">
        <v>3011.9389999999999</v>
      </c>
      <c r="BW7" s="12">
        <v>2891.64</v>
      </c>
      <c r="BX7" s="12">
        <v>2814.3519999999999</v>
      </c>
      <c r="BY7" s="12">
        <v>2325.7240000000002</v>
      </c>
      <c r="BZ7" s="12">
        <v>2755.8119999999999</v>
      </c>
      <c r="CA7" s="12">
        <v>3477.1089999999999</v>
      </c>
      <c r="CB7" s="12">
        <v>2723.8470000000002</v>
      </c>
      <c r="CC7" s="12">
        <v>2930.1289999999999</v>
      </c>
      <c r="CD7" s="12">
        <v>2473.3850000000002</v>
      </c>
      <c r="CE7" s="12">
        <v>2993.0259999999998</v>
      </c>
      <c r="CF7" s="12">
        <v>2878.62</v>
      </c>
      <c r="CG7" s="12">
        <v>2946.2040000000002</v>
      </c>
      <c r="CH7" s="12">
        <v>3060.232</v>
      </c>
      <c r="CI7" s="12">
        <v>2510.7739999999999</v>
      </c>
      <c r="CJ7" s="12">
        <v>2581.7919999999999</v>
      </c>
      <c r="CK7" s="12">
        <v>2580.1770000000001</v>
      </c>
      <c r="CL7" s="12">
        <v>2417.1849999999999</v>
      </c>
      <c r="CM7" s="12">
        <v>2191.9119999999998</v>
      </c>
      <c r="CN7" s="12">
        <v>2723.9949999999999</v>
      </c>
      <c r="CO7" s="12">
        <v>2693.2</v>
      </c>
      <c r="CP7" s="12">
        <v>2586.1840000000002</v>
      </c>
      <c r="CQ7" s="12">
        <v>2916.7260000000001</v>
      </c>
      <c r="CR7" s="12">
        <v>2704.5349999999999</v>
      </c>
      <c r="CS7" s="12">
        <v>2497.5880000000002</v>
      </c>
      <c r="CT7" s="12">
        <v>2023.2550000000001</v>
      </c>
      <c r="CU7" s="12">
        <v>1972.2070000000001</v>
      </c>
      <c r="CV7" s="12">
        <v>2627.86</v>
      </c>
      <c r="CW7" s="12">
        <v>2736.7040000000002</v>
      </c>
      <c r="CX7" s="12">
        <v>2721.8679999999999</v>
      </c>
      <c r="CY7" s="12">
        <v>2845.1030000000001</v>
      </c>
      <c r="CZ7" s="12">
        <v>2984.52</v>
      </c>
      <c r="DA7" s="12">
        <v>2939.1120000000001</v>
      </c>
      <c r="DB7" s="12">
        <v>2343.1849999999999</v>
      </c>
      <c r="DC7" s="12">
        <v>2668.0239999999999</v>
      </c>
      <c r="DD7" s="12">
        <v>2577.1990000000001</v>
      </c>
      <c r="DE7" s="12">
        <v>2446.1790000000001</v>
      </c>
      <c r="DF7" s="12">
        <v>2849.4290000000001</v>
      </c>
      <c r="DG7" s="12">
        <v>2791.3760000000002</v>
      </c>
      <c r="DH7" s="12">
        <v>2729.2060000000001</v>
      </c>
      <c r="DI7" s="12">
        <v>2762.779</v>
      </c>
      <c r="DJ7" s="12">
        <v>2512.7730000000001</v>
      </c>
      <c r="DK7" s="12">
        <v>2825.6750000000002</v>
      </c>
      <c r="DL7" s="12">
        <v>2915.28</v>
      </c>
      <c r="DM7" s="12">
        <v>2870.5859999999998</v>
      </c>
      <c r="DN7" s="12">
        <v>2730.9720000000002</v>
      </c>
      <c r="DO7" s="12">
        <v>2922.87</v>
      </c>
      <c r="DP7" s="12">
        <v>3096.835</v>
      </c>
      <c r="DQ7" s="12">
        <v>3213.1909999999998</v>
      </c>
      <c r="DR7" s="12">
        <v>3104.6030000000001</v>
      </c>
      <c r="DT7" s="108" t="s">
        <v>193</v>
      </c>
    </row>
    <row r="8" spans="1:124">
      <c r="A8" s="9" t="s">
        <v>59</v>
      </c>
      <c r="B8" s="9" t="s">
        <v>4</v>
      </c>
      <c r="C8" s="94">
        <v>68</v>
      </c>
      <c r="D8" s="94">
        <v>98.03</v>
      </c>
      <c r="E8" s="94">
        <v>101.33</v>
      </c>
      <c r="F8" s="94">
        <v>96.33</v>
      </c>
      <c r="G8" s="94">
        <v>106.6</v>
      </c>
      <c r="H8" s="94">
        <v>110.55</v>
      </c>
      <c r="I8" s="12">
        <v>103.5</v>
      </c>
      <c r="J8" s="94">
        <v>110</v>
      </c>
      <c r="K8" s="94">
        <v>112.4</v>
      </c>
      <c r="L8" s="96">
        <v>112.3</v>
      </c>
      <c r="M8" s="94">
        <v>115.9</v>
      </c>
      <c r="N8" s="95">
        <v>105.9</v>
      </c>
      <c r="O8" s="94">
        <v>86.2</v>
      </c>
      <c r="P8" s="94">
        <v>97.5</v>
      </c>
      <c r="Q8" s="94">
        <v>101.1</v>
      </c>
      <c r="R8" s="94">
        <v>100.9</v>
      </c>
      <c r="S8" s="94">
        <v>101</v>
      </c>
      <c r="T8" s="93">
        <v>90.1</v>
      </c>
      <c r="U8" s="12">
        <v>105.3</v>
      </c>
      <c r="V8" s="94">
        <v>99.7</v>
      </c>
      <c r="W8" s="94">
        <v>93.6</v>
      </c>
      <c r="X8" s="94">
        <v>92.5</v>
      </c>
      <c r="Y8" s="94">
        <v>91.1</v>
      </c>
      <c r="Z8" s="94">
        <v>78.900000000000006</v>
      </c>
      <c r="AA8" s="93">
        <v>77.7</v>
      </c>
      <c r="AB8" s="93">
        <v>94.8</v>
      </c>
      <c r="AC8" s="93">
        <v>85.7</v>
      </c>
      <c r="AD8" s="94">
        <v>65.400000000000006</v>
      </c>
      <c r="AE8" s="93">
        <v>88.3</v>
      </c>
      <c r="AF8" s="12">
        <v>75</v>
      </c>
      <c r="AG8" s="12">
        <v>88.6</v>
      </c>
      <c r="AH8" s="93">
        <v>96.1</v>
      </c>
      <c r="AI8" s="93">
        <v>91.7</v>
      </c>
      <c r="AJ8" s="93">
        <v>72.3</v>
      </c>
      <c r="AK8" s="93">
        <v>83.6</v>
      </c>
      <c r="AL8" s="93">
        <v>84.2</v>
      </c>
      <c r="AM8" s="12">
        <v>65</v>
      </c>
      <c r="AN8" s="12">
        <v>84.4</v>
      </c>
      <c r="AO8" s="12">
        <v>79.8</v>
      </c>
      <c r="AP8" s="12">
        <v>77.599999999999994</v>
      </c>
      <c r="AQ8" s="12">
        <v>85.5</v>
      </c>
      <c r="AR8" s="12">
        <v>88.420000000000073</v>
      </c>
      <c r="AS8" s="12">
        <v>87.4</v>
      </c>
      <c r="AT8" s="12">
        <v>89.9</v>
      </c>
      <c r="AU8" s="12">
        <v>64</v>
      </c>
      <c r="AV8" s="12">
        <v>69.8</v>
      </c>
      <c r="AW8" s="12">
        <v>61.400000000000091</v>
      </c>
      <c r="AX8" s="12">
        <v>82.6</v>
      </c>
      <c r="AY8" s="12">
        <v>63.2</v>
      </c>
      <c r="AZ8" s="12">
        <v>84.2</v>
      </c>
      <c r="BA8" s="12">
        <v>84</v>
      </c>
      <c r="BB8" s="12">
        <v>89.6</v>
      </c>
      <c r="BC8" s="12">
        <v>88.2</v>
      </c>
      <c r="BD8" s="12">
        <v>85.460000000000036</v>
      </c>
      <c r="BE8" s="12">
        <v>68.400000000000006</v>
      </c>
      <c r="BF8" s="12">
        <v>56.4</v>
      </c>
      <c r="BG8" s="12">
        <v>59.6</v>
      </c>
      <c r="BH8" s="12">
        <v>45.1</v>
      </c>
      <c r="BI8" s="12">
        <v>56.985999999999997</v>
      </c>
      <c r="BJ8" s="12">
        <v>71.353999999999999</v>
      </c>
      <c r="BK8" s="12">
        <v>52.173999999999999</v>
      </c>
      <c r="BL8" s="12">
        <v>93.016999999999996</v>
      </c>
      <c r="BM8" s="12">
        <v>84.188999999999993</v>
      </c>
      <c r="BN8" s="12">
        <v>84.19</v>
      </c>
      <c r="BO8" s="12">
        <v>71.492999999999995</v>
      </c>
      <c r="BP8" s="12">
        <v>102.86199999999999</v>
      </c>
      <c r="BQ8" s="12">
        <v>77.027000000000001</v>
      </c>
      <c r="BR8" s="12">
        <v>53.8</v>
      </c>
      <c r="BS8" s="12">
        <v>65.736000000000004</v>
      </c>
      <c r="BT8" s="12">
        <v>75.284999999999997</v>
      </c>
      <c r="BU8" s="12">
        <v>78.852000000000004</v>
      </c>
      <c r="BV8" s="12">
        <v>82.91</v>
      </c>
      <c r="BW8" s="12">
        <v>52.6</v>
      </c>
      <c r="BX8" s="12">
        <v>91.01</v>
      </c>
      <c r="BY8" s="12">
        <v>84.256</v>
      </c>
      <c r="BZ8" s="12">
        <v>80.611000000000004</v>
      </c>
      <c r="CA8" s="12">
        <v>69.703000000000003</v>
      </c>
      <c r="CB8" s="12">
        <v>61.524000000000001</v>
      </c>
      <c r="CC8" s="12">
        <v>42.759</v>
      </c>
      <c r="CD8" s="12">
        <v>60.8</v>
      </c>
      <c r="CE8" s="12">
        <v>48.033000000000001</v>
      </c>
      <c r="CF8" s="12">
        <v>33.692</v>
      </c>
      <c r="CG8" s="12">
        <v>59.070999999999998</v>
      </c>
      <c r="CH8" s="12">
        <v>50.906999999999996</v>
      </c>
      <c r="CI8" s="12">
        <v>67.475999999999999</v>
      </c>
      <c r="CJ8" s="12">
        <v>110.848</v>
      </c>
      <c r="CK8" s="12">
        <v>71.706999999999994</v>
      </c>
      <c r="CL8" s="12">
        <v>84.628</v>
      </c>
      <c r="CM8" s="12">
        <v>88.585999999999999</v>
      </c>
      <c r="CN8" s="12">
        <v>87.863</v>
      </c>
      <c r="CO8" s="12">
        <v>91.123999999999995</v>
      </c>
      <c r="CP8" s="12">
        <v>108.863</v>
      </c>
      <c r="CQ8" s="12">
        <v>88.622</v>
      </c>
      <c r="CR8" s="12">
        <v>107.68300000000001</v>
      </c>
      <c r="CS8" s="12">
        <v>102.913</v>
      </c>
      <c r="CT8" s="12">
        <v>103.63500000000001</v>
      </c>
      <c r="CU8" s="12">
        <v>75.688999999999993</v>
      </c>
      <c r="CV8" s="12">
        <v>107.358</v>
      </c>
      <c r="CW8" s="12">
        <v>110.139</v>
      </c>
      <c r="CX8" s="12">
        <v>84.3</v>
      </c>
      <c r="CY8" s="12">
        <v>94.88</v>
      </c>
      <c r="CZ8" s="12">
        <v>113.369</v>
      </c>
      <c r="DA8" s="12">
        <v>82.784999999999997</v>
      </c>
      <c r="DB8" s="12">
        <v>104.41800000000001</v>
      </c>
      <c r="DC8" s="12">
        <v>106.15600000000001</v>
      </c>
      <c r="DD8" s="12">
        <v>130.94900000000001</v>
      </c>
      <c r="DE8" s="12">
        <v>110.676</v>
      </c>
      <c r="DF8" s="12">
        <v>111.27800000000001</v>
      </c>
      <c r="DG8" s="12">
        <v>90.677000000000007</v>
      </c>
      <c r="DH8" s="12">
        <v>115.748</v>
      </c>
      <c r="DI8" s="12">
        <v>111.71</v>
      </c>
      <c r="DJ8" s="12">
        <v>129.17699999999999</v>
      </c>
      <c r="DK8" s="12">
        <v>130.548</v>
      </c>
      <c r="DL8" s="12">
        <v>131.28899999999999</v>
      </c>
      <c r="DM8" s="12">
        <v>79.251000000000005</v>
      </c>
      <c r="DN8" s="12">
        <v>99.893000000000001</v>
      </c>
      <c r="DO8" s="12">
        <v>144.65199999999999</v>
      </c>
      <c r="DP8" s="12">
        <v>127.494</v>
      </c>
      <c r="DQ8" s="12">
        <v>130.89500000000001</v>
      </c>
      <c r="DR8" s="12">
        <v>87.929000000000002</v>
      </c>
      <c r="DT8" s="108" t="s">
        <v>194</v>
      </c>
    </row>
    <row r="9" spans="1:124">
      <c r="A9" s="9" t="s">
        <v>58</v>
      </c>
      <c r="B9" s="9" t="s">
        <v>4</v>
      </c>
      <c r="C9" s="92">
        <v>3373</v>
      </c>
      <c r="D9" s="92">
        <v>3796</v>
      </c>
      <c r="E9" s="92">
        <v>3881</v>
      </c>
      <c r="F9" s="92">
        <v>4253</v>
      </c>
      <c r="G9" s="92">
        <v>4402</v>
      </c>
      <c r="H9" s="92">
        <v>4385</v>
      </c>
      <c r="I9" s="92">
        <v>3706</v>
      </c>
      <c r="J9" s="92">
        <v>3549</v>
      </c>
      <c r="K9" s="92">
        <v>3300</v>
      </c>
      <c r="L9" s="92">
        <v>2910</v>
      </c>
      <c r="M9" s="92">
        <v>2994</v>
      </c>
      <c r="N9" s="92">
        <v>3845</v>
      </c>
      <c r="O9" s="92">
        <v>2944</v>
      </c>
      <c r="P9" s="92">
        <v>4445</v>
      </c>
      <c r="Q9" s="92">
        <v>4754</v>
      </c>
      <c r="R9" s="33">
        <v>4689</v>
      </c>
      <c r="S9" s="92">
        <v>4803</v>
      </c>
      <c r="T9" s="91">
        <v>4586</v>
      </c>
      <c r="U9" s="91">
        <v>4693</v>
      </c>
      <c r="V9" s="92">
        <v>4849</v>
      </c>
      <c r="W9" s="92">
        <v>3867</v>
      </c>
      <c r="X9" s="92">
        <v>3795</v>
      </c>
      <c r="Y9" s="92">
        <v>3988</v>
      </c>
      <c r="Z9" s="92">
        <v>4678</v>
      </c>
      <c r="AA9" s="91">
        <v>3906</v>
      </c>
      <c r="AB9" s="91">
        <v>5198</v>
      </c>
      <c r="AC9" s="91">
        <v>5387</v>
      </c>
      <c r="AD9" s="33">
        <v>5242</v>
      </c>
      <c r="AE9" s="91">
        <v>5546</v>
      </c>
      <c r="AF9" s="39">
        <v>5608</v>
      </c>
      <c r="AG9" s="39">
        <v>5661</v>
      </c>
      <c r="AH9" s="91">
        <v>5879</v>
      </c>
      <c r="AI9" s="91">
        <v>5249</v>
      </c>
      <c r="AJ9" s="91">
        <v>5063</v>
      </c>
      <c r="AK9" s="91">
        <v>3894</v>
      </c>
      <c r="AL9" s="91">
        <v>5038</v>
      </c>
      <c r="AM9" s="12">
        <v>4591</v>
      </c>
      <c r="AN9" s="12">
        <v>6119</v>
      </c>
      <c r="AO9" s="12">
        <v>6300</v>
      </c>
      <c r="AP9" s="12">
        <v>6370</v>
      </c>
      <c r="AQ9" s="12">
        <v>6205</v>
      </c>
      <c r="AR9" s="12">
        <v>5770</v>
      </c>
      <c r="AS9" s="12">
        <v>5962</v>
      </c>
      <c r="AT9" s="12">
        <v>5276</v>
      </c>
      <c r="AU9" s="12">
        <v>4570</v>
      </c>
      <c r="AV9" s="12">
        <v>4877</v>
      </c>
      <c r="AW9" s="12">
        <v>4639.7359999999999</v>
      </c>
      <c r="AX9" s="12">
        <v>5735</v>
      </c>
      <c r="AY9" s="12">
        <v>5013</v>
      </c>
      <c r="AZ9" s="12">
        <v>6472</v>
      </c>
      <c r="BA9" s="12">
        <v>6607</v>
      </c>
      <c r="BB9" s="12">
        <v>6428</v>
      </c>
      <c r="BC9" s="12">
        <v>6093</v>
      </c>
      <c r="BD9" s="12">
        <v>6257</v>
      </c>
      <c r="BE9" s="12">
        <v>6469</v>
      </c>
      <c r="BF9" s="12">
        <v>5862.8</v>
      </c>
      <c r="BG9" s="12">
        <v>4757</v>
      </c>
      <c r="BH9" s="12">
        <v>4461.75</v>
      </c>
      <c r="BI9" s="12">
        <v>5444.4809999999998</v>
      </c>
      <c r="BJ9" s="12">
        <v>6318.991</v>
      </c>
      <c r="BK9" s="12">
        <v>4959.1310000000003</v>
      </c>
      <c r="BL9" s="12">
        <v>7032.7860000000001</v>
      </c>
      <c r="BM9" s="12">
        <v>7248.3109999999997</v>
      </c>
      <c r="BN9" s="12">
        <v>6423.4480000000003</v>
      </c>
      <c r="BO9" s="12">
        <v>5820.4750000000004</v>
      </c>
      <c r="BP9" s="12">
        <v>6465.8379999999997</v>
      </c>
      <c r="BQ9" s="12">
        <v>6465.8379999999997</v>
      </c>
      <c r="BR9" s="12">
        <v>5657.3639999999996</v>
      </c>
      <c r="BS9" s="12">
        <v>4999.1009999999997</v>
      </c>
      <c r="BT9" s="12">
        <v>4999.1009999999997</v>
      </c>
      <c r="BU9" s="12">
        <v>4449.6540000000005</v>
      </c>
      <c r="BV9" s="12">
        <v>6310</v>
      </c>
      <c r="BW9" s="12">
        <v>4501.451</v>
      </c>
      <c r="BX9" s="12">
        <v>6887.3159999999998</v>
      </c>
      <c r="BY9" s="12">
        <v>6639.4290000000001</v>
      </c>
      <c r="BZ9" s="12">
        <v>5721.9498999999996</v>
      </c>
      <c r="CA9" s="12">
        <v>5619.1063999999997</v>
      </c>
      <c r="CB9" s="12">
        <v>6327.3724000000002</v>
      </c>
      <c r="CC9" s="12">
        <v>5761.1</v>
      </c>
      <c r="CD9" s="12">
        <v>5296.1859999999997</v>
      </c>
      <c r="CE9" s="12">
        <v>4745.7380000000003</v>
      </c>
      <c r="CF9" s="12">
        <v>4639.07</v>
      </c>
      <c r="CG9" s="12">
        <v>4792.2250290000002</v>
      </c>
      <c r="CH9" s="12">
        <v>5362</v>
      </c>
      <c r="CI9" s="12">
        <v>3963.9265729999997</v>
      </c>
      <c r="CJ9" s="12">
        <v>5849.2139189999998</v>
      </c>
      <c r="CK9" s="12">
        <v>5944.5391580000005</v>
      </c>
      <c r="CL9" s="12">
        <v>4929.1641579999987</v>
      </c>
      <c r="CM9" s="12">
        <v>5255.4054750000005</v>
      </c>
      <c r="CN9" s="12">
        <v>5424.1384469999994</v>
      </c>
      <c r="CO9" s="12">
        <v>5132.8808930000005</v>
      </c>
      <c r="CP9" s="12">
        <v>4405.1879630000003</v>
      </c>
      <c r="CQ9" s="12">
        <v>4144.0469140000005</v>
      </c>
      <c r="CR9" s="12">
        <v>3903.9096279999994</v>
      </c>
      <c r="CS9" s="12">
        <v>4235.7791089999992</v>
      </c>
      <c r="CT9" s="12">
        <v>5026.77052</v>
      </c>
      <c r="CU9" s="12">
        <v>3640.5679139999997</v>
      </c>
      <c r="CV9" s="12">
        <v>5433.6865499999994</v>
      </c>
      <c r="CW9" s="12">
        <v>5314.0728560000007</v>
      </c>
      <c r="CX9" s="12">
        <v>4577.4891839999991</v>
      </c>
      <c r="CY9" s="12">
        <v>5292.2267149999998</v>
      </c>
      <c r="CZ9" s="12">
        <v>5347.543807</v>
      </c>
      <c r="DA9" s="12">
        <v>5053.9219110000004</v>
      </c>
      <c r="DB9" s="12">
        <v>4928.1305999999995</v>
      </c>
      <c r="DC9" s="12">
        <v>3826.3269149999996</v>
      </c>
      <c r="DD9" s="12">
        <v>3774.7459459999995</v>
      </c>
      <c r="DE9" s="12">
        <v>3402.7714940000001</v>
      </c>
      <c r="DF9" s="12">
        <v>4935.6507779999993</v>
      </c>
      <c r="DG9" s="12">
        <v>3658.7603439999993</v>
      </c>
      <c r="DH9" s="12">
        <v>5454.1435700000002</v>
      </c>
      <c r="DI9" s="12">
        <v>5051.2374850000006</v>
      </c>
      <c r="DJ9" s="12">
        <v>4543.9925480000002</v>
      </c>
      <c r="DK9" s="12">
        <v>5079.5562420000006</v>
      </c>
      <c r="DL9" s="12">
        <v>4914.0396219999993</v>
      </c>
      <c r="DM9" s="12">
        <v>4494.1875179999997</v>
      </c>
      <c r="DN9" s="12">
        <v>4694.728349</v>
      </c>
      <c r="DO9" s="12">
        <v>4138.8259859999998</v>
      </c>
      <c r="DP9" s="12">
        <v>4004.080363</v>
      </c>
      <c r="DQ9" s="12">
        <v>3918.5884199999996</v>
      </c>
      <c r="DR9" s="12">
        <v>4767.7568539999993</v>
      </c>
      <c r="DT9" s="108" t="s">
        <v>195</v>
      </c>
    </row>
    <row r="10" spans="1:124">
      <c r="A10" s="9" t="s">
        <v>57</v>
      </c>
      <c r="B10" s="9" t="s">
        <v>56</v>
      </c>
      <c r="C10" s="92">
        <v>11715</v>
      </c>
      <c r="D10" s="92">
        <v>14638</v>
      </c>
      <c r="E10" s="92">
        <v>15326</v>
      </c>
      <c r="F10" s="92">
        <v>15811</v>
      </c>
      <c r="G10" s="92">
        <v>15195</v>
      </c>
      <c r="H10" s="92">
        <v>15486</v>
      </c>
      <c r="I10" s="92">
        <v>15485</v>
      </c>
      <c r="J10" s="92">
        <v>14999</v>
      </c>
      <c r="K10" s="92">
        <v>17360</v>
      </c>
      <c r="L10" s="92">
        <v>17279</v>
      </c>
      <c r="M10" s="92">
        <v>16447</v>
      </c>
      <c r="N10" s="92">
        <v>15680</v>
      </c>
      <c r="O10" s="92">
        <v>12334</v>
      </c>
      <c r="P10" s="92">
        <v>15540</v>
      </c>
      <c r="Q10" s="92">
        <v>16124</v>
      </c>
      <c r="R10" s="33">
        <v>16320</v>
      </c>
      <c r="S10" s="92">
        <v>15810</v>
      </c>
      <c r="T10" s="91">
        <v>15988</v>
      </c>
      <c r="U10" s="91">
        <v>16200</v>
      </c>
      <c r="V10" s="92">
        <v>16450</v>
      </c>
      <c r="W10" s="92">
        <v>19340</v>
      </c>
      <c r="X10" s="92">
        <v>19460</v>
      </c>
      <c r="Y10" s="92">
        <v>19316</v>
      </c>
      <c r="Z10" s="92">
        <v>19197</v>
      </c>
      <c r="AA10" s="91">
        <v>14441</v>
      </c>
      <c r="AB10" s="91">
        <v>17120</v>
      </c>
      <c r="AC10" s="91">
        <v>18130</v>
      </c>
      <c r="AD10" s="33">
        <v>17190</v>
      </c>
      <c r="AE10" s="91">
        <v>17830</v>
      </c>
      <c r="AF10" s="39">
        <v>18160</v>
      </c>
      <c r="AG10" s="39">
        <v>18820</v>
      </c>
      <c r="AH10" s="91">
        <v>19130</v>
      </c>
      <c r="AI10" s="91">
        <v>20930</v>
      </c>
      <c r="AJ10" s="91">
        <v>20500</v>
      </c>
      <c r="AK10" s="91">
        <v>21900</v>
      </c>
      <c r="AL10" s="91">
        <v>23037.4</v>
      </c>
      <c r="AM10" s="12">
        <v>16284</v>
      </c>
      <c r="AN10" s="12">
        <v>21340</v>
      </c>
      <c r="AO10" s="12">
        <v>22460</v>
      </c>
      <c r="AP10" s="12">
        <v>22810</v>
      </c>
      <c r="AQ10" s="12">
        <v>22930</v>
      </c>
      <c r="AR10" s="12">
        <v>23240</v>
      </c>
      <c r="AS10" s="12">
        <v>24310</v>
      </c>
      <c r="AT10" s="12">
        <v>24630</v>
      </c>
      <c r="AU10" s="12">
        <v>24180</v>
      </c>
      <c r="AV10" s="12">
        <v>24100</v>
      </c>
      <c r="AW10" s="12">
        <v>24200</v>
      </c>
      <c r="AX10" s="12">
        <v>24300</v>
      </c>
      <c r="AY10" s="12">
        <v>17180</v>
      </c>
      <c r="AZ10" s="12">
        <v>22960</v>
      </c>
      <c r="BA10" s="12">
        <v>23120</v>
      </c>
      <c r="BB10" s="12">
        <v>23760</v>
      </c>
      <c r="BC10" s="12">
        <v>25040</v>
      </c>
      <c r="BD10" s="12">
        <v>25152</v>
      </c>
      <c r="BE10" s="12">
        <v>25840</v>
      </c>
      <c r="BF10" s="12">
        <v>25980</v>
      </c>
      <c r="BG10" s="12">
        <v>25240</v>
      </c>
      <c r="BH10" s="12">
        <v>25240</v>
      </c>
      <c r="BI10" s="12">
        <v>25860</v>
      </c>
      <c r="BJ10" s="12">
        <v>26180</v>
      </c>
      <c r="BK10" s="12">
        <v>18340</v>
      </c>
      <c r="BL10" s="12">
        <v>23120</v>
      </c>
      <c r="BM10" s="12">
        <v>24073</v>
      </c>
      <c r="BN10" s="12">
        <v>24830</v>
      </c>
      <c r="BO10" s="12">
        <v>25710</v>
      </c>
      <c r="BP10" s="12">
        <v>26000</v>
      </c>
      <c r="BQ10" s="12">
        <v>26000</v>
      </c>
      <c r="BR10" s="12">
        <v>26500</v>
      </c>
      <c r="BS10" s="12">
        <v>26000</v>
      </c>
      <c r="BT10" s="12">
        <v>26000</v>
      </c>
      <c r="BU10" s="12">
        <v>26400</v>
      </c>
      <c r="BV10" s="12">
        <v>29000</v>
      </c>
      <c r="BW10" s="12">
        <v>28000</v>
      </c>
      <c r="BX10" s="12">
        <v>38000</v>
      </c>
      <c r="BY10" s="12">
        <v>40000</v>
      </c>
      <c r="BZ10" s="12">
        <v>35000</v>
      </c>
      <c r="CA10" s="12">
        <v>30000</v>
      </c>
      <c r="CB10" s="12">
        <v>26000</v>
      </c>
      <c r="CC10" s="12">
        <v>27000</v>
      </c>
      <c r="CD10" s="12">
        <v>29000</v>
      </c>
      <c r="CE10" s="12">
        <v>33000</v>
      </c>
      <c r="CF10" s="12">
        <v>26000</v>
      </c>
      <c r="CG10" s="12">
        <v>28000</v>
      </c>
      <c r="CH10" s="12">
        <v>13000</v>
      </c>
      <c r="CI10" s="12">
        <v>16052.286212000001</v>
      </c>
      <c r="CJ10" s="12">
        <v>31351.693220000001</v>
      </c>
      <c r="CK10" s="12">
        <v>31885.867914999999</v>
      </c>
      <c r="CL10" s="12">
        <v>29365.269275000002</v>
      </c>
      <c r="CM10" s="12">
        <v>31037.892</v>
      </c>
      <c r="CN10" s="12">
        <v>30878.847074999998</v>
      </c>
      <c r="CO10" s="12">
        <v>29971.058300000001</v>
      </c>
      <c r="CP10" s="12">
        <v>28090.280885</v>
      </c>
      <c r="CQ10" s="12">
        <v>26566.122219999997</v>
      </c>
      <c r="CR10" s="12">
        <v>26155.310605999999</v>
      </c>
      <c r="CS10" s="12">
        <v>25124.068250999997</v>
      </c>
      <c r="CT10" s="12">
        <v>21477.955333000002</v>
      </c>
      <c r="CU10" s="12">
        <v>10375.731890000001</v>
      </c>
      <c r="CV10" s="12">
        <v>23068.393595000001</v>
      </c>
      <c r="CW10" s="12">
        <v>26949.956170000001</v>
      </c>
      <c r="CX10" s="12">
        <v>25936.972109999999</v>
      </c>
      <c r="CY10" s="12">
        <v>28001.040064000004</v>
      </c>
      <c r="CZ10" s="12">
        <v>28717.24611</v>
      </c>
      <c r="DA10" s="12">
        <v>28020.008460000001</v>
      </c>
      <c r="DB10" s="12">
        <v>30441.965749999996</v>
      </c>
      <c r="DC10" s="12">
        <v>29867.513195000003</v>
      </c>
      <c r="DD10" s="12">
        <v>30358.007364999998</v>
      </c>
      <c r="DE10" s="12">
        <v>29882.454534999997</v>
      </c>
      <c r="DF10" s="12">
        <v>26668.622594999997</v>
      </c>
      <c r="DG10" s="12">
        <v>18581.443770000002</v>
      </c>
      <c r="DH10" s="12">
        <v>31471.011526999999</v>
      </c>
      <c r="DI10" s="12">
        <v>30569.446370000005</v>
      </c>
      <c r="DJ10" s="12">
        <v>30689.148069999999</v>
      </c>
      <c r="DK10" s="12">
        <v>31998.012010000002</v>
      </c>
      <c r="DL10" s="12">
        <v>32437.449636000001</v>
      </c>
      <c r="DM10" s="12">
        <v>29569.812140000002</v>
      </c>
      <c r="DN10" s="12">
        <v>34663.511159999995</v>
      </c>
      <c r="DO10" s="12">
        <v>31227.157809999997</v>
      </c>
      <c r="DP10" s="12">
        <v>35922.766690000004</v>
      </c>
      <c r="DQ10" s="12">
        <v>34017.91934</v>
      </c>
      <c r="DR10" s="12">
        <v>31022.753410000001</v>
      </c>
      <c r="DT10" s="108" t="s">
        <v>196</v>
      </c>
    </row>
    <row r="11" spans="1:124">
      <c r="A11" s="9" t="s">
        <v>55</v>
      </c>
      <c r="B11" s="9" t="s">
        <v>4</v>
      </c>
      <c r="C11" s="92">
        <v>64.8</v>
      </c>
      <c r="D11" s="92">
        <v>63</v>
      </c>
      <c r="E11" s="92">
        <v>60</v>
      </c>
      <c r="F11" s="92">
        <v>61</v>
      </c>
      <c r="G11" s="92">
        <v>65</v>
      </c>
      <c r="H11" s="92">
        <v>61</v>
      </c>
      <c r="I11" s="92">
        <v>62.2</v>
      </c>
      <c r="J11" s="92">
        <v>57</v>
      </c>
      <c r="K11" s="92">
        <v>63</v>
      </c>
      <c r="L11" s="92">
        <v>51</v>
      </c>
      <c r="M11" s="92">
        <v>64</v>
      </c>
      <c r="N11" s="92">
        <v>69</v>
      </c>
      <c r="O11" s="92">
        <v>63</v>
      </c>
      <c r="P11" s="92">
        <v>61</v>
      </c>
      <c r="Q11" s="92">
        <v>62</v>
      </c>
      <c r="R11" s="33">
        <v>63</v>
      </c>
      <c r="S11" s="92">
        <v>64</v>
      </c>
      <c r="T11" s="91">
        <v>64</v>
      </c>
      <c r="U11" s="91">
        <v>63</v>
      </c>
      <c r="V11" s="92">
        <v>62.5</v>
      </c>
      <c r="W11" s="92">
        <v>65</v>
      </c>
      <c r="X11" s="92">
        <v>64</v>
      </c>
      <c r="Y11" s="92">
        <v>64</v>
      </c>
      <c r="Z11" s="92">
        <v>66</v>
      </c>
      <c r="AA11" s="91">
        <v>65.099999999999994</v>
      </c>
      <c r="AB11" s="91">
        <v>65.599999999999994</v>
      </c>
      <c r="AC11" s="91">
        <v>66.2</v>
      </c>
      <c r="AD11" s="33">
        <v>68</v>
      </c>
      <c r="AE11" s="91">
        <v>73</v>
      </c>
      <c r="AF11" s="39">
        <v>73</v>
      </c>
      <c r="AG11" s="39">
        <v>72</v>
      </c>
      <c r="AH11" s="91">
        <v>71</v>
      </c>
      <c r="AI11" s="91">
        <v>70</v>
      </c>
      <c r="AJ11" s="91">
        <v>81</v>
      </c>
      <c r="AK11" s="91">
        <v>80</v>
      </c>
      <c r="AL11" s="91">
        <v>81</v>
      </c>
      <c r="AM11" s="12">
        <v>72</v>
      </c>
      <c r="AN11" s="12">
        <v>79</v>
      </c>
      <c r="AO11" s="12">
        <v>78</v>
      </c>
      <c r="AP11" s="12">
        <v>77</v>
      </c>
      <c r="AQ11" s="12">
        <v>71</v>
      </c>
      <c r="AR11" s="12">
        <v>70</v>
      </c>
      <c r="AS11" s="12">
        <v>69</v>
      </c>
      <c r="AT11" s="12">
        <v>72</v>
      </c>
      <c r="AU11" s="12">
        <v>86</v>
      </c>
      <c r="AV11" s="12">
        <v>85</v>
      </c>
      <c r="AW11" s="12">
        <v>93</v>
      </c>
      <c r="AX11" s="12">
        <v>94</v>
      </c>
      <c r="AY11" s="12">
        <v>73</v>
      </c>
      <c r="AZ11" s="12">
        <v>88</v>
      </c>
      <c r="BA11" s="12">
        <v>87</v>
      </c>
      <c r="BB11" s="12">
        <v>85</v>
      </c>
      <c r="BC11" s="12">
        <v>84</v>
      </c>
      <c r="BD11" s="12">
        <v>81</v>
      </c>
      <c r="BE11" s="12">
        <v>80</v>
      </c>
      <c r="BF11" s="12">
        <v>79</v>
      </c>
      <c r="BG11" s="12">
        <v>87</v>
      </c>
      <c r="BH11" s="12">
        <v>87</v>
      </c>
      <c r="BI11" s="12">
        <v>93</v>
      </c>
      <c r="BJ11" s="12">
        <v>95</v>
      </c>
      <c r="BK11" s="12">
        <v>92</v>
      </c>
      <c r="BL11" s="12">
        <v>97</v>
      </c>
      <c r="BM11" s="12">
        <v>102</v>
      </c>
      <c r="BN11" s="12">
        <v>104</v>
      </c>
      <c r="BO11" s="12">
        <v>96</v>
      </c>
      <c r="BP11" s="12">
        <v>96</v>
      </c>
      <c r="BQ11" s="12">
        <v>85</v>
      </c>
      <c r="BR11" s="12">
        <v>85</v>
      </c>
      <c r="BS11" s="12">
        <v>99</v>
      </c>
      <c r="BT11" s="12">
        <v>99</v>
      </c>
      <c r="BU11" s="12">
        <v>110</v>
      </c>
      <c r="BV11" s="12">
        <v>95.5</v>
      </c>
      <c r="BW11" s="12">
        <v>94</v>
      </c>
      <c r="BX11" s="12">
        <v>98</v>
      </c>
      <c r="BY11" s="12">
        <v>105</v>
      </c>
      <c r="BZ11" s="12">
        <v>107</v>
      </c>
      <c r="CA11" s="12">
        <v>95</v>
      </c>
      <c r="CB11" s="12">
        <v>97</v>
      </c>
      <c r="CC11" s="12">
        <v>98</v>
      </c>
      <c r="CD11" s="12">
        <v>103</v>
      </c>
      <c r="CE11" s="12">
        <v>105</v>
      </c>
      <c r="CF11" s="12">
        <v>107</v>
      </c>
      <c r="CG11" s="12">
        <v>112</v>
      </c>
      <c r="CH11" s="12">
        <v>101</v>
      </c>
      <c r="CI11" s="12">
        <v>78.046880000000002</v>
      </c>
      <c r="CJ11" s="12">
        <v>77.28658999999999</v>
      </c>
      <c r="CK11" s="12">
        <v>77.339829999999992</v>
      </c>
      <c r="CL11" s="12">
        <v>68.038200000000003</v>
      </c>
      <c r="CM11" s="12">
        <v>69.147149999999996</v>
      </c>
      <c r="CN11" s="12">
        <v>66.905209999999997</v>
      </c>
      <c r="CO11" s="12">
        <v>70.500330000000005</v>
      </c>
      <c r="CP11" s="12">
        <v>72.217429999999993</v>
      </c>
      <c r="CQ11" s="12">
        <v>69.00842999999999</v>
      </c>
      <c r="CR11" s="12">
        <v>82.816509999999994</v>
      </c>
      <c r="CS11" s="12">
        <v>64.293989999999994</v>
      </c>
      <c r="CT11" s="12">
        <v>57.223037999999995</v>
      </c>
      <c r="CU11" s="12">
        <v>55.532220000000002</v>
      </c>
      <c r="CV11" s="12">
        <v>60.836080000000003</v>
      </c>
      <c r="CW11" s="12">
        <v>53.902920000000002</v>
      </c>
      <c r="CX11" s="12">
        <v>61.747880000000002</v>
      </c>
      <c r="CY11" s="12">
        <v>62.839860000000002</v>
      </c>
      <c r="CZ11" s="12">
        <v>77.151590000000013</v>
      </c>
      <c r="DA11" s="12">
        <v>75.731870000000001</v>
      </c>
      <c r="DB11" s="12">
        <v>65.73375999999999</v>
      </c>
      <c r="DC11" s="12">
        <v>66.614530000000002</v>
      </c>
      <c r="DD11" s="12">
        <v>75.623609999999999</v>
      </c>
      <c r="DE11" s="12">
        <v>88.160810000000012</v>
      </c>
      <c r="DF11" s="12">
        <v>82.252510000000001</v>
      </c>
      <c r="DG11" s="12">
        <v>76.199719999999999</v>
      </c>
      <c r="DH11" s="12">
        <v>77.267719999999997</v>
      </c>
      <c r="DI11" s="12">
        <v>74.490820000000014</v>
      </c>
      <c r="DJ11" s="12">
        <v>81.509330000000006</v>
      </c>
      <c r="DK11" s="12">
        <v>90.281000000000006</v>
      </c>
      <c r="DL11" s="12">
        <v>87.206119999999999</v>
      </c>
      <c r="DM11" s="12">
        <v>80.444670000000002</v>
      </c>
      <c r="DN11" s="12">
        <v>81.886889999999994</v>
      </c>
      <c r="DO11" s="12">
        <v>81.60651</v>
      </c>
      <c r="DP11" s="12">
        <v>82.036869999999993</v>
      </c>
      <c r="DQ11" s="12">
        <v>88.248279999999994</v>
      </c>
      <c r="DR11" s="12">
        <v>81.101609999999994</v>
      </c>
      <c r="DT11" s="108" t="s">
        <v>197</v>
      </c>
    </row>
    <row r="12" spans="1:124">
      <c r="A12" s="9" t="s">
        <v>54</v>
      </c>
      <c r="B12" s="9" t="s">
        <v>4</v>
      </c>
      <c r="C12" s="92">
        <v>29</v>
      </c>
      <c r="D12" s="92">
        <v>32</v>
      </c>
      <c r="E12" s="92">
        <v>31</v>
      </c>
      <c r="F12" s="92">
        <v>32</v>
      </c>
      <c r="G12" s="92">
        <v>31</v>
      </c>
      <c r="H12" s="92">
        <v>30.9</v>
      </c>
      <c r="I12" s="92">
        <v>30.2</v>
      </c>
      <c r="J12" s="92">
        <v>31</v>
      </c>
      <c r="K12" s="92">
        <v>30.3</v>
      </c>
      <c r="L12" s="92">
        <v>27.4</v>
      </c>
      <c r="M12" s="92">
        <v>43</v>
      </c>
      <c r="N12" s="92">
        <v>16</v>
      </c>
      <c r="O12" s="92">
        <v>28</v>
      </c>
      <c r="P12" s="92">
        <v>33</v>
      </c>
      <c r="Q12" s="92">
        <v>32</v>
      </c>
      <c r="R12" s="33">
        <v>34</v>
      </c>
      <c r="S12" s="92">
        <v>33</v>
      </c>
      <c r="T12" s="91">
        <v>32</v>
      </c>
      <c r="U12" s="91">
        <v>33</v>
      </c>
      <c r="V12" s="92">
        <v>34</v>
      </c>
      <c r="W12" s="92">
        <v>33</v>
      </c>
      <c r="X12" s="92">
        <v>31</v>
      </c>
      <c r="Y12" s="92">
        <v>38</v>
      </c>
      <c r="Z12" s="92">
        <v>31</v>
      </c>
      <c r="AA12" s="91">
        <v>29</v>
      </c>
      <c r="AB12" s="91">
        <v>34</v>
      </c>
      <c r="AC12" s="91">
        <v>35</v>
      </c>
      <c r="AD12" s="33">
        <v>36</v>
      </c>
      <c r="AE12" s="91">
        <v>35</v>
      </c>
      <c r="AF12" s="39">
        <v>35</v>
      </c>
      <c r="AG12" s="39">
        <v>36</v>
      </c>
      <c r="AH12" s="91">
        <v>35</v>
      </c>
      <c r="AI12" s="91">
        <v>35</v>
      </c>
      <c r="AJ12" s="91">
        <v>37</v>
      </c>
      <c r="AK12" s="91">
        <v>38</v>
      </c>
      <c r="AL12" s="91">
        <v>34</v>
      </c>
      <c r="AM12" s="12">
        <v>32</v>
      </c>
      <c r="AN12" s="12">
        <v>35</v>
      </c>
      <c r="AO12" s="12">
        <v>36</v>
      </c>
      <c r="AP12" s="12">
        <v>36</v>
      </c>
      <c r="AQ12" s="12">
        <v>36</v>
      </c>
      <c r="AR12" s="12">
        <v>36</v>
      </c>
      <c r="AS12" s="12">
        <v>36</v>
      </c>
      <c r="AT12" s="12">
        <v>36</v>
      </c>
      <c r="AU12" s="12">
        <v>36</v>
      </c>
      <c r="AV12" s="12">
        <v>38</v>
      </c>
      <c r="AW12" s="12">
        <v>39</v>
      </c>
      <c r="AX12" s="12">
        <v>39</v>
      </c>
      <c r="AY12" s="12">
        <v>33</v>
      </c>
      <c r="AZ12" s="12">
        <v>36</v>
      </c>
      <c r="BA12" s="12">
        <v>37</v>
      </c>
      <c r="BB12" s="12">
        <v>36</v>
      </c>
      <c r="BC12" s="12">
        <v>37</v>
      </c>
      <c r="BD12" s="12">
        <v>36</v>
      </c>
      <c r="BE12" s="12">
        <v>37</v>
      </c>
      <c r="BF12" s="12">
        <v>37</v>
      </c>
      <c r="BG12" s="12">
        <v>38</v>
      </c>
      <c r="BH12" s="12">
        <v>35</v>
      </c>
      <c r="BI12" s="12">
        <v>36</v>
      </c>
      <c r="BJ12" s="12">
        <v>36</v>
      </c>
      <c r="BK12" s="12">
        <v>41.5</v>
      </c>
      <c r="BL12" s="12">
        <v>43.5</v>
      </c>
      <c r="BM12" s="12">
        <v>43</v>
      </c>
      <c r="BN12" s="12">
        <v>41.5</v>
      </c>
      <c r="BO12" s="12">
        <v>40.5</v>
      </c>
      <c r="BP12" s="12">
        <v>40.5</v>
      </c>
      <c r="BQ12" s="12">
        <v>40</v>
      </c>
      <c r="BR12" s="12">
        <v>40</v>
      </c>
      <c r="BS12" s="12">
        <v>43</v>
      </c>
      <c r="BT12" s="12">
        <v>43</v>
      </c>
      <c r="BU12" s="12">
        <v>45</v>
      </c>
      <c r="BV12" s="12">
        <v>41.5</v>
      </c>
      <c r="BW12" s="12">
        <v>43.4</v>
      </c>
      <c r="BX12" s="12">
        <v>45</v>
      </c>
      <c r="BY12" s="12">
        <v>43</v>
      </c>
      <c r="BZ12" s="12">
        <v>42</v>
      </c>
      <c r="CA12" s="12">
        <v>41</v>
      </c>
      <c r="CB12" s="12">
        <v>41</v>
      </c>
      <c r="CC12" s="12">
        <v>44</v>
      </c>
      <c r="CD12" s="12">
        <v>44.5</v>
      </c>
      <c r="CE12" s="12">
        <v>46.5</v>
      </c>
      <c r="CF12" s="12">
        <v>46</v>
      </c>
      <c r="CG12" s="12">
        <v>47.5</v>
      </c>
      <c r="CH12" s="12">
        <v>43</v>
      </c>
      <c r="CI12" s="12">
        <v>35.849857999999998</v>
      </c>
      <c r="CJ12" s="12">
        <v>36.264479000000001</v>
      </c>
      <c r="CK12" s="12">
        <v>37.276159</v>
      </c>
      <c r="CL12" s="12">
        <v>36.614464999999996</v>
      </c>
      <c r="CM12" s="12">
        <v>38.141592000000003</v>
      </c>
      <c r="CN12" s="12">
        <v>39.265089999999994</v>
      </c>
      <c r="CO12" s="12">
        <v>39.078044999999996</v>
      </c>
      <c r="CP12" s="12">
        <v>41.894990000000007</v>
      </c>
      <c r="CQ12" s="12">
        <v>38.331896999999998</v>
      </c>
      <c r="CR12" s="12">
        <v>38.186793999999999</v>
      </c>
      <c r="CS12" s="12">
        <v>39.630782999999994</v>
      </c>
      <c r="CT12" s="12">
        <v>38.999887000000001</v>
      </c>
      <c r="CU12" s="12">
        <v>38.369185999999999</v>
      </c>
      <c r="CV12" s="12">
        <v>39.640476</v>
      </c>
      <c r="CW12" s="12">
        <v>38.709879999999998</v>
      </c>
      <c r="CX12" s="12">
        <v>40.874479000000001</v>
      </c>
      <c r="CY12" s="12">
        <v>39.523288000000001</v>
      </c>
      <c r="CZ12" s="12">
        <v>39.250161999999996</v>
      </c>
      <c r="DA12" s="12">
        <v>37.736740000000005</v>
      </c>
      <c r="DB12" s="12">
        <v>38.394527000000004</v>
      </c>
      <c r="DC12" s="12">
        <v>37.914900000000003</v>
      </c>
      <c r="DD12" s="12">
        <v>36.672062999999994</v>
      </c>
      <c r="DE12" s="12">
        <v>37.914315999999999</v>
      </c>
      <c r="DF12" s="12">
        <v>35.939953000000003</v>
      </c>
      <c r="DG12" s="12">
        <v>33.102043999999999</v>
      </c>
      <c r="DH12" s="12">
        <v>31.220113000000001</v>
      </c>
      <c r="DI12" s="12">
        <v>33.40975199999999</v>
      </c>
      <c r="DJ12" s="12">
        <v>32.147014000000006</v>
      </c>
      <c r="DK12" s="12">
        <v>33.516086000000001</v>
      </c>
      <c r="DL12" s="12">
        <v>34.200540999999994</v>
      </c>
      <c r="DM12" s="12">
        <v>35.123415999999999</v>
      </c>
      <c r="DN12" s="12">
        <v>36.208991000000005</v>
      </c>
      <c r="DO12" s="12">
        <v>33.497270999999998</v>
      </c>
      <c r="DP12" s="12">
        <v>35.486384000000001</v>
      </c>
      <c r="DQ12" s="12">
        <v>35.969634999999997</v>
      </c>
      <c r="DR12" s="12">
        <v>38.261243</v>
      </c>
      <c r="DT12" s="108" t="s">
        <v>198</v>
      </c>
    </row>
    <row r="13" spans="1:124">
      <c r="A13" s="9" t="s">
        <v>53</v>
      </c>
      <c r="B13" s="9" t="s">
        <v>4</v>
      </c>
      <c r="C13" s="92">
        <v>3.1</v>
      </c>
      <c r="D13" s="92">
        <v>3.5</v>
      </c>
      <c r="E13" s="92">
        <v>3.6</v>
      </c>
      <c r="F13" s="92">
        <v>3.5</v>
      </c>
      <c r="G13" s="92">
        <v>3.4</v>
      </c>
      <c r="H13" s="92">
        <v>3.1</v>
      </c>
      <c r="I13" s="92">
        <v>3.3</v>
      </c>
      <c r="J13" s="92">
        <v>3.2</v>
      </c>
      <c r="K13" s="92">
        <v>3</v>
      </c>
      <c r="L13" s="92">
        <v>3.1</v>
      </c>
      <c r="M13" s="92">
        <v>3.4</v>
      </c>
      <c r="N13" s="92">
        <v>3.7</v>
      </c>
      <c r="O13" s="92">
        <v>3</v>
      </c>
      <c r="P13" s="92">
        <v>3.1</v>
      </c>
      <c r="Q13" s="92">
        <v>3</v>
      </c>
      <c r="R13" s="33">
        <v>3.3</v>
      </c>
      <c r="S13" s="92">
        <v>3.3</v>
      </c>
      <c r="T13" s="91">
        <v>3.2</v>
      </c>
      <c r="U13" s="91">
        <v>3.3</v>
      </c>
      <c r="V13" s="92">
        <v>3.9</v>
      </c>
      <c r="W13" s="92">
        <v>3.8</v>
      </c>
      <c r="X13" s="92">
        <v>3.5</v>
      </c>
      <c r="Y13" s="92">
        <v>4</v>
      </c>
      <c r="Z13" s="92">
        <v>4</v>
      </c>
      <c r="AA13" s="91">
        <v>3.1</v>
      </c>
      <c r="AB13" s="91">
        <v>3.3</v>
      </c>
      <c r="AC13" s="91">
        <v>3.2</v>
      </c>
      <c r="AD13" s="33">
        <v>3.5</v>
      </c>
      <c r="AE13" s="91">
        <v>3.4</v>
      </c>
      <c r="AF13" s="39">
        <v>3.2</v>
      </c>
      <c r="AG13" s="39">
        <v>3.2</v>
      </c>
      <c r="AH13" s="91">
        <v>3.9</v>
      </c>
      <c r="AI13" s="91">
        <v>3.9</v>
      </c>
      <c r="AJ13" s="91">
        <v>4.0999999999999996</v>
      </c>
      <c r="AK13" s="91">
        <v>4.3</v>
      </c>
      <c r="AL13" s="91">
        <v>5</v>
      </c>
      <c r="AM13" s="12">
        <v>3.3</v>
      </c>
      <c r="AN13" s="12">
        <v>3.4</v>
      </c>
      <c r="AO13" s="12">
        <v>3.4</v>
      </c>
      <c r="AP13" s="12">
        <v>3.6</v>
      </c>
      <c r="AQ13" s="12">
        <v>3.8</v>
      </c>
      <c r="AR13" s="12">
        <v>3.5</v>
      </c>
      <c r="AS13" s="12">
        <v>3.3</v>
      </c>
      <c r="AT13" s="12">
        <v>4.8</v>
      </c>
      <c r="AU13" s="12">
        <v>4</v>
      </c>
      <c r="AV13" s="12">
        <v>3.8</v>
      </c>
      <c r="AW13" s="12">
        <v>4.3</v>
      </c>
      <c r="AX13" s="12">
        <v>5</v>
      </c>
      <c r="AY13" s="12">
        <v>3.3</v>
      </c>
      <c r="AZ13" s="12">
        <v>3.5</v>
      </c>
      <c r="BA13" s="12">
        <v>3.4</v>
      </c>
      <c r="BB13" s="12">
        <v>3.6</v>
      </c>
      <c r="BC13" s="12">
        <v>3.9</v>
      </c>
      <c r="BD13" s="12">
        <v>3.8</v>
      </c>
      <c r="BE13" s="12">
        <v>3.4</v>
      </c>
      <c r="BF13" s="12">
        <v>4.8</v>
      </c>
      <c r="BG13" s="12">
        <v>4.0999999999999996</v>
      </c>
      <c r="BH13" s="12">
        <v>3.8</v>
      </c>
      <c r="BI13" s="12">
        <v>4.3</v>
      </c>
      <c r="BJ13" s="12">
        <v>4.4000000000000004</v>
      </c>
      <c r="BK13" s="12">
        <v>3.2</v>
      </c>
      <c r="BL13" s="12">
        <v>3.5</v>
      </c>
      <c r="BM13" s="12">
        <v>3.5</v>
      </c>
      <c r="BN13" s="12">
        <v>3.6</v>
      </c>
      <c r="BO13" s="12">
        <v>4</v>
      </c>
      <c r="BP13" s="12">
        <v>3.4</v>
      </c>
      <c r="BQ13" s="12">
        <v>4</v>
      </c>
      <c r="BR13" s="12">
        <v>4</v>
      </c>
      <c r="BS13" s="12">
        <v>4.5</v>
      </c>
      <c r="BT13" s="12">
        <v>4.2</v>
      </c>
      <c r="BU13" s="12">
        <v>4.3</v>
      </c>
      <c r="BV13" s="12">
        <v>4</v>
      </c>
      <c r="BW13" s="12">
        <v>4</v>
      </c>
      <c r="BX13" s="12">
        <v>4.5</v>
      </c>
      <c r="BY13" s="12">
        <v>4.3</v>
      </c>
      <c r="BZ13" s="12">
        <v>4.5</v>
      </c>
      <c r="CA13" s="12">
        <v>4</v>
      </c>
      <c r="CB13" s="12">
        <v>3.8</v>
      </c>
      <c r="CC13" s="12">
        <v>4.2</v>
      </c>
      <c r="CD13" s="12">
        <v>4.5</v>
      </c>
      <c r="CE13" s="12">
        <v>4.3</v>
      </c>
      <c r="CF13" s="12">
        <v>4</v>
      </c>
      <c r="CG13" s="12">
        <v>5</v>
      </c>
      <c r="CH13" s="12">
        <v>4</v>
      </c>
      <c r="CI13" s="12">
        <v>2.6375000000000002</v>
      </c>
      <c r="CJ13" s="12">
        <v>4.4192999999999989</v>
      </c>
      <c r="CK13" s="12">
        <v>4.6366999999999994</v>
      </c>
      <c r="CL13" s="12">
        <v>3.992</v>
      </c>
      <c r="CM13" s="12">
        <v>4.6050000000000004</v>
      </c>
      <c r="CN13" s="12">
        <v>4.4909999999999997</v>
      </c>
      <c r="CO13" s="12">
        <v>4.226</v>
      </c>
      <c r="CP13" s="12">
        <v>4.3170000000000002</v>
      </c>
      <c r="CQ13" s="12">
        <v>4.2172999999999998</v>
      </c>
      <c r="CR13" s="12">
        <v>4.1621999999999995</v>
      </c>
      <c r="CS13" s="12">
        <v>4.0750000000000002</v>
      </c>
      <c r="CT13" s="12">
        <v>3.7130000000000001</v>
      </c>
      <c r="CU13" s="12">
        <v>1.9453</v>
      </c>
      <c r="CV13" s="12">
        <v>3.6683000000000003</v>
      </c>
      <c r="CW13" s="12">
        <v>3.9866999999999999</v>
      </c>
      <c r="CX13" s="12">
        <v>4.2086000000000006</v>
      </c>
      <c r="CY13" s="12">
        <v>4.585</v>
      </c>
      <c r="CZ13" s="12">
        <v>4.4489999999999998</v>
      </c>
      <c r="DA13" s="12">
        <v>4.3760000000000003</v>
      </c>
      <c r="DB13" s="12">
        <v>3.8570000000000002</v>
      </c>
      <c r="DC13" s="12">
        <v>3.7484999999999999</v>
      </c>
      <c r="DD13" s="12">
        <v>4.4138000000000002</v>
      </c>
      <c r="DE13" s="12">
        <v>4.3455000000000004</v>
      </c>
      <c r="DF13" s="12">
        <v>4.0873999999999997</v>
      </c>
      <c r="DG13" s="12">
        <v>2.2090000000000001</v>
      </c>
      <c r="DH13" s="12">
        <v>3.8744000000000001</v>
      </c>
      <c r="DI13" s="12">
        <v>3.8538999999999999</v>
      </c>
      <c r="DJ13" s="12">
        <v>3.9217</v>
      </c>
      <c r="DK13" s="12">
        <v>4.0579000000000001</v>
      </c>
      <c r="DL13" s="12">
        <v>3.9514</v>
      </c>
      <c r="DM13" s="12">
        <v>3.8181909999999997</v>
      </c>
      <c r="DN13" s="12">
        <v>4.1379799999999998</v>
      </c>
      <c r="DO13" s="12">
        <v>4.2224599999999999</v>
      </c>
      <c r="DP13" s="12">
        <v>4.2340609999999996</v>
      </c>
      <c r="DQ13" s="12">
        <v>4.3136559999999999</v>
      </c>
      <c r="DR13" s="12">
        <v>4.0478300000000003</v>
      </c>
      <c r="DT13" s="108" t="s">
        <v>199</v>
      </c>
    </row>
    <row r="14" spans="1:124">
      <c r="A14" s="9" t="s">
        <v>52</v>
      </c>
      <c r="B14" s="9" t="s">
        <v>4</v>
      </c>
      <c r="C14" s="92">
        <v>5</v>
      </c>
      <c r="D14" s="92">
        <v>7</v>
      </c>
      <c r="E14" s="92">
        <v>7.1</v>
      </c>
      <c r="F14" s="92">
        <v>7</v>
      </c>
      <c r="G14" s="92">
        <v>7.9</v>
      </c>
      <c r="H14" s="92">
        <v>7.4</v>
      </c>
      <c r="I14" s="92">
        <v>7.4</v>
      </c>
      <c r="J14" s="92">
        <v>6.5</v>
      </c>
      <c r="K14" s="92">
        <v>5.8</v>
      </c>
      <c r="L14" s="92">
        <v>5.4</v>
      </c>
      <c r="M14" s="92">
        <v>5.4</v>
      </c>
      <c r="N14" s="91">
        <v>5.5</v>
      </c>
      <c r="O14" s="92">
        <v>4</v>
      </c>
      <c r="P14" s="92">
        <v>5</v>
      </c>
      <c r="Q14" s="92">
        <v>7</v>
      </c>
      <c r="R14" s="33">
        <v>7.4</v>
      </c>
      <c r="S14" s="92">
        <v>7.7</v>
      </c>
      <c r="T14" s="91">
        <v>7.2</v>
      </c>
      <c r="U14" s="91">
        <v>7</v>
      </c>
      <c r="V14" s="92">
        <v>6.3</v>
      </c>
      <c r="W14" s="92">
        <v>6.1</v>
      </c>
      <c r="X14" s="92">
        <v>6</v>
      </c>
      <c r="Y14" s="92">
        <v>5.7</v>
      </c>
      <c r="Z14" s="92">
        <v>8</v>
      </c>
      <c r="AA14" s="91">
        <v>5.2</v>
      </c>
      <c r="AB14" s="91">
        <v>5.3</v>
      </c>
      <c r="AC14" s="91">
        <v>7.1</v>
      </c>
      <c r="AD14" s="33">
        <v>7.5</v>
      </c>
      <c r="AE14" s="91">
        <v>7.7</v>
      </c>
      <c r="AF14" s="39">
        <v>7.3</v>
      </c>
      <c r="AG14" s="39">
        <v>7.1</v>
      </c>
      <c r="AH14" s="91">
        <v>6.5</v>
      </c>
      <c r="AI14" s="91">
        <v>6.4</v>
      </c>
      <c r="AJ14" s="91">
        <v>7.5</v>
      </c>
      <c r="AK14" s="91">
        <v>7</v>
      </c>
      <c r="AL14" s="91">
        <v>8.1</v>
      </c>
      <c r="AM14" s="12">
        <v>5.8</v>
      </c>
      <c r="AN14" s="12">
        <v>5.8</v>
      </c>
      <c r="AO14" s="12">
        <v>7.3</v>
      </c>
      <c r="AP14" s="12">
        <v>7.5</v>
      </c>
      <c r="AQ14" s="12">
        <v>7.9</v>
      </c>
      <c r="AR14" s="12">
        <v>7.5</v>
      </c>
      <c r="AS14" s="12">
        <v>7.2</v>
      </c>
      <c r="AT14" s="12">
        <v>6.6</v>
      </c>
      <c r="AU14" s="12">
        <v>6.7</v>
      </c>
      <c r="AV14" s="12">
        <v>9.1</v>
      </c>
      <c r="AW14" s="12">
        <v>7.3</v>
      </c>
      <c r="AX14" s="12">
        <v>8</v>
      </c>
      <c r="AY14" s="12">
        <v>6</v>
      </c>
      <c r="AZ14" s="12">
        <v>6.1</v>
      </c>
      <c r="BA14" s="12">
        <v>7.5</v>
      </c>
      <c r="BB14" s="12">
        <v>7</v>
      </c>
      <c r="BC14" s="12">
        <v>8.1</v>
      </c>
      <c r="BD14" s="12">
        <v>7.7</v>
      </c>
      <c r="BE14" s="12">
        <v>7.4</v>
      </c>
      <c r="BF14" s="12">
        <v>6.9</v>
      </c>
      <c r="BG14" s="12">
        <v>6.9</v>
      </c>
      <c r="BH14" s="12">
        <v>8.1</v>
      </c>
      <c r="BI14" s="12">
        <v>7.4</v>
      </c>
      <c r="BJ14" s="12">
        <v>9.8000000000000007</v>
      </c>
      <c r="BK14" s="12">
        <v>6.4</v>
      </c>
      <c r="BL14" s="12">
        <v>6.3</v>
      </c>
      <c r="BM14" s="12">
        <v>7.5</v>
      </c>
      <c r="BN14" s="12">
        <v>7.7</v>
      </c>
      <c r="BO14" s="12">
        <v>8.4</v>
      </c>
      <c r="BP14" s="12">
        <v>8</v>
      </c>
      <c r="BQ14" s="12">
        <v>8</v>
      </c>
      <c r="BR14" s="12">
        <v>8</v>
      </c>
      <c r="BS14" s="12">
        <v>6.8</v>
      </c>
      <c r="BT14" s="12">
        <v>8.1</v>
      </c>
      <c r="BU14" s="12">
        <v>6.8</v>
      </c>
      <c r="BV14" s="12">
        <v>7</v>
      </c>
      <c r="BW14" s="12">
        <v>6.4</v>
      </c>
      <c r="BX14" s="12">
        <v>6.3</v>
      </c>
      <c r="BY14" s="12">
        <v>7.6</v>
      </c>
      <c r="BZ14" s="12">
        <v>7.7</v>
      </c>
      <c r="CA14" s="12">
        <v>8.4</v>
      </c>
      <c r="CB14" s="12">
        <v>8</v>
      </c>
      <c r="CC14" s="12">
        <v>8</v>
      </c>
      <c r="CD14" s="12">
        <v>9</v>
      </c>
      <c r="CE14" s="12">
        <v>9.5</v>
      </c>
      <c r="CF14" s="12">
        <v>9.5</v>
      </c>
      <c r="CG14" s="12">
        <v>11</v>
      </c>
      <c r="CH14" s="12">
        <v>7.3</v>
      </c>
      <c r="CI14" s="12">
        <v>3.6467450000000001</v>
      </c>
      <c r="CJ14" s="12">
        <v>7.882166999999999</v>
      </c>
      <c r="CK14" s="12">
        <v>8.1199630000000003</v>
      </c>
      <c r="CL14" s="12">
        <v>7.8026890000000009</v>
      </c>
      <c r="CM14" s="12">
        <v>8.0854590000000002</v>
      </c>
      <c r="CN14" s="12">
        <v>8.1617320000000007</v>
      </c>
      <c r="CO14" s="12">
        <v>7.5105000000000004</v>
      </c>
      <c r="CP14" s="12">
        <v>7.310598999999999</v>
      </c>
      <c r="CQ14" s="12">
        <v>6.8211360000000001</v>
      </c>
      <c r="CR14" s="12">
        <v>8.0953160000000004</v>
      </c>
      <c r="CS14" s="12">
        <v>6.9743489999999992</v>
      </c>
      <c r="CT14" s="12">
        <v>6.9094629999999997</v>
      </c>
      <c r="CU14" s="12">
        <v>4.2837079999999998</v>
      </c>
      <c r="CV14" s="12">
        <v>6.4818249999999988</v>
      </c>
      <c r="CW14" s="12">
        <v>6.5778080000000001</v>
      </c>
      <c r="CX14" s="12">
        <v>6.5104659999999992</v>
      </c>
      <c r="CY14" s="12">
        <v>6.9619400000000002</v>
      </c>
      <c r="CZ14" s="12">
        <v>6.7646950000000006</v>
      </c>
      <c r="DA14" s="12">
        <v>7.6081339999999997</v>
      </c>
      <c r="DB14" s="12">
        <v>8.0349979999999999</v>
      </c>
      <c r="DC14" s="12">
        <v>8.0671339999999994</v>
      </c>
      <c r="DD14" s="12">
        <v>8.2583099999999998</v>
      </c>
      <c r="DE14" s="12">
        <v>7.2338719999999999</v>
      </c>
      <c r="DF14" s="12">
        <v>8.2108600000000003</v>
      </c>
      <c r="DG14" s="12">
        <v>6.0390699999999997</v>
      </c>
      <c r="DH14" s="12">
        <v>10.002330000000002</v>
      </c>
      <c r="DI14" s="12">
        <v>8.533949999999999</v>
      </c>
      <c r="DJ14" s="12">
        <v>9.7601199999999988</v>
      </c>
      <c r="DK14" s="12">
        <v>9.2514640000000021</v>
      </c>
      <c r="DL14" s="12">
        <v>8.9139799999999987</v>
      </c>
      <c r="DM14" s="12">
        <v>9.0230270000000008</v>
      </c>
      <c r="DN14" s="12">
        <v>8.637556</v>
      </c>
      <c r="DO14" s="12">
        <v>7.609782</v>
      </c>
      <c r="DP14" s="12">
        <v>8.5620070000000013</v>
      </c>
      <c r="DQ14" s="12">
        <v>8.788608</v>
      </c>
      <c r="DR14" s="12">
        <v>8.3634080000000015</v>
      </c>
      <c r="DT14" s="108" t="s">
        <v>200</v>
      </c>
    </row>
    <row r="15" spans="1:124" ht="18.75" customHeight="1">
      <c r="A15" s="9" t="s">
        <v>51</v>
      </c>
      <c r="B15" s="9" t="s">
        <v>49</v>
      </c>
      <c r="C15" s="88">
        <v>41.88</v>
      </c>
      <c r="D15" s="88">
        <v>91.9</v>
      </c>
      <c r="E15" s="88">
        <v>84.78</v>
      </c>
      <c r="F15" s="88">
        <v>91.46</v>
      </c>
      <c r="G15" s="88">
        <v>70.28</v>
      </c>
      <c r="H15" s="88">
        <v>93.96</v>
      </c>
      <c r="I15" s="12">
        <v>90.11</v>
      </c>
      <c r="J15" s="88">
        <v>101.64</v>
      </c>
      <c r="K15" s="88">
        <v>98.43</v>
      </c>
      <c r="L15" s="88">
        <v>100.80800000000001</v>
      </c>
      <c r="M15" s="88">
        <v>105.37</v>
      </c>
      <c r="N15" s="90">
        <v>99.1</v>
      </c>
      <c r="O15" s="88">
        <v>59.48</v>
      </c>
      <c r="P15" s="88">
        <v>100.45</v>
      </c>
      <c r="Q15" s="88">
        <v>91.22</v>
      </c>
      <c r="R15" s="88">
        <v>93.94</v>
      </c>
      <c r="S15" s="88">
        <v>71.709999999999994</v>
      </c>
      <c r="T15" s="87">
        <v>102.04</v>
      </c>
      <c r="U15" s="12">
        <v>111.29</v>
      </c>
      <c r="V15" s="88">
        <v>111.12</v>
      </c>
      <c r="W15" s="88">
        <v>109.974</v>
      </c>
      <c r="X15" s="88">
        <v>114.81</v>
      </c>
      <c r="Y15" s="88">
        <v>113.25</v>
      </c>
      <c r="Z15" s="88">
        <v>112.31100000000001</v>
      </c>
      <c r="AA15" s="87">
        <v>71.72</v>
      </c>
      <c r="AB15" s="87">
        <v>114.28</v>
      </c>
      <c r="AC15" s="87">
        <v>125.24</v>
      </c>
      <c r="AD15" s="88">
        <v>113.45399999999999</v>
      </c>
      <c r="AE15" s="87">
        <v>91.9</v>
      </c>
      <c r="AF15" s="12">
        <v>117.33</v>
      </c>
      <c r="AG15" s="12">
        <v>120.55</v>
      </c>
      <c r="AH15" s="87">
        <v>128.38</v>
      </c>
      <c r="AI15" s="87">
        <v>110.601</v>
      </c>
      <c r="AJ15" s="87">
        <v>132</v>
      </c>
      <c r="AK15" s="87">
        <v>117.81</v>
      </c>
      <c r="AL15" s="87">
        <v>111.206</v>
      </c>
      <c r="AM15" s="12">
        <v>74.013000000000005</v>
      </c>
      <c r="AN15" s="12">
        <v>129.88399999999999</v>
      </c>
      <c r="AO15" s="12">
        <v>129.07900000000001</v>
      </c>
      <c r="AP15" s="12">
        <v>121.55</v>
      </c>
      <c r="AQ15" s="12">
        <v>98.454999999999998</v>
      </c>
      <c r="AR15" s="12">
        <v>134.25700000000001</v>
      </c>
      <c r="AS15" s="12">
        <v>134.9</v>
      </c>
      <c r="AT15" s="12">
        <v>138.37</v>
      </c>
      <c r="AU15" s="12">
        <v>128.28200000000001</v>
      </c>
      <c r="AV15" s="12">
        <v>122.23399999999999</v>
      </c>
      <c r="AW15" s="12">
        <v>102.43899999999999</v>
      </c>
      <c r="AX15" s="12">
        <v>107.554</v>
      </c>
      <c r="AY15" s="12">
        <v>55.831000000000003</v>
      </c>
      <c r="AZ15" s="12">
        <v>88.938999999999993</v>
      </c>
      <c r="BA15" s="12">
        <v>73.36</v>
      </c>
      <c r="BB15" s="12">
        <v>74.22</v>
      </c>
      <c r="BC15" s="12">
        <v>57.48</v>
      </c>
      <c r="BD15" s="12">
        <v>46.3</v>
      </c>
      <c r="BE15" s="12">
        <v>65.72</v>
      </c>
      <c r="BF15" s="12">
        <v>59.22</v>
      </c>
      <c r="BG15" s="12">
        <v>60.869</v>
      </c>
      <c r="BH15" s="12">
        <v>64.983999999999995</v>
      </c>
      <c r="BI15" s="12">
        <v>70.438000000000002</v>
      </c>
      <c r="BJ15" s="12">
        <v>70.981999999999999</v>
      </c>
      <c r="BK15" s="12">
        <v>20.640999999999998</v>
      </c>
      <c r="BL15" s="12">
        <v>39.465000000000003</v>
      </c>
      <c r="BM15" s="12">
        <v>46.281999999999996</v>
      </c>
      <c r="BN15" s="12">
        <v>53.293999999999997</v>
      </c>
      <c r="BO15" s="12">
        <v>38.332999999999998</v>
      </c>
      <c r="BP15" s="12">
        <v>56.174999999999997</v>
      </c>
      <c r="BQ15" s="12">
        <v>56.219000000000001</v>
      </c>
      <c r="BR15" s="12">
        <v>50.662999999999997</v>
      </c>
      <c r="BS15" s="12">
        <v>65.602999999999994</v>
      </c>
      <c r="BT15" s="12">
        <v>62.465000000000003</v>
      </c>
      <c r="BU15" s="12">
        <v>68.230999999999995</v>
      </c>
      <c r="BV15" s="12">
        <v>67.38</v>
      </c>
      <c r="BW15" s="12">
        <v>35.445</v>
      </c>
      <c r="BX15" s="12">
        <v>81.798000000000002</v>
      </c>
      <c r="BY15" s="12">
        <v>75.052000000000007</v>
      </c>
      <c r="BZ15" s="12">
        <v>87.555000000000007</v>
      </c>
      <c r="CA15" s="12">
        <v>65.477999999999994</v>
      </c>
      <c r="CB15" s="12">
        <v>97.263999999999996</v>
      </c>
      <c r="CC15" s="12">
        <v>87.665999999999997</v>
      </c>
      <c r="CD15" s="12">
        <v>82.5</v>
      </c>
      <c r="CE15" s="12">
        <v>89.805999999999997</v>
      </c>
      <c r="CF15" s="12">
        <v>89.024000000000001</v>
      </c>
      <c r="CG15" s="12">
        <v>90.305000000000007</v>
      </c>
      <c r="CH15" s="12">
        <v>92.53</v>
      </c>
      <c r="CI15" s="12">
        <v>56.414999999999999</v>
      </c>
      <c r="CJ15" s="12">
        <v>95.465999999999994</v>
      </c>
      <c r="CK15" s="12">
        <v>92.512</v>
      </c>
      <c r="CL15" s="12">
        <v>84.66</v>
      </c>
      <c r="CM15" s="12">
        <v>76.634</v>
      </c>
      <c r="CN15" s="12">
        <v>54.719000000000001</v>
      </c>
      <c r="CO15" s="12">
        <v>42.356999999999999</v>
      </c>
      <c r="CP15" s="12">
        <v>50.914000000000001</v>
      </c>
      <c r="CQ15" s="12">
        <v>72.106999999999999</v>
      </c>
      <c r="CR15" s="12">
        <v>91.162999999999997</v>
      </c>
      <c r="CS15" s="12">
        <v>86.543000000000006</v>
      </c>
      <c r="CT15" s="12">
        <v>89.081999999999994</v>
      </c>
      <c r="CU15" s="12">
        <v>52.121000000000002</v>
      </c>
      <c r="CV15" s="12">
        <v>93.641999999999996</v>
      </c>
      <c r="CW15" s="12">
        <v>98.531000000000006</v>
      </c>
      <c r="CX15" s="12">
        <v>95.433999999999997</v>
      </c>
      <c r="CY15" s="12">
        <v>108.54300000000001</v>
      </c>
      <c r="CZ15" s="12">
        <v>85.784999999999997</v>
      </c>
      <c r="DA15" s="12">
        <v>103.955</v>
      </c>
      <c r="DB15" s="12">
        <v>121.212</v>
      </c>
      <c r="DC15" s="12">
        <v>121.78100000000001</v>
      </c>
      <c r="DD15" s="12">
        <v>129.90899999999999</v>
      </c>
      <c r="DE15" s="12">
        <v>128.46600000000001</v>
      </c>
      <c r="DF15" s="12">
        <v>115.416</v>
      </c>
      <c r="DG15" s="12">
        <v>64.474000000000004</v>
      </c>
      <c r="DH15" s="12">
        <v>98.242000000000004</v>
      </c>
      <c r="DI15" s="12">
        <v>127.627</v>
      </c>
      <c r="DJ15" s="12">
        <v>119.953</v>
      </c>
      <c r="DK15" s="12">
        <v>135.357</v>
      </c>
      <c r="DL15" s="12">
        <v>98.197000000000003</v>
      </c>
      <c r="DM15" s="12">
        <v>128.09</v>
      </c>
      <c r="DN15" s="12">
        <v>125.173</v>
      </c>
      <c r="DO15" s="12">
        <v>134.72399999999999</v>
      </c>
      <c r="DP15" s="12">
        <v>140.024</v>
      </c>
      <c r="DQ15" s="12">
        <v>136.114</v>
      </c>
      <c r="DR15" s="12">
        <v>121.051</v>
      </c>
      <c r="DT15" s="108" t="s">
        <v>201</v>
      </c>
    </row>
    <row r="16" spans="1:124">
      <c r="A16" s="9" t="s">
        <v>50</v>
      </c>
      <c r="B16" s="9" t="s">
        <v>49</v>
      </c>
      <c r="C16" s="88">
        <v>6.85</v>
      </c>
      <c r="D16" s="88">
        <v>15.37</v>
      </c>
      <c r="E16" s="88">
        <v>14.96</v>
      </c>
      <c r="F16" s="88">
        <v>16.05</v>
      </c>
      <c r="G16" s="88">
        <v>12.81</v>
      </c>
      <c r="H16" s="88">
        <v>17.23</v>
      </c>
      <c r="I16" s="12">
        <v>15.5</v>
      </c>
      <c r="J16" s="88">
        <v>18.440000000000001</v>
      </c>
      <c r="K16" s="88">
        <v>17.77</v>
      </c>
      <c r="L16" s="88">
        <v>18.782</v>
      </c>
      <c r="M16" s="88">
        <v>17.03</v>
      </c>
      <c r="N16" s="89">
        <v>18.71</v>
      </c>
      <c r="O16" s="88">
        <v>7.41</v>
      </c>
      <c r="P16" s="88">
        <v>15.21</v>
      </c>
      <c r="Q16" s="88">
        <v>13.82</v>
      </c>
      <c r="R16" s="88">
        <v>15.768000000000001</v>
      </c>
      <c r="S16" s="88">
        <v>12.09</v>
      </c>
      <c r="T16" s="87">
        <v>14.1</v>
      </c>
      <c r="U16" s="12">
        <v>17.18</v>
      </c>
      <c r="V16" s="88">
        <v>17.757999999999999</v>
      </c>
      <c r="W16" s="88">
        <v>21.184000000000001</v>
      </c>
      <c r="X16" s="88">
        <v>19.43</v>
      </c>
      <c r="Y16" s="88">
        <v>19.170000000000002</v>
      </c>
      <c r="Z16" s="88">
        <v>17.074999999999999</v>
      </c>
      <c r="AA16" s="87">
        <v>9.66</v>
      </c>
      <c r="AB16" s="87">
        <v>14.84</v>
      </c>
      <c r="AC16" s="87">
        <v>16.23</v>
      </c>
      <c r="AD16" s="88">
        <v>14.409000000000001</v>
      </c>
      <c r="AE16" s="87">
        <v>11.66</v>
      </c>
      <c r="AF16" s="12">
        <v>16.09</v>
      </c>
      <c r="AG16" s="12">
        <v>17.059999999999999</v>
      </c>
      <c r="AH16" s="87">
        <v>17.059999999999999</v>
      </c>
      <c r="AI16" s="87">
        <v>19.170000000000002</v>
      </c>
      <c r="AJ16" s="87">
        <v>17.72</v>
      </c>
      <c r="AK16" s="87">
        <v>15.68</v>
      </c>
      <c r="AL16" s="87">
        <v>17.631</v>
      </c>
      <c r="AM16" s="12">
        <v>9.5649999999999995</v>
      </c>
      <c r="AN16" s="12">
        <v>14.487</v>
      </c>
      <c r="AO16" s="12">
        <v>14.96</v>
      </c>
      <c r="AP16" s="12">
        <v>14.785</v>
      </c>
      <c r="AQ16" s="12">
        <v>13.579000000000001</v>
      </c>
      <c r="AR16" s="12">
        <v>18.919</v>
      </c>
      <c r="AS16" s="12">
        <v>19.899999999999999</v>
      </c>
      <c r="AT16" s="12">
        <v>16.907</v>
      </c>
      <c r="AU16" s="12">
        <v>16.5</v>
      </c>
      <c r="AV16" s="12">
        <v>20.276</v>
      </c>
      <c r="AW16" s="12">
        <v>14.182</v>
      </c>
      <c r="AX16" s="12">
        <v>15.146000000000001</v>
      </c>
      <c r="AY16" s="12">
        <v>2.9529999999999998</v>
      </c>
      <c r="AZ16" s="12">
        <v>11.882999999999999</v>
      </c>
      <c r="BA16" s="12">
        <v>12.94</v>
      </c>
      <c r="BB16" s="12">
        <v>11.516</v>
      </c>
      <c r="BC16" s="12">
        <v>6.55</v>
      </c>
      <c r="BD16" s="12">
        <v>6.0579999999999998</v>
      </c>
      <c r="BE16" s="12">
        <v>7.24</v>
      </c>
      <c r="BF16" s="12">
        <v>9.94</v>
      </c>
      <c r="BG16" s="12">
        <v>11.07</v>
      </c>
      <c r="BH16" s="12">
        <v>11.497999999999999</v>
      </c>
      <c r="BI16" s="12">
        <v>14.736000000000001</v>
      </c>
      <c r="BJ16" s="12">
        <v>11.689</v>
      </c>
      <c r="BK16" s="12">
        <v>2.6059999999999999</v>
      </c>
      <c r="BL16" s="12">
        <v>6.8170000000000002</v>
      </c>
      <c r="BM16" s="12">
        <v>6.3680000000000003</v>
      </c>
      <c r="BN16" s="12">
        <v>8.5519999999999996</v>
      </c>
      <c r="BO16" s="12">
        <v>7.6760000000000002</v>
      </c>
      <c r="BP16" s="12">
        <v>9.3320000000000007</v>
      </c>
      <c r="BQ16" s="12">
        <v>8.7249999999999996</v>
      </c>
      <c r="BR16" s="12">
        <v>9.2189999999999994</v>
      </c>
      <c r="BS16" s="12">
        <v>10.913</v>
      </c>
      <c r="BT16" s="12">
        <v>11.14</v>
      </c>
      <c r="BU16" s="12">
        <v>11.951000000000001</v>
      </c>
      <c r="BV16" s="12">
        <v>11.32</v>
      </c>
      <c r="BW16" s="12">
        <v>5.43</v>
      </c>
      <c r="BX16" s="12">
        <v>13.938000000000001</v>
      </c>
      <c r="BY16" s="12">
        <v>11.617000000000001</v>
      </c>
      <c r="BZ16" s="12">
        <v>13.726000000000001</v>
      </c>
      <c r="CA16" s="12">
        <v>9.9109999999999996</v>
      </c>
      <c r="CB16" s="12">
        <v>16.251999999999999</v>
      </c>
      <c r="CC16" s="12">
        <v>14.134</v>
      </c>
      <c r="CD16" s="12">
        <v>12.798999999999999</v>
      </c>
      <c r="CE16" s="12">
        <v>13.545999999999999</v>
      </c>
      <c r="CF16" s="12">
        <v>13.791</v>
      </c>
      <c r="CG16" s="12">
        <v>14.573</v>
      </c>
      <c r="CH16" s="12">
        <v>12.28</v>
      </c>
      <c r="CI16" s="12">
        <v>2.964</v>
      </c>
      <c r="CJ16" s="12">
        <v>6.1289999999999996</v>
      </c>
      <c r="CK16" s="12">
        <v>6.8849999999999998</v>
      </c>
      <c r="CL16" s="12">
        <v>7.0380000000000003</v>
      </c>
      <c r="CM16" s="12">
        <v>6.69</v>
      </c>
      <c r="CN16" s="12">
        <v>5.1980000000000004</v>
      </c>
      <c r="CO16" s="12">
        <v>3.4529999999999998</v>
      </c>
      <c r="CP16" s="12">
        <v>3.9470000000000001</v>
      </c>
      <c r="CQ16" s="12">
        <v>5.8470000000000004</v>
      </c>
      <c r="CR16" s="12">
        <v>8.343</v>
      </c>
      <c r="CS16" s="12">
        <v>8.6300000000000008</v>
      </c>
      <c r="CT16" s="12">
        <v>8.2530000000000001</v>
      </c>
      <c r="CU16" s="12">
        <v>4.0019999999999998</v>
      </c>
      <c r="CV16" s="12">
        <v>7.4530000000000003</v>
      </c>
      <c r="CW16" s="12">
        <v>7.3390000000000004</v>
      </c>
      <c r="CX16" s="12">
        <v>6.3</v>
      </c>
      <c r="CY16" s="12">
        <v>7.625</v>
      </c>
      <c r="CZ16" s="12">
        <v>6.4470000000000001</v>
      </c>
      <c r="DA16" s="12">
        <v>6.5289999999999999</v>
      </c>
      <c r="DB16" s="12">
        <v>7.1150000000000002</v>
      </c>
      <c r="DC16" s="12">
        <v>5.843</v>
      </c>
      <c r="DD16" s="12">
        <v>6.3150000000000004</v>
      </c>
      <c r="DE16" s="12">
        <v>5.5979999999999999</v>
      </c>
      <c r="DF16" s="12">
        <v>5.7779999999999996</v>
      </c>
      <c r="DG16" s="12">
        <v>2.907</v>
      </c>
      <c r="DH16" s="12">
        <v>4.8099999999999996</v>
      </c>
      <c r="DI16" s="12">
        <v>5.2919999999999998</v>
      </c>
      <c r="DJ16" s="12">
        <v>6.681</v>
      </c>
      <c r="DK16" s="12">
        <v>7.0780000000000003</v>
      </c>
      <c r="DL16" s="12">
        <v>5.9660000000000002</v>
      </c>
      <c r="DM16" s="12">
        <v>7.52</v>
      </c>
      <c r="DN16" s="12">
        <v>7.5960000000000001</v>
      </c>
      <c r="DO16" s="12">
        <v>7.8540000000000001</v>
      </c>
      <c r="DP16" s="12">
        <v>6.9320000000000004</v>
      </c>
      <c r="DQ16" s="12">
        <v>5.0179999999999998</v>
      </c>
      <c r="DR16" s="12">
        <v>5.3570000000000002</v>
      </c>
      <c r="DT16" s="108" t="s">
        <v>202</v>
      </c>
    </row>
    <row r="17" spans="1:124">
      <c r="A17" s="9" t="s">
        <v>48</v>
      </c>
      <c r="B17" s="79" t="s">
        <v>44</v>
      </c>
      <c r="C17" s="84">
        <v>180</v>
      </c>
      <c r="D17" s="84">
        <v>568</v>
      </c>
      <c r="E17" s="84">
        <v>610</v>
      </c>
      <c r="F17" s="84">
        <v>372</v>
      </c>
      <c r="G17" s="84">
        <v>492</v>
      </c>
      <c r="H17" s="84">
        <v>667</v>
      </c>
      <c r="I17" s="82">
        <v>506</v>
      </c>
      <c r="J17" s="84">
        <v>356</v>
      </c>
      <c r="K17" s="84">
        <v>505</v>
      </c>
      <c r="L17" s="84">
        <v>562</v>
      </c>
      <c r="M17" s="84">
        <v>561</v>
      </c>
      <c r="N17" s="86">
        <v>720</v>
      </c>
      <c r="O17" s="84">
        <v>272</v>
      </c>
      <c r="P17" s="84">
        <v>581</v>
      </c>
      <c r="Q17" s="84">
        <v>680</v>
      </c>
      <c r="R17" s="84">
        <v>415</v>
      </c>
      <c r="S17" s="84">
        <v>330</v>
      </c>
      <c r="T17" s="83">
        <v>530</v>
      </c>
      <c r="U17" s="82">
        <v>400</v>
      </c>
      <c r="V17" s="84">
        <v>780</v>
      </c>
      <c r="W17" s="84">
        <v>766</v>
      </c>
      <c r="X17" s="84">
        <v>691</v>
      </c>
      <c r="Y17" s="84">
        <v>585</v>
      </c>
      <c r="Z17" s="84">
        <v>550</v>
      </c>
      <c r="AA17" s="83">
        <v>328</v>
      </c>
      <c r="AB17" s="83">
        <v>560</v>
      </c>
      <c r="AC17" s="83">
        <v>581</v>
      </c>
      <c r="AD17" s="84">
        <v>554</v>
      </c>
      <c r="AE17" s="83">
        <v>350</v>
      </c>
      <c r="AF17" s="82">
        <v>540</v>
      </c>
      <c r="AG17" s="82">
        <v>540</v>
      </c>
      <c r="AH17" s="83">
        <v>310</v>
      </c>
      <c r="AI17" s="83">
        <v>434</v>
      </c>
      <c r="AJ17" s="83">
        <v>517</v>
      </c>
      <c r="AK17" s="83">
        <v>425</v>
      </c>
      <c r="AL17" s="83">
        <v>490</v>
      </c>
      <c r="AM17" s="82">
        <v>276</v>
      </c>
      <c r="AN17" s="82">
        <v>575</v>
      </c>
      <c r="AO17" s="82">
        <v>507</v>
      </c>
      <c r="AP17" s="82">
        <v>517</v>
      </c>
      <c r="AQ17" s="82">
        <v>526</v>
      </c>
      <c r="AR17" s="82">
        <v>601</v>
      </c>
      <c r="AS17" s="82">
        <v>840</v>
      </c>
      <c r="AT17" s="82">
        <v>493</v>
      </c>
      <c r="AU17" s="82">
        <v>510</v>
      </c>
      <c r="AV17" s="82">
        <v>165</v>
      </c>
      <c r="AW17" s="82">
        <v>167</v>
      </c>
      <c r="AX17" s="82">
        <v>349</v>
      </c>
      <c r="AY17" s="82">
        <v>37</v>
      </c>
      <c r="AZ17" s="82">
        <v>109</v>
      </c>
      <c r="BA17" s="82">
        <v>144</v>
      </c>
      <c r="BB17" s="82">
        <v>133</v>
      </c>
      <c r="BC17" s="82">
        <v>121</v>
      </c>
      <c r="BD17" s="82">
        <v>83</v>
      </c>
      <c r="BE17" s="82">
        <v>80</v>
      </c>
      <c r="BF17" s="82">
        <v>71</v>
      </c>
      <c r="BG17" s="82">
        <v>60</v>
      </c>
      <c r="BH17" s="82">
        <v>66</v>
      </c>
      <c r="BI17" s="82">
        <v>54</v>
      </c>
      <c r="BJ17" s="82">
        <v>62</v>
      </c>
      <c r="BK17" s="82">
        <v>23</v>
      </c>
      <c r="BL17" s="82">
        <v>56</v>
      </c>
      <c r="BM17" s="82">
        <v>42</v>
      </c>
      <c r="BN17" s="82">
        <v>47</v>
      </c>
      <c r="BO17" s="82">
        <v>31</v>
      </c>
      <c r="BP17" s="82">
        <v>36</v>
      </c>
      <c r="BQ17" s="82">
        <v>59</v>
      </c>
      <c r="BR17" s="82">
        <v>39</v>
      </c>
      <c r="BS17" s="82">
        <v>39</v>
      </c>
      <c r="BT17" s="82">
        <v>54</v>
      </c>
      <c r="BU17" s="82">
        <v>49</v>
      </c>
      <c r="BV17" s="82">
        <v>30</v>
      </c>
      <c r="BW17" s="82">
        <v>59</v>
      </c>
      <c r="BX17" s="82">
        <v>76</v>
      </c>
      <c r="BY17" s="82">
        <v>89</v>
      </c>
      <c r="BZ17" s="82">
        <v>89</v>
      </c>
      <c r="CA17" s="82">
        <v>87</v>
      </c>
      <c r="CB17" s="82">
        <v>43</v>
      </c>
      <c r="CC17" s="82">
        <v>5</v>
      </c>
      <c r="CD17" s="82">
        <v>10</v>
      </c>
      <c r="CE17" s="82">
        <v>11</v>
      </c>
      <c r="CF17" s="82">
        <v>21</v>
      </c>
      <c r="CG17" s="82">
        <v>90</v>
      </c>
      <c r="CH17" s="82">
        <v>0</v>
      </c>
      <c r="CI17" s="12">
        <v>95</v>
      </c>
      <c r="CJ17" s="12">
        <v>166</v>
      </c>
      <c r="CK17" s="12">
        <v>121</v>
      </c>
      <c r="CL17" s="12">
        <v>112</v>
      </c>
      <c r="CM17" s="12">
        <v>114</v>
      </c>
      <c r="CN17" s="12">
        <v>89</v>
      </c>
      <c r="CO17" s="12">
        <v>111</v>
      </c>
      <c r="CP17" s="12">
        <v>118</v>
      </c>
      <c r="CQ17" s="12">
        <v>114</v>
      </c>
      <c r="CR17" s="12">
        <v>64</v>
      </c>
      <c r="CS17" s="12">
        <v>93</v>
      </c>
      <c r="CT17" s="12">
        <v>111</v>
      </c>
      <c r="CU17" s="12">
        <v>49</v>
      </c>
      <c r="CV17" s="12">
        <v>106</v>
      </c>
      <c r="CW17" s="12">
        <v>212</v>
      </c>
      <c r="CX17" s="12">
        <v>257</v>
      </c>
      <c r="CY17" s="12">
        <v>198</v>
      </c>
      <c r="CZ17" s="12">
        <v>227</v>
      </c>
      <c r="DA17" s="12">
        <v>183</v>
      </c>
      <c r="DB17" s="12">
        <v>222</v>
      </c>
      <c r="DC17" s="12">
        <v>186</v>
      </c>
      <c r="DD17" s="12">
        <v>289</v>
      </c>
      <c r="DE17" s="12">
        <v>339</v>
      </c>
      <c r="DF17" s="12">
        <v>370</v>
      </c>
      <c r="DG17" s="12">
        <v>146</v>
      </c>
      <c r="DH17" s="12">
        <v>278</v>
      </c>
      <c r="DI17" s="12">
        <v>347</v>
      </c>
      <c r="DJ17" s="12">
        <v>352</v>
      </c>
      <c r="DK17" s="12">
        <v>350</v>
      </c>
      <c r="DL17" s="12">
        <v>286</v>
      </c>
      <c r="DM17" s="12">
        <v>306</v>
      </c>
      <c r="DN17" s="12">
        <v>353</v>
      </c>
      <c r="DO17" s="12">
        <v>428</v>
      </c>
      <c r="DP17" s="12">
        <v>409</v>
      </c>
      <c r="DQ17" s="12">
        <v>520</v>
      </c>
      <c r="DR17" s="12">
        <v>486</v>
      </c>
      <c r="DT17" s="108" t="s">
        <v>203</v>
      </c>
    </row>
    <row r="18" spans="1:124" ht="15" thickBot="1">
      <c r="A18" s="9" t="s">
        <v>47</v>
      </c>
      <c r="B18" s="79" t="s">
        <v>44</v>
      </c>
      <c r="C18" s="84">
        <v>1400</v>
      </c>
      <c r="D18" s="84">
        <v>3306</v>
      </c>
      <c r="E18" s="84">
        <v>2930</v>
      </c>
      <c r="F18" s="84">
        <v>3150</v>
      </c>
      <c r="G18" s="84">
        <v>1950</v>
      </c>
      <c r="H18" s="84">
        <v>2609</v>
      </c>
      <c r="I18" s="82">
        <v>2720</v>
      </c>
      <c r="J18" s="84">
        <v>3330</v>
      </c>
      <c r="K18" s="84">
        <v>2760</v>
      </c>
      <c r="L18" s="84">
        <v>2488</v>
      </c>
      <c r="M18" s="84">
        <v>2890</v>
      </c>
      <c r="N18" s="85">
        <v>1917</v>
      </c>
      <c r="O18" s="84">
        <v>1269</v>
      </c>
      <c r="P18" s="84">
        <v>2552</v>
      </c>
      <c r="Q18" s="84">
        <v>2815</v>
      </c>
      <c r="R18" s="84">
        <v>2174</v>
      </c>
      <c r="S18" s="84">
        <v>2130</v>
      </c>
      <c r="T18" s="83">
        <v>2510</v>
      </c>
      <c r="U18" s="82">
        <v>2520</v>
      </c>
      <c r="V18" s="84">
        <v>2658</v>
      </c>
      <c r="W18" s="84">
        <v>2451</v>
      </c>
      <c r="X18" s="84">
        <v>2757</v>
      </c>
      <c r="Y18" s="84">
        <v>2711</v>
      </c>
      <c r="Z18" s="84">
        <v>3290</v>
      </c>
      <c r="AA18" s="83">
        <v>1701</v>
      </c>
      <c r="AB18" s="83">
        <v>2125</v>
      </c>
      <c r="AC18" s="83">
        <v>3154</v>
      </c>
      <c r="AD18" s="84">
        <v>2876</v>
      </c>
      <c r="AE18" s="83">
        <v>2530</v>
      </c>
      <c r="AF18" s="82">
        <v>3360</v>
      </c>
      <c r="AG18" s="82">
        <v>2920</v>
      </c>
      <c r="AH18" s="83">
        <v>3077</v>
      </c>
      <c r="AI18" s="83">
        <v>3324</v>
      </c>
      <c r="AJ18" s="83">
        <v>3013</v>
      </c>
      <c r="AK18" s="83">
        <v>2936</v>
      </c>
      <c r="AL18" s="83">
        <v>2950</v>
      </c>
      <c r="AM18" s="82">
        <v>1640</v>
      </c>
      <c r="AN18" s="82">
        <v>2407</v>
      </c>
      <c r="AO18" s="82">
        <v>2589</v>
      </c>
      <c r="AP18" s="82">
        <v>2546</v>
      </c>
      <c r="AQ18" s="82">
        <v>2552</v>
      </c>
      <c r="AR18" s="82">
        <v>3169</v>
      </c>
      <c r="AS18" s="82">
        <v>3380</v>
      </c>
      <c r="AT18" s="82">
        <v>3335</v>
      </c>
      <c r="AU18" s="82">
        <v>3430</v>
      </c>
      <c r="AV18" s="82">
        <v>3178</v>
      </c>
      <c r="AW18" s="82">
        <v>2675</v>
      </c>
      <c r="AX18" s="82">
        <v>2842</v>
      </c>
      <c r="AY18" s="82">
        <v>1004.9999999999999</v>
      </c>
      <c r="AZ18" s="82">
        <v>1935</v>
      </c>
      <c r="BA18" s="82">
        <v>2040</v>
      </c>
      <c r="BB18" s="82">
        <v>2750</v>
      </c>
      <c r="BC18" s="82">
        <v>1430</v>
      </c>
      <c r="BD18" s="82">
        <v>1336</v>
      </c>
      <c r="BE18" s="82">
        <v>1250</v>
      </c>
      <c r="BF18" s="82">
        <v>1170</v>
      </c>
      <c r="BG18" s="82">
        <v>850</v>
      </c>
      <c r="BH18" s="82">
        <v>165</v>
      </c>
      <c r="BI18" s="82">
        <v>712</v>
      </c>
      <c r="BJ18" s="82">
        <v>987</v>
      </c>
      <c r="BK18" s="82">
        <v>203</v>
      </c>
      <c r="BL18" s="82">
        <v>772</v>
      </c>
      <c r="BM18" s="82">
        <v>741</v>
      </c>
      <c r="BN18" s="82">
        <v>570</v>
      </c>
      <c r="BO18" s="82">
        <v>502</v>
      </c>
      <c r="BP18" s="82">
        <v>743</v>
      </c>
      <c r="BQ18" s="82">
        <v>562</v>
      </c>
      <c r="BR18" s="82">
        <v>569</v>
      </c>
      <c r="BS18" s="82">
        <v>536</v>
      </c>
      <c r="BT18" s="82">
        <v>519</v>
      </c>
      <c r="BU18" s="82">
        <v>632</v>
      </c>
      <c r="BV18" s="82">
        <v>710</v>
      </c>
      <c r="BW18" s="82">
        <v>216</v>
      </c>
      <c r="BX18" s="82">
        <v>782</v>
      </c>
      <c r="BY18" s="82">
        <v>1111</v>
      </c>
      <c r="BZ18" s="82">
        <v>1331</v>
      </c>
      <c r="CA18" s="82">
        <v>1462</v>
      </c>
      <c r="CB18" s="82">
        <v>1840</v>
      </c>
      <c r="CC18" s="82">
        <v>1706</v>
      </c>
      <c r="CD18" s="82">
        <v>1962</v>
      </c>
      <c r="CE18" s="82">
        <v>2219</v>
      </c>
      <c r="CF18" s="82">
        <v>1778</v>
      </c>
      <c r="CG18" s="82">
        <v>2519</v>
      </c>
      <c r="CH18" s="82">
        <v>2519</v>
      </c>
      <c r="CI18" s="12">
        <v>931</v>
      </c>
      <c r="CJ18" s="12">
        <v>1316</v>
      </c>
      <c r="CK18" s="12">
        <v>1159</v>
      </c>
      <c r="CL18" s="12">
        <v>958</v>
      </c>
      <c r="CM18" s="12">
        <v>950</v>
      </c>
      <c r="CN18" s="12">
        <v>933</v>
      </c>
      <c r="CO18" s="12">
        <v>848</v>
      </c>
      <c r="CP18" s="12">
        <v>693</v>
      </c>
      <c r="CQ18" s="12">
        <v>735</v>
      </c>
      <c r="CR18" s="12">
        <v>717</v>
      </c>
      <c r="CS18" s="12">
        <v>912</v>
      </c>
      <c r="CT18" s="12">
        <v>642</v>
      </c>
      <c r="CU18" s="12">
        <v>443</v>
      </c>
      <c r="CV18" s="12">
        <v>1080</v>
      </c>
      <c r="CW18" s="12">
        <v>913</v>
      </c>
      <c r="CX18" s="12">
        <v>1115</v>
      </c>
      <c r="CY18" s="12">
        <v>1293</v>
      </c>
      <c r="CZ18" s="12">
        <v>1356</v>
      </c>
      <c r="DA18" s="12">
        <v>1037</v>
      </c>
      <c r="DB18" s="12">
        <v>863</v>
      </c>
      <c r="DC18" s="12">
        <v>1282</v>
      </c>
      <c r="DD18" s="12">
        <v>1662</v>
      </c>
      <c r="DE18" s="12">
        <v>2227</v>
      </c>
      <c r="DF18" s="12">
        <v>2505</v>
      </c>
      <c r="DG18" s="12">
        <v>526</v>
      </c>
      <c r="DH18" s="12">
        <v>1243</v>
      </c>
      <c r="DI18" s="12">
        <v>1334</v>
      </c>
      <c r="DJ18" s="12">
        <v>1173</v>
      </c>
      <c r="DK18" s="12">
        <v>1354</v>
      </c>
      <c r="DL18" s="12">
        <v>1297</v>
      </c>
      <c r="DM18" s="12">
        <v>1293</v>
      </c>
      <c r="DN18" s="12">
        <v>1344</v>
      </c>
      <c r="DO18" s="12">
        <v>1451</v>
      </c>
      <c r="DP18" s="12">
        <v>2206</v>
      </c>
      <c r="DQ18" s="12">
        <v>1748</v>
      </c>
      <c r="DR18" s="12">
        <v>1433</v>
      </c>
      <c r="DT18" s="108" t="s">
        <v>204</v>
      </c>
    </row>
    <row r="19" spans="1:124" ht="18.75" thickBot="1">
      <c r="A19" s="9" t="s">
        <v>46</v>
      </c>
      <c r="B19" s="79" t="s">
        <v>44</v>
      </c>
      <c r="C19" s="77">
        <v>0</v>
      </c>
      <c r="D19" s="77">
        <v>33</v>
      </c>
      <c r="E19" s="77">
        <v>29</v>
      </c>
      <c r="F19" s="77">
        <v>2</v>
      </c>
      <c r="G19" s="77">
        <v>31</v>
      </c>
      <c r="H19" s="77">
        <v>17</v>
      </c>
      <c r="I19" s="12">
        <v>7</v>
      </c>
      <c r="J19" s="77">
        <v>6</v>
      </c>
      <c r="K19" s="12">
        <v>0</v>
      </c>
      <c r="L19" s="77">
        <v>0</v>
      </c>
      <c r="M19" s="77">
        <v>0</v>
      </c>
      <c r="N19" s="81">
        <v>0</v>
      </c>
      <c r="O19" s="75">
        <v>0</v>
      </c>
      <c r="P19" s="77">
        <v>50</v>
      </c>
      <c r="Q19" s="77">
        <v>34</v>
      </c>
      <c r="R19" s="77">
        <v>32</v>
      </c>
      <c r="S19" s="75">
        <v>20</v>
      </c>
      <c r="T19" s="75">
        <v>20</v>
      </c>
      <c r="U19" s="12">
        <v>3</v>
      </c>
      <c r="V19" s="75">
        <v>1</v>
      </c>
      <c r="W19" s="12">
        <v>13</v>
      </c>
      <c r="X19" s="75">
        <v>3</v>
      </c>
      <c r="Y19" s="75">
        <v>12</v>
      </c>
      <c r="Z19" s="77">
        <v>12</v>
      </c>
      <c r="AA19" s="75">
        <v>12</v>
      </c>
      <c r="AB19" s="75">
        <v>2</v>
      </c>
      <c r="AC19" s="75">
        <v>20</v>
      </c>
      <c r="AD19" s="77">
        <v>6</v>
      </c>
      <c r="AE19" s="75">
        <v>7</v>
      </c>
      <c r="AF19" s="12">
        <v>7</v>
      </c>
      <c r="AG19" s="12">
        <v>30</v>
      </c>
      <c r="AH19" s="75">
        <v>22</v>
      </c>
      <c r="AI19" s="75">
        <v>20</v>
      </c>
      <c r="AJ19" s="80">
        <v>25</v>
      </c>
      <c r="AK19" s="75">
        <v>16</v>
      </c>
      <c r="AL19" s="75">
        <v>16</v>
      </c>
      <c r="AM19" s="3">
        <v>10</v>
      </c>
      <c r="AN19" s="3">
        <v>10</v>
      </c>
      <c r="AO19" s="3">
        <v>10</v>
      </c>
      <c r="AP19" s="3">
        <v>15</v>
      </c>
      <c r="AQ19" s="3">
        <v>15</v>
      </c>
      <c r="AR19" s="3">
        <v>10</v>
      </c>
      <c r="AS19" s="3">
        <v>10</v>
      </c>
      <c r="AT19" s="3">
        <v>42</v>
      </c>
      <c r="AU19" s="12">
        <v>6</v>
      </c>
      <c r="AV19" s="12">
        <v>5</v>
      </c>
      <c r="AW19" s="12">
        <v>5</v>
      </c>
      <c r="AX19" s="12">
        <v>6</v>
      </c>
      <c r="AY19" s="12">
        <v>5</v>
      </c>
      <c r="AZ19" s="12">
        <v>16</v>
      </c>
      <c r="BA19" s="12">
        <v>10</v>
      </c>
      <c r="BB19" s="12">
        <v>35</v>
      </c>
      <c r="BC19" s="12">
        <v>4</v>
      </c>
      <c r="BD19" s="12">
        <v>8</v>
      </c>
      <c r="BE19" s="12">
        <v>4</v>
      </c>
      <c r="BF19" s="12">
        <v>42</v>
      </c>
      <c r="BG19" s="12">
        <v>6</v>
      </c>
      <c r="BH19" s="12">
        <v>5</v>
      </c>
      <c r="BI19" s="12">
        <v>5</v>
      </c>
      <c r="BJ19" s="12">
        <v>6</v>
      </c>
      <c r="BK19" s="12">
        <v>12</v>
      </c>
      <c r="BL19" s="12">
        <v>16</v>
      </c>
      <c r="BM19" s="12">
        <v>16</v>
      </c>
      <c r="BN19" s="12">
        <v>33</v>
      </c>
      <c r="BO19" s="12">
        <v>6</v>
      </c>
      <c r="BP19" s="12">
        <v>9</v>
      </c>
      <c r="BQ19" s="12">
        <v>4</v>
      </c>
      <c r="BR19" s="12">
        <v>18</v>
      </c>
      <c r="BS19" s="12">
        <v>31</v>
      </c>
      <c r="BT19" s="12">
        <v>20</v>
      </c>
      <c r="BU19" s="12">
        <v>18</v>
      </c>
      <c r="BV19" s="12">
        <v>20</v>
      </c>
      <c r="BW19" s="12">
        <v>15</v>
      </c>
      <c r="BX19" s="12">
        <v>55</v>
      </c>
      <c r="BY19" s="12">
        <v>48</v>
      </c>
      <c r="BZ19" s="12">
        <v>42</v>
      </c>
      <c r="CA19" s="12">
        <v>38</v>
      </c>
      <c r="CB19" s="12">
        <v>28</v>
      </c>
      <c r="CC19" s="12">
        <v>42</v>
      </c>
      <c r="CD19" s="12">
        <v>40</v>
      </c>
      <c r="CE19" s="12">
        <v>45</v>
      </c>
      <c r="CF19" s="12">
        <v>70</v>
      </c>
      <c r="CG19" s="12">
        <v>59</v>
      </c>
      <c r="CH19" s="12">
        <v>90</v>
      </c>
      <c r="CI19" s="12">
        <v>27</v>
      </c>
      <c r="CJ19" s="12">
        <v>56</v>
      </c>
      <c r="CK19" s="12">
        <v>40</v>
      </c>
      <c r="CL19" s="12">
        <v>11</v>
      </c>
      <c r="CM19" s="12">
        <v>8</v>
      </c>
      <c r="CN19" s="12">
        <v>0</v>
      </c>
      <c r="CO19" s="12">
        <v>1</v>
      </c>
      <c r="CP19" s="12">
        <v>2</v>
      </c>
      <c r="CQ19" s="12">
        <v>8</v>
      </c>
      <c r="CR19" s="12">
        <v>7</v>
      </c>
      <c r="CS19" s="12">
        <v>34</v>
      </c>
      <c r="CT19" s="12">
        <v>31</v>
      </c>
      <c r="CU19" s="12">
        <v>20</v>
      </c>
      <c r="CV19" s="12">
        <v>41</v>
      </c>
      <c r="CW19" s="12">
        <v>41</v>
      </c>
      <c r="CX19" s="12">
        <v>31</v>
      </c>
      <c r="CY19" s="12">
        <v>30</v>
      </c>
      <c r="CZ19" s="12">
        <v>14</v>
      </c>
      <c r="DA19" s="12">
        <v>28</v>
      </c>
      <c r="DB19" s="12">
        <v>31</v>
      </c>
      <c r="DC19" s="12">
        <v>34</v>
      </c>
      <c r="DD19" s="12">
        <v>44</v>
      </c>
      <c r="DE19" s="12">
        <v>43</v>
      </c>
      <c r="DF19" s="12">
        <v>51</v>
      </c>
      <c r="DG19" s="12">
        <v>17</v>
      </c>
      <c r="DH19" s="12">
        <v>84</v>
      </c>
      <c r="DI19" s="12">
        <v>77</v>
      </c>
      <c r="DJ19" s="12">
        <v>67</v>
      </c>
      <c r="DK19" s="12">
        <v>77</v>
      </c>
      <c r="DL19" s="12">
        <v>66</v>
      </c>
      <c r="DM19" s="12">
        <v>70</v>
      </c>
      <c r="DN19" s="12">
        <v>70</v>
      </c>
      <c r="DO19" s="12">
        <v>71</v>
      </c>
      <c r="DP19" s="12">
        <v>73</v>
      </c>
      <c r="DQ19" s="12">
        <v>63</v>
      </c>
      <c r="DR19" s="12">
        <v>23</v>
      </c>
      <c r="DT19" s="108" t="s">
        <v>205</v>
      </c>
    </row>
    <row r="20" spans="1:124" ht="18.75" thickBot="1">
      <c r="A20" s="9" t="s">
        <v>45</v>
      </c>
      <c r="B20" s="79" t="s">
        <v>44</v>
      </c>
      <c r="C20" s="77">
        <v>136</v>
      </c>
      <c r="D20" s="77">
        <v>425</v>
      </c>
      <c r="E20" s="77">
        <v>1906</v>
      </c>
      <c r="F20" s="77">
        <v>232</v>
      </c>
      <c r="G20" s="77">
        <v>1414</v>
      </c>
      <c r="H20" s="77">
        <v>2576</v>
      </c>
      <c r="I20" s="12">
        <v>1971</v>
      </c>
      <c r="J20" s="77">
        <v>1350</v>
      </c>
      <c r="K20" s="12">
        <v>1317</v>
      </c>
      <c r="L20" s="77">
        <v>1067</v>
      </c>
      <c r="M20" s="77">
        <v>1640</v>
      </c>
      <c r="N20" s="78">
        <v>2032</v>
      </c>
      <c r="O20" s="75">
        <v>385</v>
      </c>
      <c r="P20" s="77">
        <v>464</v>
      </c>
      <c r="Q20" s="77">
        <v>250</v>
      </c>
      <c r="R20" s="77">
        <v>167</v>
      </c>
      <c r="S20" s="75">
        <v>146</v>
      </c>
      <c r="T20" s="75">
        <v>484</v>
      </c>
      <c r="U20" s="12">
        <v>1110</v>
      </c>
      <c r="V20" s="75">
        <v>800</v>
      </c>
      <c r="W20" s="12">
        <v>1665</v>
      </c>
      <c r="X20" s="75">
        <v>1533</v>
      </c>
      <c r="Y20" s="75">
        <v>1743</v>
      </c>
      <c r="Z20" s="77">
        <v>1743</v>
      </c>
      <c r="AA20" s="75">
        <v>346</v>
      </c>
      <c r="AB20" s="75">
        <v>1151</v>
      </c>
      <c r="AC20" s="75">
        <v>1433</v>
      </c>
      <c r="AD20" s="77">
        <v>1482</v>
      </c>
      <c r="AE20" s="75">
        <v>927</v>
      </c>
      <c r="AF20" s="12">
        <v>1376</v>
      </c>
      <c r="AG20" s="12">
        <v>1231</v>
      </c>
      <c r="AH20" s="75">
        <v>1721</v>
      </c>
      <c r="AI20" s="75">
        <v>1598</v>
      </c>
      <c r="AJ20" s="76">
        <v>1426</v>
      </c>
      <c r="AK20" s="75">
        <v>1164</v>
      </c>
      <c r="AL20" s="75">
        <v>1396</v>
      </c>
      <c r="AM20" s="12">
        <v>397</v>
      </c>
      <c r="AN20" s="12">
        <v>1279</v>
      </c>
      <c r="AO20" s="12">
        <v>1551</v>
      </c>
      <c r="AP20" s="12">
        <v>1622</v>
      </c>
      <c r="AQ20" s="12">
        <v>1031</v>
      </c>
      <c r="AR20" s="12">
        <v>1672</v>
      </c>
      <c r="AS20" s="12">
        <v>1420</v>
      </c>
      <c r="AT20" s="12">
        <v>1592</v>
      </c>
      <c r="AU20" s="12">
        <v>1518</v>
      </c>
      <c r="AV20" s="12">
        <v>1674</v>
      </c>
      <c r="AW20" s="12">
        <v>1674</v>
      </c>
      <c r="AX20" s="12">
        <v>1674</v>
      </c>
      <c r="AY20" s="12">
        <v>1142</v>
      </c>
      <c r="AZ20" s="12">
        <v>1774</v>
      </c>
      <c r="BA20" s="12">
        <v>1832</v>
      </c>
      <c r="BB20" s="12">
        <v>1538</v>
      </c>
      <c r="BC20" s="12">
        <v>1821</v>
      </c>
      <c r="BD20" s="12">
        <v>2260</v>
      </c>
      <c r="BE20" s="12">
        <v>2107</v>
      </c>
      <c r="BF20" s="12">
        <v>1592</v>
      </c>
      <c r="BG20" s="12">
        <v>1518</v>
      </c>
      <c r="BH20" s="12">
        <v>1674</v>
      </c>
      <c r="BI20" s="12">
        <v>1852</v>
      </c>
      <c r="BJ20" s="12">
        <v>2019</v>
      </c>
      <c r="BK20" s="12">
        <v>1186</v>
      </c>
      <c r="BL20" s="12">
        <v>1663</v>
      </c>
      <c r="BM20" s="12">
        <v>1990</v>
      </c>
      <c r="BN20" s="12">
        <v>2235</v>
      </c>
      <c r="BO20" s="12">
        <v>1598</v>
      </c>
      <c r="BP20" s="12">
        <v>2207</v>
      </c>
      <c r="BQ20" s="12">
        <v>2294</v>
      </c>
      <c r="BR20" s="12">
        <v>2093</v>
      </c>
      <c r="BS20" s="12">
        <v>1740</v>
      </c>
      <c r="BT20" s="12">
        <v>1124</v>
      </c>
      <c r="BU20" s="12">
        <v>1375</v>
      </c>
      <c r="BV20" s="12">
        <v>2460</v>
      </c>
      <c r="BW20" s="12">
        <v>1073</v>
      </c>
      <c r="BX20" s="12">
        <v>2135</v>
      </c>
      <c r="BY20" s="12">
        <v>1954</v>
      </c>
      <c r="BZ20" s="12">
        <v>2264</v>
      </c>
      <c r="CA20" s="12">
        <v>1527</v>
      </c>
      <c r="CB20" s="12">
        <v>2191</v>
      </c>
      <c r="CC20" s="12">
        <v>2233</v>
      </c>
      <c r="CD20" s="12">
        <v>1926</v>
      </c>
      <c r="CE20" s="12">
        <v>2109</v>
      </c>
      <c r="CF20" s="12">
        <v>1916</v>
      </c>
      <c r="CG20" s="12">
        <v>2103</v>
      </c>
      <c r="CH20" s="12">
        <v>998</v>
      </c>
      <c r="CI20" s="12">
        <v>741</v>
      </c>
      <c r="CJ20" s="12">
        <v>1154</v>
      </c>
      <c r="CK20" s="12">
        <v>1145</v>
      </c>
      <c r="CL20" s="12">
        <v>789</v>
      </c>
      <c r="CM20" s="12">
        <v>809</v>
      </c>
      <c r="CN20" s="12">
        <v>1119</v>
      </c>
      <c r="CO20" s="12">
        <v>1161</v>
      </c>
      <c r="CP20" s="12">
        <v>935</v>
      </c>
      <c r="CQ20" s="12">
        <v>1044</v>
      </c>
      <c r="CR20" s="12">
        <v>1129</v>
      </c>
      <c r="CS20" s="12">
        <v>1132</v>
      </c>
      <c r="CT20" s="12">
        <v>693</v>
      </c>
      <c r="CU20" s="12">
        <v>587</v>
      </c>
      <c r="CV20" s="12">
        <v>1072</v>
      </c>
      <c r="CW20" s="12">
        <v>1049</v>
      </c>
      <c r="CX20" s="12">
        <v>1344</v>
      </c>
      <c r="CY20" s="12">
        <v>979</v>
      </c>
      <c r="CZ20" s="12">
        <v>1348</v>
      </c>
      <c r="DA20" s="12">
        <v>1234</v>
      </c>
      <c r="DB20" s="12">
        <v>1357</v>
      </c>
      <c r="DC20" s="12">
        <v>1272</v>
      </c>
      <c r="DD20" s="12">
        <v>1578</v>
      </c>
      <c r="DE20" s="12">
        <v>1640</v>
      </c>
      <c r="DF20" s="12">
        <v>1149</v>
      </c>
      <c r="DG20" s="12">
        <v>749</v>
      </c>
      <c r="DH20" s="12">
        <v>1410</v>
      </c>
      <c r="DI20" s="12">
        <v>1440</v>
      </c>
      <c r="DJ20" s="12">
        <v>1377</v>
      </c>
      <c r="DK20" s="12">
        <v>1488</v>
      </c>
      <c r="DL20" s="12">
        <v>1600</v>
      </c>
      <c r="DM20" s="12">
        <v>1406</v>
      </c>
      <c r="DN20" s="12">
        <v>1482</v>
      </c>
      <c r="DO20" s="12">
        <v>1577</v>
      </c>
      <c r="DP20" s="12">
        <v>1466</v>
      </c>
      <c r="DQ20" s="12">
        <v>1600</v>
      </c>
      <c r="DR20" s="12">
        <v>1270</v>
      </c>
      <c r="DT20" s="108" t="s">
        <v>206</v>
      </c>
    </row>
    <row r="21" spans="1:124" ht="15">
      <c r="A21" s="9" t="s">
        <v>43</v>
      </c>
      <c r="B21" s="9" t="s">
        <v>4</v>
      </c>
      <c r="C21" s="53">
        <v>96.994</v>
      </c>
      <c r="D21" s="53">
        <v>142.209</v>
      </c>
      <c r="E21" s="53">
        <v>111.02</v>
      </c>
      <c r="F21" s="53">
        <v>98.66</v>
      </c>
      <c r="G21" s="53">
        <v>109.1</v>
      </c>
      <c r="H21" s="53">
        <v>127.3</v>
      </c>
      <c r="I21" s="12">
        <v>116.3</v>
      </c>
      <c r="J21" s="53">
        <v>115.9</v>
      </c>
      <c r="K21" s="52">
        <v>107.7</v>
      </c>
      <c r="L21" s="63">
        <v>130.054</v>
      </c>
      <c r="M21" s="63">
        <v>149.517</v>
      </c>
      <c r="N21" s="74">
        <v>135.5</v>
      </c>
      <c r="O21" s="63">
        <v>75.430000000000007</v>
      </c>
      <c r="P21" s="63">
        <v>136.488</v>
      </c>
      <c r="Q21" s="63">
        <v>110.521</v>
      </c>
      <c r="R21" s="56">
        <v>133.67099999999999</v>
      </c>
      <c r="S21" s="63">
        <v>138.1</v>
      </c>
      <c r="T21" s="49">
        <v>133.75299999999999</v>
      </c>
      <c r="U21" s="12">
        <v>131.453</v>
      </c>
      <c r="V21" s="63">
        <v>124.8</v>
      </c>
      <c r="W21" s="47">
        <v>130.1</v>
      </c>
      <c r="X21" s="47">
        <v>128.1</v>
      </c>
      <c r="Y21" s="47">
        <v>125.7</v>
      </c>
      <c r="Z21" s="47">
        <v>133.6</v>
      </c>
      <c r="AA21" s="73">
        <v>87.677000000000007</v>
      </c>
      <c r="AB21" s="73">
        <v>119.565</v>
      </c>
      <c r="AC21" s="73">
        <v>110.22</v>
      </c>
      <c r="AD21" s="73">
        <v>117.218</v>
      </c>
      <c r="AE21" s="73">
        <v>132.9</v>
      </c>
      <c r="AF21" s="12">
        <v>115.568</v>
      </c>
      <c r="AG21" s="12">
        <v>135.625</v>
      </c>
      <c r="AH21" s="73">
        <v>132.02000000000001</v>
      </c>
      <c r="AI21" s="72">
        <v>117.5</v>
      </c>
      <c r="AJ21" s="71">
        <v>121.6</v>
      </c>
      <c r="AK21" s="71">
        <v>117.47</v>
      </c>
      <c r="AL21" s="71">
        <v>142.88</v>
      </c>
      <c r="AM21" s="12">
        <v>88.06</v>
      </c>
      <c r="AN21" s="12">
        <v>126.476</v>
      </c>
      <c r="AO21" s="12">
        <v>125.452</v>
      </c>
      <c r="AP21" s="12">
        <v>148.68899999999999</v>
      </c>
      <c r="AQ21" s="12">
        <v>133.851</v>
      </c>
      <c r="AR21" s="12">
        <v>108.663</v>
      </c>
      <c r="AS21" s="12">
        <v>107.166</v>
      </c>
      <c r="AT21" s="12">
        <v>117.914</v>
      </c>
      <c r="AU21" s="12">
        <v>110.41200000000001</v>
      </c>
      <c r="AV21" s="12">
        <v>90.376000000000005</v>
      </c>
      <c r="AW21" s="12">
        <v>99.174000000000007</v>
      </c>
      <c r="AX21" s="12">
        <v>118.81399999999999</v>
      </c>
      <c r="AY21" s="12">
        <v>79.043000000000006</v>
      </c>
      <c r="AZ21" s="12">
        <v>115.595</v>
      </c>
      <c r="BA21" s="12">
        <v>113.167</v>
      </c>
      <c r="BB21" s="12">
        <v>123.684</v>
      </c>
      <c r="BC21" s="12">
        <v>131.30000000000001</v>
      </c>
      <c r="BD21" s="12">
        <v>141.19999999999999</v>
      </c>
      <c r="BE21" s="12">
        <v>142.1</v>
      </c>
      <c r="BF21" s="12">
        <v>137.80000000000001</v>
      </c>
      <c r="BG21" s="12">
        <v>120.2</v>
      </c>
      <c r="BH21" s="12">
        <v>128</v>
      </c>
      <c r="BI21" s="12">
        <v>145.893</v>
      </c>
      <c r="BJ21" s="12">
        <v>145.142</v>
      </c>
      <c r="BK21" s="12">
        <v>83.495000000000005</v>
      </c>
      <c r="BL21" s="12">
        <v>130.346</v>
      </c>
      <c r="BM21" s="12">
        <v>121.3</v>
      </c>
      <c r="BN21" s="12">
        <v>131.29300000000001</v>
      </c>
      <c r="BO21" s="12">
        <v>111.81399999999999</v>
      </c>
      <c r="BP21" s="12">
        <v>121.822</v>
      </c>
      <c r="BQ21" s="12">
        <v>118.988</v>
      </c>
      <c r="BR21" s="12">
        <v>137.643</v>
      </c>
      <c r="BS21" s="12">
        <v>121.142</v>
      </c>
      <c r="BT21" s="12">
        <v>112.642</v>
      </c>
      <c r="BU21" s="12">
        <v>131.03200000000001</v>
      </c>
      <c r="BV21" s="12">
        <v>133.572</v>
      </c>
      <c r="BW21" s="12">
        <v>83.495000000000005</v>
      </c>
      <c r="BX21" s="12">
        <v>148.31200000000001</v>
      </c>
      <c r="BY21" s="12">
        <v>133.9</v>
      </c>
      <c r="BZ21" s="12">
        <v>117.04</v>
      </c>
      <c r="CA21" s="12">
        <v>99.397999999999996</v>
      </c>
      <c r="CB21" s="12">
        <v>119.017</v>
      </c>
      <c r="CC21" s="12">
        <v>128.09100000000001</v>
      </c>
      <c r="CD21" s="12">
        <v>129.11699999999999</v>
      </c>
      <c r="CE21" s="12">
        <v>135.24299999999999</v>
      </c>
      <c r="CF21" s="12">
        <v>128.501</v>
      </c>
      <c r="CG21" s="12">
        <v>127.733</v>
      </c>
      <c r="CH21" s="12">
        <v>136.15700000000001</v>
      </c>
      <c r="CI21" s="12">
        <v>94.054408999999993</v>
      </c>
      <c r="CJ21" s="12">
        <v>137.40348999999998</v>
      </c>
      <c r="CK21" s="12">
        <v>137.49515899999997</v>
      </c>
      <c r="CL21" s="12">
        <v>121.42779</v>
      </c>
      <c r="CM21" s="12">
        <v>121.365517</v>
      </c>
      <c r="CN21" s="12">
        <v>140.42070400000003</v>
      </c>
      <c r="CO21" s="12">
        <v>131.32328100000001</v>
      </c>
      <c r="CP21" s="12">
        <v>120.466714</v>
      </c>
      <c r="CQ21" s="12">
        <v>130.261785</v>
      </c>
      <c r="CR21" s="12">
        <v>133.36247599999999</v>
      </c>
      <c r="CS21" s="12">
        <v>128.870847</v>
      </c>
      <c r="CT21" s="12">
        <v>133.744271</v>
      </c>
      <c r="CU21" s="12">
        <v>86.749246999999997</v>
      </c>
      <c r="CV21" s="12">
        <v>128.411429</v>
      </c>
      <c r="CW21" s="12">
        <v>134.2834</v>
      </c>
      <c r="CX21" s="12">
        <v>128.08973799999998</v>
      </c>
      <c r="CY21" s="12">
        <v>115.98470499999999</v>
      </c>
      <c r="CZ21" s="12">
        <v>125.19045699999999</v>
      </c>
      <c r="DA21" s="12">
        <v>125.564791</v>
      </c>
      <c r="DB21" s="12">
        <v>140.10851199999999</v>
      </c>
      <c r="DC21" s="12">
        <v>147.588402</v>
      </c>
      <c r="DD21" s="12">
        <v>120.56088700000001</v>
      </c>
      <c r="DE21" s="12">
        <v>131.53973000000002</v>
      </c>
      <c r="DF21" s="12">
        <v>145.56757300000004</v>
      </c>
      <c r="DG21" s="12">
        <v>84.622363000000007</v>
      </c>
      <c r="DH21" s="12">
        <v>126.61967999999997</v>
      </c>
      <c r="DI21" s="12">
        <v>142.94196500000001</v>
      </c>
      <c r="DJ21" s="12">
        <v>121.24248399999999</v>
      </c>
      <c r="DK21" s="12">
        <v>127.39838100000003</v>
      </c>
      <c r="DL21" s="12">
        <v>135.806352</v>
      </c>
      <c r="DM21" s="12">
        <v>122.09425999999999</v>
      </c>
      <c r="DN21" s="12">
        <v>122.37944899999999</v>
      </c>
      <c r="DO21" s="12">
        <v>128.91758799999999</v>
      </c>
      <c r="DP21" s="12">
        <v>126.41870000000004</v>
      </c>
      <c r="DQ21" s="12">
        <v>174.17283499999999</v>
      </c>
      <c r="DR21" s="12">
        <v>135.31248300000001</v>
      </c>
      <c r="DT21" s="108" t="s">
        <v>207</v>
      </c>
    </row>
    <row r="22" spans="1:124" ht="15">
      <c r="A22" s="9" t="s">
        <v>42</v>
      </c>
      <c r="B22" s="9" t="s">
        <v>41</v>
      </c>
      <c r="C22" s="53">
        <v>1.61</v>
      </c>
      <c r="D22" s="53">
        <v>2.4159999999999999</v>
      </c>
      <c r="E22" s="53">
        <v>2.4500000000000002</v>
      </c>
      <c r="F22" s="53">
        <v>2.6</v>
      </c>
      <c r="G22" s="53">
        <v>2.27</v>
      </c>
      <c r="H22" s="53">
        <v>2.74</v>
      </c>
      <c r="I22" s="12">
        <v>1.6</v>
      </c>
      <c r="J22" s="53">
        <v>2.6</v>
      </c>
      <c r="K22" s="53">
        <v>3.5</v>
      </c>
      <c r="L22" s="67">
        <v>3.22</v>
      </c>
      <c r="M22" s="67">
        <v>2.2999999999999998</v>
      </c>
      <c r="N22" s="70">
        <v>2.48</v>
      </c>
      <c r="O22" s="67">
        <v>1.48</v>
      </c>
      <c r="P22" s="67">
        <v>2.42</v>
      </c>
      <c r="Q22" s="67">
        <v>2.73</v>
      </c>
      <c r="R22" s="48">
        <v>2.4700000000000002</v>
      </c>
      <c r="S22" s="67">
        <v>2.58</v>
      </c>
      <c r="T22" s="49">
        <v>2.7</v>
      </c>
      <c r="U22" s="12">
        <v>2.4900000000000002</v>
      </c>
      <c r="V22" s="67">
        <v>2.97</v>
      </c>
      <c r="W22" s="66">
        <v>3.18</v>
      </c>
      <c r="X22" s="66">
        <v>3.35</v>
      </c>
      <c r="Y22" s="66">
        <v>3.3</v>
      </c>
      <c r="Z22" s="66">
        <v>2.41</v>
      </c>
      <c r="AA22" s="69">
        <v>1.5</v>
      </c>
      <c r="AB22" s="69">
        <v>2.4300000000000002</v>
      </c>
      <c r="AC22" s="69">
        <v>2.73</v>
      </c>
      <c r="AD22" s="69">
        <v>2.46</v>
      </c>
      <c r="AE22" s="69">
        <v>2.65</v>
      </c>
      <c r="AF22" s="12">
        <v>2.66</v>
      </c>
      <c r="AG22" s="12">
        <v>2.42</v>
      </c>
      <c r="AH22" s="69">
        <v>2.79</v>
      </c>
      <c r="AI22" s="68">
        <v>2.95</v>
      </c>
      <c r="AJ22" s="68">
        <v>3.1</v>
      </c>
      <c r="AK22" s="68">
        <v>3.17</v>
      </c>
      <c r="AL22" s="68">
        <v>2.1</v>
      </c>
      <c r="AM22" s="12">
        <v>1.6086</v>
      </c>
      <c r="AN22" s="12">
        <v>2.6568999999999998</v>
      </c>
      <c r="AO22" s="12">
        <v>2.7214</v>
      </c>
      <c r="AP22" s="12">
        <v>2.6351100000000001</v>
      </c>
      <c r="AQ22" s="12">
        <v>3.0387900000000001</v>
      </c>
      <c r="AR22" s="12">
        <v>2.7831199999999998</v>
      </c>
      <c r="AS22" s="12">
        <v>2.8904299999999998</v>
      </c>
      <c r="AT22" s="12">
        <v>3.1312700000000002</v>
      </c>
      <c r="AU22" s="12">
        <v>2.9022899999999998</v>
      </c>
      <c r="AV22" s="12">
        <v>3.48298</v>
      </c>
      <c r="AW22" s="12">
        <v>2.6739999999999999</v>
      </c>
      <c r="AX22" s="12">
        <v>2.5256699999999999</v>
      </c>
      <c r="AY22" s="12">
        <v>1.4861</v>
      </c>
      <c r="AZ22" s="12">
        <v>2.646850000000001</v>
      </c>
      <c r="BA22" s="12">
        <v>2.8942399999999999</v>
      </c>
      <c r="BB22" s="12">
        <v>2.7618</v>
      </c>
      <c r="BC22" s="12">
        <v>2.61</v>
      </c>
      <c r="BD22" s="12">
        <v>2.8</v>
      </c>
      <c r="BE22" s="12">
        <v>2.9</v>
      </c>
      <c r="BF22" s="12">
        <v>2.8</v>
      </c>
      <c r="BG22" s="12">
        <v>2.8</v>
      </c>
      <c r="BH22" s="12">
        <v>2.8359999999999999</v>
      </c>
      <c r="BI22" s="12">
        <v>3.431</v>
      </c>
      <c r="BJ22" s="12">
        <v>3.1</v>
      </c>
      <c r="BK22" s="12">
        <v>1.0901000000000001</v>
      </c>
      <c r="BL22" s="12">
        <v>2.8780000000000001</v>
      </c>
      <c r="BM22" s="12">
        <v>2.746</v>
      </c>
      <c r="BN22" s="12">
        <v>3.1859999999999999</v>
      </c>
      <c r="BO22" s="12">
        <v>2.9350000000000001</v>
      </c>
      <c r="BP22" s="12">
        <v>3.1960000000000002</v>
      </c>
      <c r="BQ22" s="12">
        <v>3.23</v>
      </c>
      <c r="BR22" s="12">
        <v>2.6939132859999999</v>
      </c>
      <c r="BS22" s="12">
        <v>3.041155453</v>
      </c>
      <c r="BT22" s="12">
        <v>2.9948930620000001</v>
      </c>
      <c r="BU22" s="12">
        <v>3.1457906900000001</v>
      </c>
      <c r="BV22" s="12">
        <v>2.8142200000000002</v>
      </c>
      <c r="BW22" s="12">
        <v>1.0900999999999998</v>
      </c>
      <c r="BX22" s="12">
        <v>3.0095000000000001</v>
      </c>
      <c r="BY22" s="12">
        <v>3.1643000000000003</v>
      </c>
      <c r="BZ22" s="12">
        <v>3.399</v>
      </c>
      <c r="CA22" s="12">
        <v>2.8846999999999996</v>
      </c>
      <c r="CB22" s="12">
        <v>2.8759999999999999</v>
      </c>
      <c r="CC22" s="12">
        <v>3.02</v>
      </c>
      <c r="CD22" s="12">
        <v>3.052425838</v>
      </c>
      <c r="CE22" s="12">
        <v>3.0725907189999999</v>
      </c>
      <c r="CF22" s="12">
        <v>3.09480911411111</v>
      </c>
      <c r="CG22" s="12">
        <v>3.0978405489999998</v>
      </c>
      <c r="CH22" s="12">
        <v>3.1632310000000001</v>
      </c>
      <c r="CI22" s="12">
        <v>1.7741779439359999</v>
      </c>
      <c r="CJ22" s="12">
        <v>3.5935548307189999</v>
      </c>
      <c r="CK22" s="12">
        <v>3.6869997852300007</v>
      </c>
      <c r="CL22" s="12">
        <v>3.2646683424809999</v>
      </c>
      <c r="CM22" s="12">
        <v>3.3908028022200001</v>
      </c>
      <c r="CN22" s="12">
        <v>3.6302581739499997</v>
      </c>
      <c r="CO22" s="12">
        <v>3.6678591308599997</v>
      </c>
      <c r="CP22" s="12">
        <v>3.6727667798599994</v>
      </c>
      <c r="CQ22" s="12">
        <v>3.8642701286400003</v>
      </c>
      <c r="CR22" s="12">
        <v>3.6680792739329999</v>
      </c>
      <c r="CS22" s="12">
        <v>3.8106871479300004</v>
      </c>
      <c r="CT22" s="12">
        <v>3.5968232789600001</v>
      </c>
      <c r="CU22" s="12">
        <v>2.0128267390999999</v>
      </c>
      <c r="CV22" s="12">
        <v>3.3925046873200002</v>
      </c>
      <c r="CW22" s="12">
        <v>3.6661865568600001</v>
      </c>
      <c r="CX22" s="12">
        <v>3.3486867708199997</v>
      </c>
      <c r="CY22" s="12">
        <v>3.4228873503200004</v>
      </c>
      <c r="CZ22" s="12">
        <v>3.6472796305999999</v>
      </c>
      <c r="DA22" s="12">
        <v>3.3994098640799999</v>
      </c>
      <c r="DB22" s="12">
        <v>3.70950278816</v>
      </c>
      <c r="DC22" s="12">
        <v>3.6661501171299999</v>
      </c>
      <c r="DD22" s="12">
        <v>3.5650882186299997</v>
      </c>
      <c r="DE22" s="12">
        <v>3.3598145364000001</v>
      </c>
      <c r="DF22" s="12">
        <v>3.0276983401999997</v>
      </c>
      <c r="DG22" s="12">
        <v>1.79873482</v>
      </c>
      <c r="DH22" s="12">
        <v>3.3846269499999999</v>
      </c>
      <c r="DI22" s="12">
        <v>3.4802841170000001</v>
      </c>
      <c r="DJ22" s="12">
        <v>3.0943411009999999</v>
      </c>
      <c r="DK22" s="12">
        <v>3.3944789979999999</v>
      </c>
      <c r="DL22" s="12">
        <v>3.4372728530000001</v>
      </c>
      <c r="DM22" s="12">
        <v>3.4589584339999999</v>
      </c>
      <c r="DN22" s="12">
        <v>3.4164142609999999</v>
      </c>
      <c r="DO22" s="12">
        <v>3.335755561</v>
      </c>
      <c r="DP22" s="12">
        <v>3.2590733950000002</v>
      </c>
      <c r="DQ22" s="12">
        <v>3.2771432659999999</v>
      </c>
      <c r="DR22" s="12">
        <v>2.9920117915869997</v>
      </c>
      <c r="DT22" s="108" t="s">
        <v>208</v>
      </c>
    </row>
    <row r="23" spans="1:124" ht="15">
      <c r="A23" s="9" t="s">
        <v>40</v>
      </c>
      <c r="B23" s="9" t="s">
        <v>4</v>
      </c>
      <c r="C23" s="53">
        <v>26.87</v>
      </c>
      <c r="D23" s="53">
        <v>52.4</v>
      </c>
      <c r="E23" s="53">
        <v>46.54</v>
      </c>
      <c r="F23" s="53">
        <v>47.2</v>
      </c>
      <c r="G23" s="53">
        <v>37</v>
      </c>
      <c r="H23" s="53">
        <v>53.6</v>
      </c>
      <c r="I23" s="12">
        <v>49</v>
      </c>
      <c r="J23" s="53">
        <v>47.6</v>
      </c>
      <c r="K23" s="53">
        <v>23.7</v>
      </c>
      <c r="L23" s="48">
        <v>28.239000000000001</v>
      </c>
      <c r="M23" s="48">
        <v>40.11</v>
      </c>
      <c r="N23" s="51">
        <v>45.58</v>
      </c>
      <c r="O23" s="48">
        <v>27.72</v>
      </c>
      <c r="P23" s="48">
        <v>52.789000000000001</v>
      </c>
      <c r="Q23" s="48">
        <v>49.7</v>
      </c>
      <c r="R23" s="48">
        <v>47.067</v>
      </c>
      <c r="S23" s="48">
        <v>47.04</v>
      </c>
      <c r="T23" s="49">
        <v>53.018000000000001</v>
      </c>
      <c r="U23" s="12">
        <v>58.46</v>
      </c>
      <c r="V23" s="48">
        <v>57.16</v>
      </c>
      <c r="W23" s="47">
        <v>48.82</v>
      </c>
      <c r="X23" s="66">
        <v>49.98</v>
      </c>
      <c r="Y23" s="66">
        <v>50.5</v>
      </c>
      <c r="Z23" s="66">
        <v>59.6</v>
      </c>
      <c r="AA23" s="67">
        <v>31.082999999999998</v>
      </c>
      <c r="AB23" s="67">
        <v>54.2</v>
      </c>
      <c r="AC23" s="67">
        <v>58.2</v>
      </c>
      <c r="AD23" s="48">
        <v>42.429000000000002</v>
      </c>
      <c r="AE23" s="67">
        <v>40.99</v>
      </c>
      <c r="AF23" s="12">
        <v>56.47</v>
      </c>
      <c r="AG23" s="12">
        <v>61.46</v>
      </c>
      <c r="AH23" s="67">
        <v>58.24</v>
      </c>
      <c r="AI23" s="47">
        <v>41.4</v>
      </c>
      <c r="AJ23" s="47">
        <v>54.56</v>
      </c>
      <c r="AK23" s="47">
        <v>47.4</v>
      </c>
      <c r="AL23" s="47">
        <v>50.5</v>
      </c>
      <c r="AM23" s="12">
        <v>28.797999999999998</v>
      </c>
      <c r="AN23" s="12">
        <v>49.470199999999998</v>
      </c>
      <c r="AO23" s="12">
        <v>47.3459</v>
      </c>
      <c r="AP23" s="12">
        <v>35.0381</v>
      </c>
      <c r="AQ23" s="12">
        <v>39.730899999999998</v>
      </c>
      <c r="AR23" s="12">
        <v>56.859499999999997</v>
      </c>
      <c r="AS23" s="12">
        <v>57.572699999999998</v>
      </c>
      <c r="AT23" s="12">
        <v>48.43</v>
      </c>
      <c r="AU23" s="12">
        <v>40.494799999999998</v>
      </c>
      <c r="AV23" s="12">
        <v>43.345399999999998</v>
      </c>
      <c r="AW23" s="12">
        <v>46.863700000000001</v>
      </c>
      <c r="AX23" s="12">
        <v>54.702100000000002</v>
      </c>
      <c r="AY23" s="12">
        <v>28.071999999999999</v>
      </c>
      <c r="AZ23" s="12">
        <v>43.6434</v>
      </c>
      <c r="BA23" s="12">
        <v>43.7515</v>
      </c>
      <c r="BB23" s="12">
        <v>53.32</v>
      </c>
      <c r="BC23" s="12">
        <v>46.6464</v>
      </c>
      <c r="BD23" s="12">
        <v>50.827300000000001</v>
      </c>
      <c r="BE23" s="12">
        <v>57.4</v>
      </c>
      <c r="BF23" s="12">
        <v>48.4</v>
      </c>
      <c r="BG23" s="12">
        <v>62.5</v>
      </c>
      <c r="BH23" s="12">
        <v>63.9</v>
      </c>
      <c r="BI23" s="12">
        <v>59.253</v>
      </c>
      <c r="BJ23" s="12">
        <v>60.585999999999999</v>
      </c>
      <c r="BK23" s="12">
        <v>32.768999999999998</v>
      </c>
      <c r="BL23" s="12">
        <v>75.271000000000001</v>
      </c>
      <c r="BM23" s="12">
        <v>59.433999999999997</v>
      </c>
      <c r="BN23" s="12">
        <v>62.302</v>
      </c>
      <c r="BO23" s="12">
        <v>51.332999999999998</v>
      </c>
      <c r="BP23" s="12">
        <v>58.167999999999999</v>
      </c>
      <c r="BQ23" s="12">
        <v>58.68</v>
      </c>
      <c r="BR23" s="12">
        <v>52.878</v>
      </c>
      <c r="BS23" s="12">
        <v>52.531999999999996</v>
      </c>
      <c r="BT23" s="12">
        <v>52.886000000000003</v>
      </c>
      <c r="BU23" s="12">
        <v>59.471600000000002</v>
      </c>
      <c r="BV23" s="12">
        <v>67.305000000000007</v>
      </c>
      <c r="BW23" s="12">
        <v>32.768999999999998</v>
      </c>
      <c r="BX23" s="12">
        <v>71.099999999999994</v>
      </c>
      <c r="BY23" s="12">
        <v>65.191000000000003</v>
      </c>
      <c r="BZ23" s="12">
        <v>49.137</v>
      </c>
      <c r="CA23" s="12">
        <v>50.662999999999997</v>
      </c>
      <c r="CB23" s="12">
        <v>57.966999999999999</v>
      </c>
      <c r="CC23" s="12">
        <v>55.088999999999999</v>
      </c>
      <c r="CD23" s="12">
        <v>50.813000000000002</v>
      </c>
      <c r="CE23" s="12">
        <v>51.893999999999998</v>
      </c>
      <c r="CF23" s="12">
        <v>48.203000000000003</v>
      </c>
      <c r="CG23" s="12">
        <v>50.914999999999999</v>
      </c>
      <c r="CH23" s="12">
        <v>55.780999999999999</v>
      </c>
      <c r="CI23" s="12">
        <v>26.463587</v>
      </c>
      <c r="CJ23" s="12">
        <v>48.789699999999996</v>
      </c>
      <c r="CK23" s="12">
        <v>55.343922000000006</v>
      </c>
      <c r="CL23" s="12">
        <v>49.885172999999995</v>
      </c>
      <c r="CM23" s="12">
        <v>58.562384999999992</v>
      </c>
      <c r="CN23" s="12">
        <v>60.955002999999998</v>
      </c>
      <c r="CO23" s="12">
        <v>54.871519999999997</v>
      </c>
      <c r="CP23" s="12">
        <v>60.976184000000003</v>
      </c>
      <c r="CQ23" s="12">
        <v>54.035839000000003</v>
      </c>
      <c r="CR23" s="12">
        <v>54.627234999999999</v>
      </c>
      <c r="CS23" s="12">
        <v>54.748240999999993</v>
      </c>
      <c r="CT23" s="12">
        <v>61.735817000000004</v>
      </c>
      <c r="CU23" s="12">
        <v>35.73288800000001</v>
      </c>
      <c r="CV23" s="12">
        <v>58.439822999999997</v>
      </c>
      <c r="CW23" s="12">
        <v>54.780740999999992</v>
      </c>
      <c r="CX23" s="12">
        <v>53.019980000000004</v>
      </c>
      <c r="CY23" s="12">
        <v>62.050266000000001</v>
      </c>
      <c r="CZ23" s="12">
        <v>62.628763999999997</v>
      </c>
      <c r="DA23" s="12">
        <v>55.663396999999996</v>
      </c>
      <c r="DB23" s="12">
        <v>58.705983999999994</v>
      </c>
      <c r="DC23" s="12">
        <v>51.8005</v>
      </c>
      <c r="DD23" s="12">
        <v>50.466894000000003</v>
      </c>
      <c r="DE23" s="12">
        <v>55.306778999999999</v>
      </c>
      <c r="DF23" s="12">
        <v>60.503667999999998</v>
      </c>
      <c r="DG23" s="12">
        <v>29.105826</v>
      </c>
      <c r="DH23" s="12">
        <v>57.507828999999994</v>
      </c>
      <c r="DI23" s="12">
        <v>57.199108999999993</v>
      </c>
      <c r="DJ23" s="12">
        <v>53.479590000000002</v>
      </c>
      <c r="DK23" s="12">
        <v>59.354568</v>
      </c>
      <c r="DL23" s="12">
        <v>59.89324100000001</v>
      </c>
      <c r="DM23" s="12">
        <v>54.755247000000004</v>
      </c>
      <c r="DN23" s="12">
        <v>50.704965000000001</v>
      </c>
      <c r="DO23" s="12">
        <v>52.027498000000001</v>
      </c>
      <c r="DP23" s="12">
        <v>56.783940000000001</v>
      </c>
      <c r="DQ23" s="12">
        <v>60.481824000000003</v>
      </c>
      <c r="DR23" s="12">
        <v>65.386121000000003</v>
      </c>
      <c r="DT23" s="108" t="s">
        <v>209</v>
      </c>
    </row>
    <row r="24" spans="1:124" ht="15">
      <c r="A24" s="9" t="s">
        <v>39</v>
      </c>
      <c r="B24" s="9" t="s">
        <v>4</v>
      </c>
      <c r="C24" s="53">
        <v>17.18</v>
      </c>
      <c r="D24" s="53">
        <v>18.765000000000001</v>
      </c>
      <c r="E24" s="53">
        <v>17.5</v>
      </c>
      <c r="F24" s="53">
        <v>16.7</v>
      </c>
      <c r="G24" s="53">
        <v>8.3699999999999992</v>
      </c>
      <c r="H24" s="53">
        <v>17.239999999999998</v>
      </c>
      <c r="I24" s="12">
        <v>15.55</v>
      </c>
      <c r="J24" s="53">
        <v>17.82</v>
      </c>
      <c r="K24" s="53">
        <v>17.03</v>
      </c>
      <c r="L24" s="48">
        <v>16.7</v>
      </c>
      <c r="M24" s="48">
        <v>19.350000000000001</v>
      </c>
      <c r="N24" s="51">
        <v>15.14</v>
      </c>
      <c r="O24" s="48">
        <v>12.68</v>
      </c>
      <c r="P24" s="48">
        <v>18.04</v>
      </c>
      <c r="Q24" s="48">
        <v>18.920000000000002</v>
      </c>
      <c r="R24" s="48">
        <v>19.978000000000002</v>
      </c>
      <c r="S24" s="48">
        <v>14.18</v>
      </c>
      <c r="T24" s="49">
        <v>20.399999999999999</v>
      </c>
      <c r="U24" s="12">
        <v>18.45</v>
      </c>
      <c r="V24" s="48">
        <v>19.850000000000001</v>
      </c>
      <c r="W24" s="66">
        <v>19.55</v>
      </c>
      <c r="X24" s="66">
        <v>18.5</v>
      </c>
      <c r="Y24" s="66">
        <v>16.5</v>
      </c>
      <c r="Z24" s="66">
        <v>18.41</v>
      </c>
      <c r="AA24" s="67">
        <v>14.09</v>
      </c>
      <c r="AB24" s="67">
        <v>16.78</v>
      </c>
      <c r="AC24" s="67">
        <v>18.010000000000002</v>
      </c>
      <c r="AD24" s="48">
        <v>15.055999999999999</v>
      </c>
      <c r="AE24" s="63">
        <v>16.100000000000001</v>
      </c>
      <c r="AF24" s="12">
        <v>20.3</v>
      </c>
      <c r="AG24" s="12">
        <v>18.57</v>
      </c>
      <c r="AH24" s="67">
        <v>19.86</v>
      </c>
      <c r="AI24" s="66">
        <v>18.89</v>
      </c>
      <c r="AJ24" s="66">
        <v>17.7</v>
      </c>
      <c r="AK24" s="66">
        <v>18.7</v>
      </c>
      <c r="AL24" s="66">
        <v>17.149999999999999</v>
      </c>
      <c r="AM24" s="12">
        <v>13.5016</v>
      </c>
      <c r="AN24" s="12">
        <v>17.156699999999997</v>
      </c>
      <c r="AO24" s="12">
        <v>17.156699999999997</v>
      </c>
      <c r="AP24" s="12">
        <v>17.212699999999998</v>
      </c>
      <c r="AQ24" s="12">
        <v>15.558399999999999</v>
      </c>
      <c r="AR24" s="12">
        <v>21.070199999999996</v>
      </c>
      <c r="AS24" s="12">
        <v>19.0732</v>
      </c>
      <c r="AT24" s="12">
        <v>18.420000000000002</v>
      </c>
      <c r="AU24" s="12">
        <v>19.3</v>
      </c>
      <c r="AV24" s="12">
        <v>18.549999999999997</v>
      </c>
      <c r="AW24" s="12">
        <v>15.76</v>
      </c>
      <c r="AX24" s="12">
        <v>14.6</v>
      </c>
      <c r="AY24" s="12">
        <v>9.9449000000000005</v>
      </c>
      <c r="AZ24" s="12">
        <v>16.61</v>
      </c>
      <c r="BA24" s="12">
        <v>16.614799999999999</v>
      </c>
      <c r="BB24" s="12">
        <v>12.489299999999998</v>
      </c>
      <c r="BC24" s="12">
        <v>17.967099999999999</v>
      </c>
      <c r="BD24" s="12">
        <v>17.9605</v>
      </c>
      <c r="BE24" s="12">
        <v>18.929099999999998</v>
      </c>
      <c r="BF24" s="12">
        <v>19.760000000000002</v>
      </c>
      <c r="BG24" s="12">
        <v>19.399999999999999</v>
      </c>
      <c r="BH24" s="12">
        <v>19.55</v>
      </c>
      <c r="BI24" s="12">
        <v>20.66</v>
      </c>
      <c r="BJ24" s="12">
        <v>14.5</v>
      </c>
      <c r="BK24" s="12">
        <v>15.09</v>
      </c>
      <c r="BL24" s="12">
        <v>21.34</v>
      </c>
      <c r="BM24" s="12">
        <v>20.36</v>
      </c>
      <c r="BN24" s="12">
        <v>16.5</v>
      </c>
      <c r="BO24" s="12">
        <v>15.45</v>
      </c>
      <c r="BP24" s="12">
        <v>17.84</v>
      </c>
      <c r="BQ24" s="12">
        <v>19.239999999999998</v>
      </c>
      <c r="BR24" s="12">
        <v>17.86</v>
      </c>
      <c r="BS24" s="12">
        <v>19.1129</v>
      </c>
      <c r="BT24" s="12">
        <v>19.03</v>
      </c>
      <c r="BU24" s="12">
        <v>18.399999999999999</v>
      </c>
      <c r="BV24" s="12">
        <v>17.21</v>
      </c>
      <c r="BW24" s="12">
        <v>15.09</v>
      </c>
      <c r="BX24" s="12">
        <v>20.18</v>
      </c>
      <c r="BY24" s="12">
        <v>20.09</v>
      </c>
      <c r="BZ24" s="12">
        <v>20.37</v>
      </c>
      <c r="CA24" s="12">
        <v>14.39</v>
      </c>
      <c r="CB24" s="12">
        <v>18.97</v>
      </c>
      <c r="CC24" s="12">
        <v>19.850000000000001</v>
      </c>
      <c r="CD24" s="12">
        <v>19.670000000000002</v>
      </c>
      <c r="CE24" s="12">
        <v>19.640499999999999</v>
      </c>
      <c r="CF24" s="12">
        <v>18.75</v>
      </c>
      <c r="CG24" s="12">
        <v>18.8</v>
      </c>
      <c r="CH24" s="12">
        <v>16.28</v>
      </c>
      <c r="CI24" s="12">
        <v>12.134874999999999</v>
      </c>
      <c r="CJ24" s="12">
        <v>18.179722000000002</v>
      </c>
      <c r="CK24" s="12">
        <v>15.451114000000002</v>
      </c>
      <c r="CL24" s="12">
        <v>14.793079000000001</v>
      </c>
      <c r="CM24" s="12">
        <v>12.462043999999999</v>
      </c>
      <c r="CN24" s="12">
        <v>15.312646000000003</v>
      </c>
      <c r="CO24" s="12">
        <v>17.266923999999999</v>
      </c>
      <c r="CP24" s="12">
        <v>16.966377999999995</v>
      </c>
      <c r="CQ24" s="12">
        <v>17.845122000000003</v>
      </c>
      <c r="CR24" s="12">
        <v>18.010021000000002</v>
      </c>
      <c r="CS24" s="12">
        <v>17.779693999999999</v>
      </c>
      <c r="CT24" s="12">
        <v>15.075345</v>
      </c>
      <c r="CU24" s="12">
        <v>10.555393</v>
      </c>
      <c r="CV24" s="12">
        <v>17.261765</v>
      </c>
      <c r="CW24" s="12">
        <v>18.809260999999999</v>
      </c>
      <c r="CX24" s="12">
        <v>18.504809999999999</v>
      </c>
      <c r="CY24" s="12">
        <v>19.005845999999998</v>
      </c>
      <c r="CZ24" s="12">
        <v>19.109535000000005</v>
      </c>
      <c r="DA24" s="12">
        <v>19.102025999999999</v>
      </c>
      <c r="DB24" s="12">
        <v>20.788546999999998</v>
      </c>
      <c r="DC24" s="12">
        <v>19.762198999999999</v>
      </c>
      <c r="DD24" s="12">
        <v>20.937842999999997</v>
      </c>
      <c r="DE24" s="12">
        <v>20.679595000000003</v>
      </c>
      <c r="DF24" s="12">
        <v>18.325462999999999</v>
      </c>
      <c r="DG24" s="12">
        <v>12.727147</v>
      </c>
      <c r="DH24" s="12">
        <v>20.558658000000005</v>
      </c>
      <c r="DI24" s="12">
        <v>20.049966000000001</v>
      </c>
      <c r="DJ24" s="12">
        <v>18.496379999999998</v>
      </c>
      <c r="DK24" s="12">
        <v>16.421757999999997</v>
      </c>
      <c r="DL24" s="12">
        <v>18.345619000000003</v>
      </c>
      <c r="DM24" s="12">
        <v>18.635366999999999</v>
      </c>
      <c r="DN24" s="12">
        <v>19.169942000000002</v>
      </c>
      <c r="DO24" s="12">
        <v>19.349904000000002</v>
      </c>
      <c r="DP24" s="12">
        <v>20.656751999999997</v>
      </c>
      <c r="DQ24" s="12">
        <v>20.333239999999996</v>
      </c>
      <c r="DR24" s="12">
        <v>18.939294</v>
      </c>
      <c r="DT24" s="108" t="s">
        <v>210</v>
      </c>
    </row>
    <row r="25" spans="1:124" ht="15">
      <c r="A25" s="9" t="s">
        <v>38</v>
      </c>
      <c r="B25" s="9" t="s">
        <v>4</v>
      </c>
      <c r="C25" s="53">
        <v>35</v>
      </c>
      <c r="D25" s="53">
        <v>52.5</v>
      </c>
      <c r="E25" s="53">
        <v>46.7</v>
      </c>
      <c r="F25" s="53">
        <v>43.21</v>
      </c>
      <c r="G25" s="53">
        <v>41.6</v>
      </c>
      <c r="H25" s="53">
        <v>34.200000000000003</v>
      </c>
      <c r="I25" s="12">
        <v>41</v>
      </c>
      <c r="J25" s="53">
        <v>45</v>
      </c>
      <c r="K25" s="53">
        <v>43</v>
      </c>
      <c r="L25" s="56">
        <v>38</v>
      </c>
      <c r="M25" s="56">
        <v>32.799999999999997</v>
      </c>
      <c r="N25" s="61">
        <v>11.4</v>
      </c>
      <c r="O25" s="56">
        <v>18.7</v>
      </c>
      <c r="P25" s="56">
        <v>39</v>
      </c>
      <c r="Q25" s="56">
        <v>37.700000000000003</v>
      </c>
      <c r="R25" s="56">
        <v>37.299999999999997</v>
      </c>
      <c r="S25" s="56">
        <v>30.4</v>
      </c>
      <c r="T25" s="49">
        <v>41</v>
      </c>
      <c r="U25" s="12">
        <v>41.5</v>
      </c>
      <c r="V25" s="56">
        <v>35.799999999999997</v>
      </c>
      <c r="W25" s="47">
        <v>40.700000000000003</v>
      </c>
      <c r="X25" s="47">
        <v>35.1</v>
      </c>
      <c r="Y25" s="47">
        <v>37.5</v>
      </c>
      <c r="Z25" s="47">
        <v>34.299999999999997</v>
      </c>
      <c r="AA25" s="63">
        <v>25.4</v>
      </c>
      <c r="AB25" s="63">
        <v>40</v>
      </c>
      <c r="AC25" s="63">
        <v>41</v>
      </c>
      <c r="AD25" s="56">
        <v>36.299999999999997</v>
      </c>
      <c r="AE25" s="63">
        <v>33.9</v>
      </c>
      <c r="AF25" s="12">
        <v>38.700000000000003</v>
      </c>
      <c r="AG25" s="12">
        <v>41.2</v>
      </c>
      <c r="AH25" s="63">
        <v>43.7</v>
      </c>
      <c r="AI25" s="47">
        <v>41.8</v>
      </c>
      <c r="AJ25" s="47">
        <v>37.200000000000003</v>
      </c>
      <c r="AK25" s="47">
        <v>41.2</v>
      </c>
      <c r="AL25" s="47">
        <v>37.5</v>
      </c>
      <c r="AM25" s="12">
        <v>35.026000000000003</v>
      </c>
      <c r="AN25" s="12">
        <v>47.234000000000002</v>
      </c>
      <c r="AO25" s="12">
        <v>51.48</v>
      </c>
      <c r="AP25" s="12">
        <v>45.811</v>
      </c>
      <c r="AQ25" s="12">
        <v>40.701000000000001</v>
      </c>
      <c r="AR25" s="12">
        <v>38.902000000000001</v>
      </c>
      <c r="AS25" s="12">
        <v>48.244</v>
      </c>
      <c r="AT25" s="12">
        <v>48.78</v>
      </c>
      <c r="AU25" s="12">
        <v>50.161999999999999</v>
      </c>
      <c r="AV25" s="12">
        <v>47.628</v>
      </c>
      <c r="AW25" s="12">
        <v>47.255000000000003</v>
      </c>
      <c r="AX25" s="12">
        <v>43.585000000000001</v>
      </c>
      <c r="AY25" s="12">
        <v>35.064</v>
      </c>
      <c r="AZ25" s="12">
        <v>44.71</v>
      </c>
      <c r="BA25" s="12">
        <v>50.399000000000001</v>
      </c>
      <c r="BB25" s="12">
        <v>47.23</v>
      </c>
      <c r="BC25" s="12">
        <v>51.73</v>
      </c>
      <c r="BD25" s="12">
        <v>47.7</v>
      </c>
      <c r="BE25" s="12">
        <v>44.5</v>
      </c>
      <c r="BF25" s="12">
        <v>45.7</v>
      </c>
      <c r="BG25" s="12">
        <v>39.232999999999997</v>
      </c>
      <c r="BH25" s="12">
        <v>39.148000000000003</v>
      </c>
      <c r="BI25" s="12">
        <v>42.305999999999997</v>
      </c>
      <c r="BJ25" s="12">
        <v>45.084000000000003</v>
      </c>
      <c r="BK25" s="12">
        <v>33.481000000000002</v>
      </c>
      <c r="BL25" s="12">
        <v>51.463000000000001</v>
      </c>
      <c r="BM25" s="12">
        <v>48.6</v>
      </c>
      <c r="BN25" s="12">
        <v>49.722999999999999</v>
      </c>
      <c r="BO25" s="12">
        <v>47.82</v>
      </c>
      <c r="BP25" s="12">
        <v>47.207999999999998</v>
      </c>
      <c r="BQ25" s="12">
        <v>46.887</v>
      </c>
      <c r="BR25" s="12">
        <v>47.515999999999998</v>
      </c>
      <c r="BS25" s="12">
        <v>49.006999999999998</v>
      </c>
      <c r="BT25" s="12">
        <v>47.267000000000003</v>
      </c>
      <c r="BU25" s="12">
        <v>47.652000000000001</v>
      </c>
      <c r="BV25" s="12">
        <v>46.118000000000002</v>
      </c>
      <c r="BW25" s="12">
        <v>33.481000000000002</v>
      </c>
      <c r="BX25" s="12">
        <v>56.42</v>
      </c>
      <c r="BY25" s="12">
        <v>56.3</v>
      </c>
      <c r="BZ25" s="12">
        <v>52.405999999999999</v>
      </c>
      <c r="CA25" s="12">
        <v>46.194000000000003</v>
      </c>
      <c r="CB25" s="12">
        <v>42.603999999999999</v>
      </c>
      <c r="CC25" s="12">
        <v>50.582000000000001</v>
      </c>
      <c r="CD25" s="12">
        <v>49.710999999999999</v>
      </c>
      <c r="CE25" s="12">
        <v>48.906999999999996</v>
      </c>
      <c r="CF25" s="12">
        <v>50.314999999999998</v>
      </c>
      <c r="CG25" s="12">
        <v>52.923000000000002</v>
      </c>
      <c r="CH25" s="12">
        <v>48.55</v>
      </c>
      <c r="CI25" s="12">
        <v>36.594000000000001</v>
      </c>
      <c r="CJ25" s="12">
        <v>51.122</v>
      </c>
      <c r="CK25" s="12">
        <v>50.930999999999997</v>
      </c>
      <c r="CL25" s="12">
        <v>48.283000000000001</v>
      </c>
      <c r="CM25" s="12">
        <v>46.24</v>
      </c>
      <c r="CN25" s="12">
        <v>43.357999999999997</v>
      </c>
      <c r="CO25" s="12">
        <v>47.087000000000003</v>
      </c>
      <c r="CP25" s="12">
        <v>43.506</v>
      </c>
      <c r="CQ25" s="12">
        <v>45.965000000000003</v>
      </c>
      <c r="CR25" s="12">
        <v>42.118000000000002</v>
      </c>
      <c r="CS25" s="12">
        <v>45.780999999999999</v>
      </c>
      <c r="CT25" s="12">
        <v>41.323999999999998</v>
      </c>
      <c r="CU25" s="12">
        <v>33.075000000000003</v>
      </c>
      <c r="CV25" s="12">
        <v>45.807000000000002</v>
      </c>
      <c r="CW25" s="12">
        <v>49.475999999999999</v>
      </c>
      <c r="CX25" s="12">
        <v>45.478000000000002</v>
      </c>
      <c r="CY25" s="12">
        <v>44.578000000000003</v>
      </c>
      <c r="CZ25" s="12">
        <v>48.731000000000002</v>
      </c>
      <c r="DA25" s="12">
        <v>55.015999999999998</v>
      </c>
      <c r="DB25" s="12">
        <v>51.527000000000001</v>
      </c>
      <c r="DC25" s="12">
        <v>50.628</v>
      </c>
      <c r="DD25" s="12">
        <v>49.683999999999997</v>
      </c>
      <c r="DE25" s="12">
        <v>55.207000000000001</v>
      </c>
      <c r="DF25" s="12">
        <v>50.930999999999997</v>
      </c>
      <c r="DG25" s="12">
        <v>48.457999999999998</v>
      </c>
      <c r="DH25" s="12">
        <v>67.656000000000006</v>
      </c>
      <c r="DI25" s="12">
        <v>67.596999999999994</v>
      </c>
      <c r="DJ25" s="12">
        <v>64.078000000000003</v>
      </c>
      <c r="DK25" s="12">
        <v>61.768000000000001</v>
      </c>
      <c r="DL25" s="12">
        <v>68.887</v>
      </c>
      <c r="DM25" s="12">
        <v>66.572000000000003</v>
      </c>
      <c r="DN25" s="12">
        <v>66.915999999999997</v>
      </c>
      <c r="DO25" s="12">
        <v>65.323999999999998</v>
      </c>
      <c r="DP25" s="12">
        <v>62.423999999999999</v>
      </c>
      <c r="DQ25" s="12">
        <v>62.595999999999997</v>
      </c>
      <c r="DR25" s="12">
        <v>65.620999999999995</v>
      </c>
      <c r="DT25" s="108" t="s">
        <v>211</v>
      </c>
    </row>
    <row r="26" spans="1:124" ht="15">
      <c r="A26" s="9" t="s">
        <v>37</v>
      </c>
      <c r="B26" s="9" t="s">
        <v>4</v>
      </c>
      <c r="C26" s="53">
        <v>21.82</v>
      </c>
      <c r="D26" s="53">
        <v>41.4</v>
      </c>
      <c r="E26" s="53">
        <v>37.6</v>
      </c>
      <c r="F26" s="53">
        <v>40.6</v>
      </c>
      <c r="G26" s="53">
        <v>33.6</v>
      </c>
      <c r="H26" s="53">
        <v>35.4</v>
      </c>
      <c r="I26" s="12">
        <v>34</v>
      </c>
      <c r="J26" s="53">
        <v>37</v>
      </c>
      <c r="K26" s="53">
        <v>33.6</v>
      </c>
      <c r="L26" s="56">
        <v>30.5</v>
      </c>
      <c r="M26" s="56">
        <v>31.7</v>
      </c>
      <c r="N26" s="57">
        <v>32.219000000000001</v>
      </c>
      <c r="O26" s="56">
        <v>17.600000000000001</v>
      </c>
      <c r="P26" s="56">
        <v>35.299999999999997</v>
      </c>
      <c r="Q26" s="56">
        <v>33.5</v>
      </c>
      <c r="R26" s="56">
        <v>32.799999999999997</v>
      </c>
      <c r="S26" s="56">
        <v>35.1</v>
      </c>
      <c r="T26" s="49">
        <v>35.700000000000003</v>
      </c>
      <c r="U26" s="12">
        <v>38.6</v>
      </c>
      <c r="V26" s="56">
        <v>39.4</v>
      </c>
      <c r="W26" s="47">
        <v>34.299999999999997</v>
      </c>
      <c r="X26" s="47">
        <v>34.1</v>
      </c>
      <c r="Y26" s="47">
        <v>32.799999999999997</v>
      </c>
      <c r="Z26" s="47">
        <v>37.200000000000003</v>
      </c>
      <c r="AA26" s="63">
        <v>21.8</v>
      </c>
      <c r="AB26" s="63">
        <v>37</v>
      </c>
      <c r="AC26" s="63">
        <v>36.5</v>
      </c>
      <c r="AD26" s="56">
        <v>33</v>
      </c>
      <c r="AE26" s="63">
        <v>32.5</v>
      </c>
      <c r="AF26" s="12">
        <v>34.799999999999997</v>
      </c>
      <c r="AG26" s="12">
        <v>32.200000000000003</v>
      </c>
      <c r="AH26" s="63">
        <v>35.200000000000003</v>
      </c>
      <c r="AI26" s="59">
        <v>34</v>
      </c>
      <c r="AJ26" s="59">
        <v>36.700000000000003</v>
      </c>
      <c r="AK26" s="59">
        <v>35.5</v>
      </c>
      <c r="AL26" s="59">
        <v>33.700000000000003</v>
      </c>
      <c r="AM26" s="12">
        <v>20.457000000000001</v>
      </c>
      <c r="AN26" s="12">
        <v>35.869999999999997</v>
      </c>
      <c r="AO26" s="12">
        <v>36.655999999999999</v>
      </c>
      <c r="AP26" s="12">
        <v>34.930999999999997</v>
      </c>
      <c r="AQ26" s="12">
        <v>35.521000000000001</v>
      </c>
      <c r="AR26" s="12">
        <v>35.673000000000002</v>
      </c>
      <c r="AS26" s="12">
        <v>34.225000000000001</v>
      </c>
      <c r="AT26" s="12">
        <v>35.115000000000002</v>
      </c>
      <c r="AU26" s="12">
        <v>33.859000000000002</v>
      </c>
      <c r="AV26" s="12">
        <v>35.83</v>
      </c>
      <c r="AW26" s="12">
        <v>35.164999999999999</v>
      </c>
      <c r="AX26" s="12">
        <v>39.067</v>
      </c>
      <c r="AY26" s="12">
        <v>22.004000000000001</v>
      </c>
      <c r="AZ26" s="12">
        <v>37.091999999999999</v>
      </c>
      <c r="BA26" s="12">
        <v>35.121000000000002</v>
      </c>
      <c r="BB26" s="12">
        <v>35.549999999999997</v>
      </c>
      <c r="BC26" s="12">
        <v>32.087000000000003</v>
      </c>
      <c r="BD26" s="12">
        <v>33.200000000000003</v>
      </c>
      <c r="BE26" s="12">
        <v>38</v>
      </c>
      <c r="BF26" s="12">
        <v>36</v>
      </c>
      <c r="BG26" s="12">
        <v>32.5</v>
      </c>
      <c r="BH26" s="12">
        <v>33</v>
      </c>
      <c r="BI26" s="12">
        <v>36.192</v>
      </c>
      <c r="BJ26" s="12">
        <v>40.052999999999997</v>
      </c>
      <c r="BK26" s="12">
        <v>16.486999999999998</v>
      </c>
      <c r="BL26" s="12">
        <v>38.155000000000001</v>
      </c>
      <c r="BM26" s="12">
        <v>33.042000000000002</v>
      </c>
      <c r="BN26" s="12">
        <v>33.564</v>
      </c>
      <c r="BO26" s="12">
        <v>29.617999999999999</v>
      </c>
      <c r="BP26" s="12">
        <v>33.764000000000003</v>
      </c>
      <c r="BQ26" s="12">
        <v>31.774999999999999</v>
      </c>
      <c r="BR26" s="12">
        <v>29.23</v>
      </c>
      <c r="BS26" s="12">
        <v>31.486999999999998</v>
      </c>
      <c r="BT26" s="12">
        <v>27.481000000000002</v>
      </c>
      <c r="BU26" s="12">
        <v>31.785</v>
      </c>
      <c r="BV26" s="12">
        <v>32.290999999999997</v>
      </c>
      <c r="BW26" s="12">
        <v>16.486999999999998</v>
      </c>
      <c r="BX26" s="12">
        <v>33.555</v>
      </c>
      <c r="BY26" s="12">
        <v>32.171999999999997</v>
      </c>
      <c r="BZ26" s="12">
        <v>28.738</v>
      </c>
      <c r="CA26" s="12">
        <v>25.763000000000002</v>
      </c>
      <c r="CB26" s="12">
        <v>32.112000000000002</v>
      </c>
      <c r="CC26" s="12">
        <v>31.4</v>
      </c>
      <c r="CD26" s="12">
        <v>30.478000000000002</v>
      </c>
      <c r="CE26" s="12">
        <v>29.872</v>
      </c>
      <c r="CF26" s="12">
        <v>32.365000000000002</v>
      </c>
      <c r="CG26" s="12">
        <v>32.027000000000001</v>
      </c>
      <c r="CH26" s="12">
        <v>32.994</v>
      </c>
      <c r="CI26" s="12">
        <v>17.873999999999999</v>
      </c>
      <c r="CJ26" s="12">
        <v>31.645</v>
      </c>
      <c r="CK26" s="12">
        <v>29.632000000000001</v>
      </c>
      <c r="CL26" s="12">
        <v>25.655000000000001</v>
      </c>
      <c r="CM26" s="12">
        <v>27.943999999999999</v>
      </c>
      <c r="CN26" s="12">
        <v>29.143999999999998</v>
      </c>
      <c r="CO26" s="12">
        <v>30.254999999999999</v>
      </c>
      <c r="CP26" s="12">
        <v>30.736999999999998</v>
      </c>
      <c r="CQ26" s="12">
        <v>28.218</v>
      </c>
      <c r="CR26" s="12">
        <v>31.965</v>
      </c>
      <c r="CS26" s="12">
        <v>31.548999999999999</v>
      </c>
      <c r="CT26" s="12">
        <v>32.375</v>
      </c>
      <c r="CU26" s="12">
        <v>19.170000000000002</v>
      </c>
      <c r="CV26" s="12">
        <v>31.268999999999998</v>
      </c>
      <c r="CW26" s="12">
        <v>30.516999999999999</v>
      </c>
      <c r="CX26" s="12">
        <v>27.244</v>
      </c>
      <c r="CY26" s="12">
        <v>32.01</v>
      </c>
      <c r="CZ26" s="12">
        <v>39.027000000000001</v>
      </c>
      <c r="DA26" s="12">
        <v>36.941000000000003</v>
      </c>
      <c r="DB26" s="12">
        <v>37.563000000000002</v>
      </c>
      <c r="DC26" s="12">
        <v>36.482999999999997</v>
      </c>
      <c r="DD26" s="12">
        <v>37.774000000000001</v>
      </c>
      <c r="DE26" s="12">
        <v>36.090000000000003</v>
      </c>
      <c r="DF26" s="12">
        <v>37.341999999999999</v>
      </c>
      <c r="DG26" s="12">
        <v>19.241</v>
      </c>
      <c r="DH26" s="12">
        <v>33.447000000000003</v>
      </c>
      <c r="DI26" s="12">
        <v>34.42</v>
      </c>
      <c r="DJ26" s="12">
        <v>38.591000000000001</v>
      </c>
      <c r="DK26" s="12">
        <v>46.353999999999999</v>
      </c>
      <c r="DL26" s="12">
        <v>45.905999999999999</v>
      </c>
      <c r="DM26" s="12">
        <v>44.051000000000002</v>
      </c>
      <c r="DN26" s="12">
        <v>43.445999999999998</v>
      </c>
      <c r="DO26" s="12">
        <v>46.296999999999997</v>
      </c>
      <c r="DP26" s="12">
        <v>46.670999999999999</v>
      </c>
      <c r="DQ26" s="12">
        <v>46.987000000000002</v>
      </c>
      <c r="DR26" s="12">
        <v>47.655000000000001</v>
      </c>
      <c r="DT26" s="108" t="s">
        <v>212</v>
      </c>
    </row>
    <row r="27" spans="1:124" ht="15">
      <c r="A27" s="9" t="s">
        <v>36</v>
      </c>
      <c r="B27" s="9" t="s">
        <v>34</v>
      </c>
      <c r="C27" s="53">
        <v>57.247999999999998</v>
      </c>
      <c r="D27" s="53">
        <v>65.3</v>
      </c>
      <c r="E27" s="53">
        <v>64.400000000000006</v>
      </c>
      <c r="F27" s="53">
        <v>64.5</v>
      </c>
      <c r="G27" s="53">
        <v>54.7</v>
      </c>
      <c r="H27" s="53">
        <v>62</v>
      </c>
      <c r="I27" s="12">
        <v>62</v>
      </c>
      <c r="J27" s="53">
        <v>60</v>
      </c>
      <c r="K27" s="53">
        <v>60.3</v>
      </c>
      <c r="L27" s="56">
        <v>55</v>
      </c>
      <c r="M27" s="56">
        <v>58.9</v>
      </c>
      <c r="N27" s="57">
        <v>59.988</v>
      </c>
      <c r="O27" s="56">
        <v>29.5</v>
      </c>
      <c r="P27" s="56">
        <v>55</v>
      </c>
      <c r="Q27" s="56">
        <v>53</v>
      </c>
      <c r="R27" s="56">
        <v>52.9</v>
      </c>
      <c r="S27" s="56">
        <v>49.9</v>
      </c>
      <c r="T27" s="49">
        <v>48.9</v>
      </c>
      <c r="U27" s="12">
        <v>54.3</v>
      </c>
      <c r="V27" s="56">
        <v>51.4</v>
      </c>
      <c r="W27" s="47">
        <v>52.7</v>
      </c>
      <c r="X27" s="47">
        <v>55.5</v>
      </c>
      <c r="Y27" s="47">
        <v>53.5</v>
      </c>
      <c r="Z27" s="47">
        <v>56.9</v>
      </c>
      <c r="AA27" s="63">
        <v>43.5</v>
      </c>
      <c r="AB27" s="63">
        <v>62.8</v>
      </c>
      <c r="AC27" s="63">
        <v>61.6</v>
      </c>
      <c r="AD27" s="56">
        <v>54.4</v>
      </c>
      <c r="AE27" s="65">
        <v>57</v>
      </c>
      <c r="AF27" s="12">
        <v>60.1</v>
      </c>
      <c r="AG27" s="12">
        <v>59.6</v>
      </c>
      <c r="AH27" s="63">
        <v>61.7</v>
      </c>
      <c r="AI27" s="47">
        <v>63.4</v>
      </c>
      <c r="AJ27" s="47">
        <v>61.1</v>
      </c>
      <c r="AK27" s="47">
        <v>65.599999999999994</v>
      </c>
      <c r="AL27" s="47">
        <v>60.4</v>
      </c>
      <c r="AM27" s="12">
        <v>52.454999999999998</v>
      </c>
      <c r="AN27" s="12">
        <v>70.278000000000006</v>
      </c>
      <c r="AO27" s="12">
        <v>66.915999999999997</v>
      </c>
      <c r="AP27" s="12">
        <v>63.728000000000002</v>
      </c>
      <c r="AQ27" s="12">
        <v>58.715000000000003</v>
      </c>
      <c r="AR27" s="12">
        <v>69.816999999999993</v>
      </c>
      <c r="AS27" s="12">
        <v>66.882000000000005</v>
      </c>
      <c r="AT27" s="12">
        <v>68.418999999999997</v>
      </c>
      <c r="AU27" s="12">
        <v>66.546999999999997</v>
      </c>
      <c r="AV27" s="12">
        <v>70.036000000000001</v>
      </c>
      <c r="AW27" s="12">
        <v>65.707999999999998</v>
      </c>
      <c r="AX27" s="12">
        <v>68.284999999999997</v>
      </c>
      <c r="AY27" s="12">
        <v>63.860999999999997</v>
      </c>
      <c r="AZ27" s="12">
        <v>77.998000000000005</v>
      </c>
      <c r="BA27" s="12">
        <v>77.503</v>
      </c>
      <c r="BB27" s="12">
        <v>73.951999999999998</v>
      </c>
      <c r="BC27" s="12">
        <v>70.83</v>
      </c>
      <c r="BD27" s="12">
        <v>71.304000000000002</v>
      </c>
      <c r="BE27" s="12">
        <v>74.234999999999999</v>
      </c>
      <c r="BF27" s="12">
        <v>74.900000000000006</v>
      </c>
      <c r="BG27" s="12">
        <v>72.2</v>
      </c>
      <c r="BH27" s="12">
        <v>73.748999999999995</v>
      </c>
      <c r="BI27" s="12">
        <v>76.796999999999997</v>
      </c>
      <c r="BJ27" s="12">
        <v>74.3</v>
      </c>
      <c r="BK27" s="12">
        <v>77.042000000000002</v>
      </c>
      <c r="BL27" s="12">
        <v>85.18</v>
      </c>
      <c r="BM27" s="12">
        <v>80.3</v>
      </c>
      <c r="BN27" s="12">
        <v>72.682000000000002</v>
      </c>
      <c r="BO27" s="12">
        <v>69.813000000000002</v>
      </c>
      <c r="BP27" s="12">
        <v>72.828000000000003</v>
      </c>
      <c r="BQ27" s="12">
        <v>78.010999999999996</v>
      </c>
      <c r="BR27" s="12">
        <v>83.578999999999994</v>
      </c>
      <c r="BS27" s="12">
        <v>78.088999999999999</v>
      </c>
      <c r="BT27" s="12">
        <v>81.069999999999993</v>
      </c>
      <c r="BU27" s="12">
        <v>68.207999999999998</v>
      </c>
      <c r="BV27" s="12">
        <v>78.975999999999999</v>
      </c>
      <c r="BW27" s="12">
        <v>77.042000000000002</v>
      </c>
      <c r="BX27" s="12">
        <v>96.19</v>
      </c>
      <c r="BY27" s="12">
        <v>92</v>
      </c>
      <c r="BZ27" s="12">
        <v>79.451999999999998</v>
      </c>
      <c r="CA27" s="12">
        <v>74.385999999999996</v>
      </c>
      <c r="CB27" s="12">
        <v>80.938000000000002</v>
      </c>
      <c r="CC27" s="12">
        <v>75.581999999999994</v>
      </c>
      <c r="CD27" s="12">
        <v>66.866</v>
      </c>
      <c r="CE27" s="12">
        <v>74.111000000000004</v>
      </c>
      <c r="CF27" s="12">
        <v>81.046000000000006</v>
      </c>
      <c r="CG27" s="12">
        <v>85.338999999999999</v>
      </c>
      <c r="CH27" s="12">
        <v>76.198999999999998</v>
      </c>
      <c r="CI27" s="12">
        <v>66.3947</v>
      </c>
      <c r="CJ27" s="12">
        <v>83.088009999999983</v>
      </c>
      <c r="CK27" s="12">
        <v>58.172440000000002</v>
      </c>
      <c r="CL27" s="12">
        <v>43.22587</v>
      </c>
      <c r="CM27" s="12">
        <v>48.688720000000004</v>
      </c>
      <c r="CN27" s="12">
        <v>64.774559999999994</v>
      </c>
      <c r="CO27" s="12">
        <v>60.077996000000006</v>
      </c>
      <c r="CP27" s="12">
        <v>62.720162999999999</v>
      </c>
      <c r="CQ27" s="12">
        <v>70.045164</v>
      </c>
      <c r="CR27" s="12">
        <v>71.293717999999998</v>
      </c>
      <c r="CS27" s="12">
        <v>73.187715999999995</v>
      </c>
      <c r="CT27" s="12">
        <v>66.448836999999997</v>
      </c>
      <c r="CU27" s="12">
        <v>61.181747000000009</v>
      </c>
      <c r="CV27" s="12">
        <v>80.144874999999999</v>
      </c>
      <c r="CW27" s="12">
        <v>82.005320000000012</v>
      </c>
      <c r="CX27" s="12">
        <v>56.334401</v>
      </c>
      <c r="CY27" s="12">
        <v>66.161957999999998</v>
      </c>
      <c r="CZ27" s="12">
        <v>63.495964999999998</v>
      </c>
      <c r="DA27" s="12">
        <v>69.452339999999992</v>
      </c>
      <c r="DB27" s="12">
        <v>76.146788000000001</v>
      </c>
      <c r="DC27" s="12">
        <v>64.059781999999998</v>
      </c>
      <c r="DD27" s="12">
        <v>76.146788000000001</v>
      </c>
      <c r="DE27" s="12">
        <v>72.926258999999988</v>
      </c>
      <c r="DF27" s="12">
        <v>72.671205</v>
      </c>
      <c r="DG27" s="12">
        <v>54.368318000000002</v>
      </c>
      <c r="DH27" s="12">
        <v>70.604787999999985</v>
      </c>
      <c r="DI27" s="12">
        <v>54.165049000000003</v>
      </c>
      <c r="DJ27" s="12">
        <v>42.677913000000004</v>
      </c>
      <c r="DK27" s="12">
        <v>62.657188000000005</v>
      </c>
      <c r="DL27" s="12">
        <v>59.744601000000003</v>
      </c>
      <c r="DM27" s="12">
        <v>56.236454000000002</v>
      </c>
      <c r="DN27" s="12">
        <v>64.504272</v>
      </c>
      <c r="DO27" s="12">
        <v>56.155436000000002</v>
      </c>
      <c r="DP27" s="12">
        <v>58.520921999999999</v>
      </c>
      <c r="DQ27" s="12">
        <v>59.754539999999999</v>
      </c>
      <c r="DR27" s="12">
        <v>51.066040000000008</v>
      </c>
      <c r="DT27" s="108" t="s">
        <v>213</v>
      </c>
    </row>
    <row r="28" spans="1:124" ht="15">
      <c r="A28" s="9" t="s">
        <v>35</v>
      </c>
      <c r="B28" s="9" t="s">
        <v>34</v>
      </c>
      <c r="C28" s="53">
        <v>8.4879999999999995</v>
      </c>
      <c r="D28" s="64">
        <v>10</v>
      </c>
      <c r="E28" s="64">
        <v>8.3000000000000007</v>
      </c>
      <c r="F28" s="64">
        <v>35.4</v>
      </c>
      <c r="G28" s="64">
        <v>6.2</v>
      </c>
      <c r="H28" s="64">
        <v>8.1999999999999993</v>
      </c>
      <c r="I28" s="12">
        <v>10</v>
      </c>
      <c r="J28" s="64">
        <v>10</v>
      </c>
      <c r="K28" s="64">
        <v>13.8</v>
      </c>
      <c r="L28" s="56">
        <v>11</v>
      </c>
      <c r="M28" s="56">
        <v>10.199999999999999</v>
      </c>
      <c r="N28" s="57">
        <v>5.9279999999999999</v>
      </c>
      <c r="O28" s="56">
        <v>7.71</v>
      </c>
      <c r="P28" s="56">
        <v>11.1</v>
      </c>
      <c r="Q28" s="56">
        <v>12.8</v>
      </c>
      <c r="R28" s="56">
        <v>14.2</v>
      </c>
      <c r="S28" s="56">
        <v>14.7</v>
      </c>
      <c r="T28" s="49">
        <v>15.4</v>
      </c>
      <c r="U28" s="12">
        <v>14.7</v>
      </c>
      <c r="V28" s="56">
        <v>15.2</v>
      </c>
      <c r="W28" s="47">
        <v>16.5</v>
      </c>
      <c r="X28" s="47">
        <v>16.5</v>
      </c>
      <c r="Y28" s="47">
        <v>18</v>
      </c>
      <c r="Z28" s="47">
        <v>13.6</v>
      </c>
      <c r="AA28" s="63">
        <v>9.34</v>
      </c>
      <c r="AB28" s="63">
        <v>12.1</v>
      </c>
      <c r="AC28" s="63">
        <v>14.3</v>
      </c>
      <c r="AD28" s="56">
        <v>12.5</v>
      </c>
      <c r="AE28" s="63">
        <v>14.3</v>
      </c>
      <c r="AF28" s="12">
        <v>14.3</v>
      </c>
      <c r="AG28" s="12">
        <v>16</v>
      </c>
      <c r="AH28" s="63">
        <v>15.1</v>
      </c>
      <c r="AI28" s="47">
        <v>14.2</v>
      </c>
      <c r="AJ28" s="47">
        <v>13</v>
      </c>
      <c r="AK28" s="47">
        <v>15</v>
      </c>
      <c r="AL28" s="47">
        <v>14.2</v>
      </c>
      <c r="AM28" s="12">
        <v>20.224</v>
      </c>
      <c r="AN28" s="12">
        <v>28.341999999999999</v>
      </c>
      <c r="AO28" s="12">
        <v>25.42</v>
      </c>
      <c r="AP28" s="12">
        <v>20.602</v>
      </c>
      <c r="AQ28" s="12">
        <v>23.553000000000001</v>
      </c>
      <c r="AR28" s="12">
        <v>22.942</v>
      </c>
      <c r="AS28" s="12">
        <v>21.292999999999999</v>
      </c>
      <c r="AT28" s="12">
        <v>28.212</v>
      </c>
      <c r="AU28" s="12">
        <v>28.361000000000001</v>
      </c>
      <c r="AV28" s="12">
        <v>32.158999999999999</v>
      </c>
      <c r="AW28" s="12">
        <v>31.181999999999999</v>
      </c>
      <c r="AX28" s="12">
        <v>33.06</v>
      </c>
      <c r="AY28" s="12">
        <v>31.231000000000002</v>
      </c>
      <c r="AZ28" s="12">
        <v>35.83</v>
      </c>
      <c r="BA28" s="12">
        <v>36.56</v>
      </c>
      <c r="BB28" s="12">
        <v>34.499000000000002</v>
      </c>
      <c r="BC28" s="12">
        <v>35.296999999999997</v>
      </c>
      <c r="BD28" s="12">
        <v>36.957000000000001</v>
      </c>
      <c r="BE28" s="12">
        <v>34.869999999999997</v>
      </c>
      <c r="BF28" s="12">
        <v>35.268000000000001</v>
      </c>
      <c r="BG28" s="12">
        <v>35.1</v>
      </c>
      <c r="BH28" s="12">
        <v>36.381999999999998</v>
      </c>
      <c r="BI28" s="12">
        <v>37.735999999999997</v>
      </c>
      <c r="BJ28" s="12">
        <v>37.598999999999997</v>
      </c>
      <c r="BK28" s="12">
        <v>40.466000000000001</v>
      </c>
      <c r="BL28" s="12">
        <v>43.256999999999998</v>
      </c>
      <c r="BM28" s="12">
        <v>37.973999999999997</v>
      </c>
      <c r="BN28" s="12">
        <v>22.16</v>
      </c>
      <c r="BO28" s="12">
        <v>37.423000000000002</v>
      </c>
      <c r="BP28" s="12">
        <v>37.209000000000003</v>
      </c>
      <c r="BQ28" s="12">
        <v>36.161000000000001</v>
      </c>
      <c r="BR28" s="12">
        <v>37.915999999999997</v>
      </c>
      <c r="BS28" s="12">
        <v>39.15</v>
      </c>
      <c r="BT28" s="12">
        <v>34.835000000000001</v>
      </c>
      <c r="BU28" s="12">
        <v>31.434999999999999</v>
      </c>
      <c r="BV28" s="12">
        <v>38.107999999999997</v>
      </c>
      <c r="BW28" s="12">
        <v>40.466000000000001</v>
      </c>
      <c r="BX28" s="12">
        <v>42.911999999999999</v>
      </c>
      <c r="BY28" s="12">
        <v>45.993000000000002</v>
      </c>
      <c r="BZ28" s="12">
        <v>43.628</v>
      </c>
      <c r="CA28" s="12">
        <v>46.558999999999997</v>
      </c>
      <c r="CB28" s="12">
        <v>44.731000000000002</v>
      </c>
      <c r="CC28" s="12">
        <v>32.252000000000002</v>
      </c>
      <c r="CD28" s="12">
        <v>45.752000000000002</v>
      </c>
      <c r="CE28" s="12">
        <v>45.246000000000002</v>
      </c>
      <c r="CF28" s="12">
        <v>46.225000000000001</v>
      </c>
      <c r="CG28" s="12">
        <v>46.38</v>
      </c>
      <c r="CH28" s="12">
        <v>43.003999999999998</v>
      </c>
      <c r="CI28" s="12">
        <v>47.07235</v>
      </c>
      <c r="CJ28" s="12">
        <v>48.947149999999993</v>
      </c>
      <c r="CK28" s="12">
        <v>46.204800000000006</v>
      </c>
      <c r="CL28" s="12">
        <v>46.915699999999994</v>
      </c>
      <c r="CM28" s="12">
        <v>54.010359999999999</v>
      </c>
      <c r="CN28" s="12">
        <v>398.45152899999999</v>
      </c>
      <c r="CO28" s="12">
        <v>271.96806199999997</v>
      </c>
      <c r="CP28" s="12">
        <v>213.33724799999999</v>
      </c>
      <c r="CQ28" s="12">
        <v>349.05222499999996</v>
      </c>
      <c r="CR28" s="12">
        <v>235.91138100000001</v>
      </c>
      <c r="CS28" s="12">
        <v>341.83539200000001</v>
      </c>
      <c r="CT28" s="12">
        <v>201.35092399999999</v>
      </c>
      <c r="CU28" s="12">
        <v>67.478326999999993</v>
      </c>
      <c r="CV28" s="12">
        <v>67.798564000000013</v>
      </c>
      <c r="CW28" s="12">
        <v>66.247160000000008</v>
      </c>
      <c r="CX28" s="12">
        <v>68.902032000000005</v>
      </c>
      <c r="CY28" s="12">
        <v>70.409413999999998</v>
      </c>
      <c r="CZ28" s="12">
        <v>78.523160000000004</v>
      </c>
      <c r="DA28" s="12">
        <v>77.006670999999997</v>
      </c>
      <c r="DB28" s="12">
        <v>83.297624999999996</v>
      </c>
      <c r="DC28" s="12">
        <v>75.478556999999995</v>
      </c>
      <c r="DD28" s="12">
        <v>83.297624999999996</v>
      </c>
      <c r="DE28" s="12">
        <v>77.495699999999999</v>
      </c>
      <c r="DF28" s="12">
        <v>79.568970000000007</v>
      </c>
      <c r="DG28" s="12">
        <v>73.616398000000004</v>
      </c>
      <c r="DH28" s="12">
        <v>81.393269000000004</v>
      </c>
      <c r="DI28" s="12">
        <v>79.552683999999999</v>
      </c>
      <c r="DJ28" s="12">
        <v>82.030996999999999</v>
      </c>
      <c r="DK28" s="12">
        <v>82.636369999999999</v>
      </c>
      <c r="DL28" s="12">
        <v>89.777142999999995</v>
      </c>
      <c r="DM28" s="12">
        <v>80.779738000000009</v>
      </c>
      <c r="DN28" s="12">
        <v>85.546819999999997</v>
      </c>
      <c r="DO28" s="12">
        <v>84.062928999999997</v>
      </c>
      <c r="DP28" s="12">
        <v>82.621440000000007</v>
      </c>
      <c r="DQ28" s="12">
        <v>82.786659999999998</v>
      </c>
      <c r="DR28" s="12">
        <v>81.71047999999999</v>
      </c>
      <c r="DT28" s="108" t="s">
        <v>214</v>
      </c>
    </row>
    <row r="29" spans="1:124" ht="15">
      <c r="A29" s="9" t="s">
        <v>33</v>
      </c>
      <c r="B29" s="9" t="s">
        <v>4</v>
      </c>
      <c r="C29" s="53">
        <v>1.4</v>
      </c>
      <c r="D29" s="53">
        <v>2.2999999999999998</v>
      </c>
      <c r="E29" s="53">
        <v>1.48</v>
      </c>
      <c r="F29" s="53">
        <v>2.2400000000000002</v>
      </c>
      <c r="G29" s="53">
        <v>1.4</v>
      </c>
      <c r="H29" s="53">
        <v>1.7010000000000001</v>
      </c>
      <c r="I29" s="12">
        <v>1.4179999999999999</v>
      </c>
      <c r="J29" s="53">
        <v>1.62</v>
      </c>
      <c r="K29" s="52">
        <v>1</v>
      </c>
      <c r="L29" s="48">
        <v>0.98499999999999999</v>
      </c>
      <c r="M29" s="48">
        <v>1.44</v>
      </c>
      <c r="N29" s="51">
        <v>1.893</v>
      </c>
      <c r="O29" s="48">
        <v>1.5209999999999999</v>
      </c>
      <c r="P29" s="48">
        <v>2.823</v>
      </c>
      <c r="Q29" s="48">
        <v>2.2650000000000001</v>
      </c>
      <c r="R29" s="48">
        <v>1.59</v>
      </c>
      <c r="S29" s="48">
        <v>1.1499999999999999</v>
      </c>
      <c r="T29" s="49">
        <v>1.0660000000000001</v>
      </c>
      <c r="U29" s="12">
        <v>1.02</v>
      </c>
      <c r="V29" s="48">
        <v>0.95499999999999996</v>
      </c>
      <c r="W29" s="47">
        <v>1.1000000000000001</v>
      </c>
      <c r="X29" s="46">
        <v>1.6</v>
      </c>
      <c r="Y29" s="46">
        <v>1.7</v>
      </c>
      <c r="Z29" s="46">
        <v>2.9</v>
      </c>
      <c r="AA29" s="63">
        <v>2.5</v>
      </c>
      <c r="AB29" s="63">
        <v>2.8540000000000001</v>
      </c>
      <c r="AC29" s="63">
        <v>2.2999999999999998</v>
      </c>
      <c r="AD29" s="56">
        <v>2.73</v>
      </c>
      <c r="AE29" s="63">
        <v>2.0299999999999998</v>
      </c>
      <c r="AF29" s="12">
        <v>1.6279999999999999</v>
      </c>
      <c r="AG29" s="12">
        <v>1.4</v>
      </c>
      <c r="AH29" s="63">
        <v>1.7</v>
      </c>
      <c r="AI29" s="59">
        <v>2.0270000000000001</v>
      </c>
      <c r="AJ29" s="42">
        <v>2.2000000000000002</v>
      </c>
      <c r="AK29" s="42">
        <v>2.1</v>
      </c>
      <c r="AL29" s="42">
        <v>2.2999999999999998</v>
      </c>
      <c r="AM29" s="12">
        <v>2.754</v>
      </c>
      <c r="AN29" s="62">
        <v>3.3519999999999999</v>
      </c>
      <c r="AO29" s="62">
        <v>2.923</v>
      </c>
      <c r="AP29" s="62">
        <v>2.7919999999999998</v>
      </c>
      <c r="AQ29" s="62">
        <v>1.88</v>
      </c>
      <c r="AR29" s="62">
        <v>2.2894000000000001</v>
      </c>
      <c r="AS29" s="62">
        <v>1.552</v>
      </c>
      <c r="AT29" s="62">
        <v>1.4094</v>
      </c>
      <c r="AU29" s="62">
        <v>1.413</v>
      </c>
      <c r="AV29" s="62">
        <v>2.0129999999999999</v>
      </c>
      <c r="AW29" s="62">
        <v>3.008</v>
      </c>
      <c r="AX29" s="62">
        <v>2.8170000000000002</v>
      </c>
      <c r="AY29" s="62">
        <v>2.3660000000000001</v>
      </c>
      <c r="AZ29" s="62">
        <v>3.2850000000000001</v>
      </c>
      <c r="BA29" s="62">
        <v>2.99</v>
      </c>
      <c r="BB29" s="62">
        <v>3.12</v>
      </c>
      <c r="BC29" s="62">
        <v>1.91</v>
      </c>
      <c r="BD29" s="62">
        <v>1.2802</v>
      </c>
      <c r="BE29" s="62">
        <v>1.1870000000000001</v>
      </c>
      <c r="BF29" s="62">
        <v>1.1779999999999999</v>
      </c>
      <c r="BG29" s="62">
        <v>1.2</v>
      </c>
      <c r="BH29" s="62">
        <v>2.2999999999999998</v>
      </c>
      <c r="BI29" s="62">
        <v>3.9430000000000001</v>
      </c>
      <c r="BJ29" s="62">
        <v>3.9039999999999999</v>
      </c>
      <c r="BK29" s="62">
        <v>3.242</v>
      </c>
      <c r="BL29" s="62">
        <v>3.7040000000000002</v>
      </c>
      <c r="BM29" s="62">
        <v>3.645</v>
      </c>
      <c r="BN29" s="62">
        <v>2.8889999999999998</v>
      </c>
      <c r="BO29" s="62">
        <v>2.2839999999999998</v>
      </c>
      <c r="BP29" s="62">
        <v>2.0449999999999999</v>
      </c>
      <c r="BQ29" s="62">
        <v>3.2429999999999999</v>
      </c>
      <c r="BR29" s="62">
        <v>2.8809999999999998</v>
      </c>
      <c r="BS29" s="62">
        <v>2.5</v>
      </c>
      <c r="BT29" s="62">
        <v>3.0680000000000001</v>
      </c>
      <c r="BU29" s="62">
        <v>3.456</v>
      </c>
      <c r="BV29" s="62">
        <v>4.2949999999999999</v>
      </c>
      <c r="BW29" s="62">
        <v>3.242</v>
      </c>
      <c r="BX29" s="62">
        <v>4.4880000000000004</v>
      </c>
      <c r="BY29" s="62">
        <v>3.6619999999999999</v>
      </c>
      <c r="BZ29" s="62">
        <v>2.6539999999999999</v>
      </c>
      <c r="CA29" s="62">
        <v>1.62</v>
      </c>
      <c r="CB29" s="62">
        <v>1.579</v>
      </c>
      <c r="CC29" s="62">
        <v>1.8640000000000001</v>
      </c>
      <c r="CD29" s="62">
        <v>1.4339999999999999</v>
      </c>
      <c r="CE29" s="62">
        <v>1.827</v>
      </c>
      <c r="CF29" s="62">
        <v>2.5489999999999999</v>
      </c>
      <c r="CG29" s="62">
        <v>3.427</v>
      </c>
      <c r="CH29" s="62">
        <v>4.0679999999999996</v>
      </c>
      <c r="CI29" s="62">
        <v>2.6890000000000001</v>
      </c>
      <c r="CJ29" s="62">
        <v>3.1419999999999999</v>
      </c>
      <c r="CK29" s="62">
        <v>3.0204</v>
      </c>
      <c r="CL29" s="62">
        <v>2.6560000000000001</v>
      </c>
      <c r="CM29" s="62">
        <v>1.639</v>
      </c>
      <c r="CN29" s="62">
        <v>1.635</v>
      </c>
      <c r="CO29" s="62">
        <v>1.4</v>
      </c>
      <c r="CP29" s="62">
        <v>1.4690000000000001</v>
      </c>
      <c r="CQ29" s="62">
        <v>1.6419999999999999</v>
      </c>
      <c r="CR29" s="62">
        <v>2.0750000000000002</v>
      </c>
      <c r="CS29" s="62">
        <v>2.556</v>
      </c>
      <c r="CT29" s="62">
        <v>3.2530000000000001</v>
      </c>
      <c r="CU29" s="62">
        <v>2.774</v>
      </c>
      <c r="CV29" s="62">
        <v>3.613</v>
      </c>
      <c r="CW29" s="62">
        <v>3.7440000000000002</v>
      </c>
      <c r="CX29" s="62">
        <v>3.0289999999999999</v>
      </c>
      <c r="CY29" s="62">
        <v>2.4710000000000001</v>
      </c>
      <c r="CZ29" s="62">
        <v>2.0379</v>
      </c>
      <c r="DA29" s="62">
        <v>1.7629999999999999</v>
      </c>
      <c r="DB29" s="62">
        <v>1.8140000000000001</v>
      </c>
      <c r="DC29" s="62">
        <v>1.7050000000000001</v>
      </c>
      <c r="DD29" s="62">
        <v>2.2643599999999999</v>
      </c>
      <c r="DE29" s="62">
        <v>3.226</v>
      </c>
      <c r="DF29" s="62">
        <v>4.149</v>
      </c>
      <c r="DG29" s="62">
        <v>3.6579999999999999</v>
      </c>
      <c r="DH29" s="62">
        <v>4.4470000000000001</v>
      </c>
      <c r="DI29" s="62">
        <v>4.1787399999999995</v>
      </c>
      <c r="DJ29" s="62">
        <v>3.1659999999999999</v>
      </c>
      <c r="DK29" s="62">
        <v>2.7589999999999999</v>
      </c>
      <c r="DL29" s="62">
        <v>2.0110000000000001</v>
      </c>
      <c r="DM29" s="62">
        <v>2.0510000000000002</v>
      </c>
      <c r="DN29" s="62">
        <v>1.7549999999999999</v>
      </c>
      <c r="DO29" s="62">
        <v>2.4609999999999999</v>
      </c>
      <c r="DP29" s="62">
        <v>2.7919999999999998</v>
      </c>
      <c r="DQ29" s="62">
        <v>3.673</v>
      </c>
      <c r="DR29" s="62">
        <v>3.6579999999999999</v>
      </c>
      <c r="DT29" s="108" t="s">
        <v>215</v>
      </c>
    </row>
    <row r="30" spans="1:124" ht="15">
      <c r="A30" s="9" t="s">
        <v>32</v>
      </c>
      <c r="B30" s="9" t="s">
        <v>4</v>
      </c>
      <c r="C30" s="53">
        <v>32.127000000000002</v>
      </c>
      <c r="D30" s="53">
        <v>62.98</v>
      </c>
      <c r="E30" s="53">
        <v>49.5</v>
      </c>
      <c r="F30" s="53">
        <v>55.74</v>
      </c>
      <c r="G30" s="53">
        <v>50.3</v>
      </c>
      <c r="H30" s="53">
        <v>43.2</v>
      </c>
      <c r="I30" s="12">
        <v>40.700000000000003</v>
      </c>
      <c r="J30" s="53">
        <v>34.9</v>
      </c>
      <c r="K30" s="52">
        <v>34.6</v>
      </c>
      <c r="L30" s="56">
        <v>43.59</v>
      </c>
      <c r="M30" s="56">
        <v>44.4</v>
      </c>
      <c r="N30" s="61">
        <v>52.1</v>
      </c>
      <c r="O30" s="56">
        <v>58.030999999999999</v>
      </c>
      <c r="P30" s="56">
        <v>56.14</v>
      </c>
      <c r="Q30" s="56">
        <v>71.531999999999996</v>
      </c>
      <c r="R30" s="56">
        <v>58.597999999999999</v>
      </c>
      <c r="S30" s="56">
        <v>57.6</v>
      </c>
      <c r="T30" s="49">
        <v>47</v>
      </c>
      <c r="U30" s="12">
        <v>47.8</v>
      </c>
      <c r="V30" s="56">
        <v>50.087000000000003</v>
      </c>
      <c r="W30" s="47">
        <v>50.4</v>
      </c>
      <c r="X30" s="46">
        <v>54.9</v>
      </c>
      <c r="Y30" s="46">
        <v>55</v>
      </c>
      <c r="Z30" s="46">
        <v>55</v>
      </c>
      <c r="AA30" s="60">
        <v>60.948</v>
      </c>
      <c r="AB30" s="60">
        <v>57.92</v>
      </c>
      <c r="AC30" s="60">
        <v>53.701999999999998</v>
      </c>
      <c r="AD30" s="60">
        <v>43.488999999999997</v>
      </c>
      <c r="AE30" s="60">
        <v>51.5</v>
      </c>
      <c r="AF30" s="12">
        <v>55.502000000000002</v>
      </c>
      <c r="AG30" s="12">
        <v>52.8</v>
      </c>
      <c r="AH30" s="60">
        <v>62.2</v>
      </c>
      <c r="AI30" s="58">
        <v>57.1</v>
      </c>
      <c r="AJ30" s="42">
        <v>57.8</v>
      </c>
      <c r="AK30" s="42">
        <v>61.2</v>
      </c>
      <c r="AL30" s="42">
        <v>50.5</v>
      </c>
      <c r="AM30" s="12">
        <v>33.097999999999999</v>
      </c>
      <c r="AN30" s="12">
        <v>49.151000000000003</v>
      </c>
      <c r="AO30" s="12">
        <v>46.366</v>
      </c>
      <c r="AP30" s="12">
        <v>51.895000000000003</v>
      </c>
      <c r="AQ30" s="12">
        <v>63.521000000000001</v>
      </c>
      <c r="AR30" s="12">
        <v>57.997999999999998</v>
      </c>
      <c r="AS30" s="12">
        <v>48.654000000000003</v>
      </c>
      <c r="AT30" s="12">
        <v>51.686999999999998</v>
      </c>
      <c r="AU30" s="12">
        <v>60.545999999999999</v>
      </c>
      <c r="AV30" s="12">
        <v>61.343000000000004</v>
      </c>
      <c r="AW30" s="12">
        <v>59.600999999999999</v>
      </c>
      <c r="AX30" s="12">
        <v>66.923000000000002</v>
      </c>
      <c r="AY30" s="12">
        <v>32.96</v>
      </c>
      <c r="AZ30" s="12">
        <v>35.276000000000003</v>
      </c>
      <c r="BA30" s="12">
        <v>48.29</v>
      </c>
      <c r="BB30" s="12">
        <v>50.68</v>
      </c>
      <c r="BC30" s="12">
        <v>57.38</v>
      </c>
      <c r="BD30" s="12">
        <v>61.457999999999998</v>
      </c>
      <c r="BE30" s="12">
        <v>57.3</v>
      </c>
      <c r="BF30" s="12">
        <v>45.067</v>
      </c>
      <c r="BG30" s="12">
        <v>50.764000000000003</v>
      </c>
      <c r="BH30" s="12">
        <v>47.82</v>
      </c>
      <c r="BI30" s="12">
        <v>57.707999999999998</v>
      </c>
      <c r="BJ30" s="12">
        <v>47.982999999999997</v>
      </c>
      <c r="BK30" s="12">
        <v>48.529000000000003</v>
      </c>
      <c r="BL30" s="12">
        <v>64.944999999999993</v>
      </c>
      <c r="BM30" s="12">
        <v>52.64</v>
      </c>
      <c r="BN30" s="12">
        <v>50.259</v>
      </c>
      <c r="BO30" s="12">
        <v>48.652999999999999</v>
      </c>
      <c r="BP30" s="12">
        <v>51.14</v>
      </c>
      <c r="BQ30" s="12">
        <v>49.192999999999998</v>
      </c>
      <c r="BR30" s="12">
        <v>42.929000000000002</v>
      </c>
      <c r="BS30" s="12">
        <v>53.158999999999999</v>
      </c>
      <c r="BT30" s="12">
        <v>42.905999999999999</v>
      </c>
      <c r="BU30" s="12">
        <v>56.862000000000002</v>
      </c>
      <c r="BV30" s="12">
        <v>60.137999999999998</v>
      </c>
      <c r="BW30" s="12">
        <v>55.857999999999997</v>
      </c>
      <c r="BX30" s="12">
        <v>78.763999999999996</v>
      </c>
      <c r="BY30" s="12">
        <v>71.051000000000002</v>
      </c>
      <c r="BZ30" s="12">
        <v>68.828999999999994</v>
      </c>
      <c r="CA30" s="12">
        <v>75.706999999999994</v>
      </c>
      <c r="CB30" s="12">
        <v>82.382000000000005</v>
      </c>
      <c r="CC30" s="12">
        <v>73.754000000000005</v>
      </c>
      <c r="CD30" s="12">
        <v>57.798000000000002</v>
      </c>
      <c r="CE30" s="12">
        <v>63.645000000000003</v>
      </c>
      <c r="CF30" s="12">
        <v>60.978000000000002</v>
      </c>
      <c r="CG30" s="12">
        <v>72.83</v>
      </c>
      <c r="CH30" s="12">
        <v>80.644999999999996</v>
      </c>
      <c r="CI30" s="12">
        <v>21.715</v>
      </c>
      <c r="CJ30" s="12">
        <v>40.658999999999999</v>
      </c>
      <c r="CK30" s="12">
        <v>36.877000000000002</v>
      </c>
      <c r="CL30" s="12">
        <v>31.524999999999999</v>
      </c>
      <c r="CM30" s="12">
        <v>33.402999999999999</v>
      </c>
      <c r="CN30" s="12">
        <v>37.453000000000003</v>
      </c>
      <c r="CO30" s="12">
        <v>39.341000000000001</v>
      </c>
      <c r="CP30" s="12">
        <v>36.323</v>
      </c>
      <c r="CQ30" s="12">
        <v>36.662999999999997</v>
      </c>
      <c r="CR30" s="12">
        <v>35.497</v>
      </c>
      <c r="CS30" s="12">
        <v>38.1</v>
      </c>
      <c r="CT30" s="12">
        <v>40.529000000000003</v>
      </c>
      <c r="CU30" s="12">
        <v>27.332000000000001</v>
      </c>
      <c r="CV30" s="12">
        <v>34.356000000000002</v>
      </c>
      <c r="CW30" s="12">
        <v>37.817999999999998</v>
      </c>
      <c r="CX30" s="12">
        <v>36.820999999999998</v>
      </c>
      <c r="CY30" s="12">
        <v>35.478000000000002</v>
      </c>
      <c r="CZ30" s="12">
        <v>33.802</v>
      </c>
      <c r="DA30" s="12">
        <v>35.369999999999997</v>
      </c>
      <c r="DB30" s="12">
        <v>43.494999999999997</v>
      </c>
      <c r="DC30" s="12">
        <v>38.468000000000004</v>
      </c>
      <c r="DD30" s="12">
        <v>39.625999999999998</v>
      </c>
      <c r="DE30" s="12">
        <v>37.999000000000002</v>
      </c>
      <c r="DF30" s="12">
        <v>53.981000000000002</v>
      </c>
      <c r="DG30" s="12">
        <v>15.234</v>
      </c>
      <c r="DH30" s="12">
        <v>38.426000000000002</v>
      </c>
      <c r="DI30" s="12">
        <v>37.951000000000001</v>
      </c>
      <c r="DJ30" s="12">
        <v>39.820999999999998</v>
      </c>
      <c r="DK30" s="12">
        <v>39.197000000000003</v>
      </c>
      <c r="DL30" s="12">
        <v>35.78</v>
      </c>
      <c r="DM30" s="12">
        <v>37.280999999999999</v>
      </c>
      <c r="DN30" s="12">
        <v>39.837000000000003</v>
      </c>
      <c r="DO30" s="12">
        <v>42.444000000000003</v>
      </c>
      <c r="DP30" s="12">
        <v>46.91</v>
      </c>
      <c r="DQ30" s="12">
        <v>47.079000000000001</v>
      </c>
      <c r="DR30" s="12">
        <v>67.765000000000001</v>
      </c>
      <c r="DT30" s="108" t="s">
        <v>216</v>
      </c>
    </row>
    <row r="31" spans="1:124" ht="15">
      <c r="A31" s="9" t="s">
        <v>31</v>
      </c>
      <c r="B31" s="9" t="s">
        <v>4</v>
      </c>
      <c r="C31" s="53">
        <v>11.537000000000001</v>
      </c>
      <c r="D31" s="53">
        <v>12.49</v>
      </c>
      <c r="E31" s="53">
        <v>12.6</v>
      </c>
      <c r="F31" s="53">
        <v>10.6</v>
      </c>
      <c r="G31" s="53">
        <v>12.7</v>
      </c>
      <c r="H31" s="53">
        <v>8.8710000000000004</v>
      </c>
      <c r="I31" s="12">
        <v>8.0850000000000009</v>
      </c>
      <c r="J31" s="53">
        <v>12.32</v>
      </c>
      <c r="K31" s="52">
        <v>11.6</v>
      </c>
      <c r="L31" s="48">
        <v>10.896000000000001</v>
      </c>
      <c r="M31" s="48">
        <v>7.4</v>
      </c>
      <c r="N31" s="51">
        <v>11.2</v>
      </c>
      <c r="O31" s="48">
        <v>11.537000000000001</v>
      </c>
      <c r="P31" s="48">
        <v>10.51</v>
      </c>
      <c r="Q31" s="48">
        <v>10.954000000000001</v>
      </c>
      <c r="R31" s="48">
        <v>9.7539999999999996</v>
      </c>
      <c r="S31" s="56">
        <v>7.8</v>
      </c>
      <c r="T31" s="49">
        <v>9.5340000000000007</v>
      </c>
      <c r="U31" s="12">
        <v>12.3</v>
      </c>
      <c r="V31" s="48">
        <v>12.101000000000001</v>
      </c>
      <c r="W31" s="59">
        <v>13.2</v>
      </c>
      <c r="X31" s="46">
        <v>13.5</v>
      </c>
      <c r="Y31" s="46">
        <v>13.2</v>
      </c>
      <c r="Z31" s="46">
        <v>12.3</v>
      </c>
      <c r="AA31" s="55">
        <v>13.587999999999999</v>
      </c>
      <c r="AB31" s="55">
        <v>13.298</v>
      </c>
      <c r="AC31" s="55">
        <v>13.621</v>
      </c>
      <c r="AD31" s="55">
        <v>13.483000000000001</v>
      </c>
      <c r="AE31" s="55">
        <v>10.8</v>
      </c>
      <c r="AF31" s="12">
        <v>12.583</v>
      </c>
      <c r="AG31" s="12">
        <v>12.8</v>
      </c>
      <c r="AH31" s="55">
        <v>11.74</v>
      </c>
      <c r="AI31" s="58">
        <v>13.2</v>
      </c>
      <c r="AJ31" s="42">
        <v>12.8</v>
      </c>
      <c r="AK31" s="42">
        <v>13.1</v>
      </c>
      <c r="AL31" s="42">
        <v>12.2</v>
      </c>
      <c r="AM31" s="12">
        <v>13.615</v>
      </c>
      <c r="AN31" s="12">
        <v>9.9410000000000007</v>
      </c>
      <c r="AO31" s="12">
        <v>7.7389999999999999</v>
      </c>
      <c r="AP31" s="12">
        <v>12.956</v>
      </c>
      <c r="AQ31" s="12">
        <v>12.87</v>
      </c>
      <c r="AR31" s="12">
        <v>13.169</v>
      </c>
      <c r="AS31" s="12">
        <v>12.497999999999999</v>
      </c>
      <c r="AT31" s="12">
        <v>12.260999999999999</v>
      </c>
      <c r="AU31" s="12">
        <v>12.487</v>
      </c>
      <c r="AV31" s="12">
        <v>12.218</v>
      </c>
      <c r="AW31" s="12">
        <v>12.057</v>
      </c>
      <c r="AX31" s="12">
        <v>12.180999999999999</v>
      </c>
      <c r="AY31" s="12">
        <v>12.128</v>
      </c>
      <c r="AZ31" s="12">
        <v>12.587999999999999</v>
      </c>
      <c r="BA31" s="12">
        <v>11.532</v>
      </c>
      <c r="BB31" s="12">
        <v>12.065</v>
      </c>
      <c r="BC31" s="12">
        <v>11.375999999999999</v>
      </c>
      <c r="BD31" s="12">
        <v>12.173999999999999</v>
      </c>
      <c r="BE31" s="12">
        <v>11.973000000000001</v>
      </c>
      <c r="BF31" s="12">
        <v>11.733000000000001</v>
      </c>
      <c r="BG31" s="12">
        <v>10.945</v>
      </c>
      <c r="BH31" s="12">
        <v>10.199999999999999</v>
      </c>
      <c r="BI31" s="12">
        <v>11.804</v>
      </c>
      <c r="BJ31" s="12">
        <v>11.518000000000001</v>
      </c>
      <c r="BK31" s="12">
        <v>11.727</v>
      </c>
      <c r="BL31" s="12">
        <v>11.148999999999999</v>
      </c>
      <c r="BM31" s="12">
        <v>11.545</v>
      </c>
      <c r="BN31" s="12">
        <v>10.243</v>
      </c>
      <c r="BO31" s="12">
        <v>10.907999999999999</v>
      </c>
      <c r="BP31" s="12">
        <v>11.268000000000001</v>
      </c>
      <c r="BQ31" s="12">
        <v>10.24</v>
      </c>
      <c r="BR31" s="12">
        <v>10.159000000000001</v>
      </c>
      <c r="BS31" s="12">
        <v>10.701000000000001</v>
      </c>
      <c r="BT31" s="12">
        <v>9.3729999999999993</v>
      </c>
      <c r="BU31" s="12">
        <v>9.2970000000000006</v>
      </c>
      <c r="BV31" s="12">
        <v>10.221</v>
      </c>
      <c r="BW31" s="12">
        <v>11.727</v>
      </c>
      <c r="BX31" s="12">
        <v>9.8919999999999995</v>
      </c>
      <c r="BY31" s="12">
        <v>11.778</v>
      </c>
      <c r="BZ31" s="12">
        <v>12.39</v>
      </c>
      <c r="CA31" s="12">
        <v>12.055999999999999</v>
      </c>
      <c r="CB31" s="12">
        <v>9.9120000000000008</v>
      </c>
      <c r="CC31" s="12">
        <v>9.41</v>
      </c>
      <c r="CD31" s="12">
        <v>9.1720000000000006</v>
      </c>
      <c r="CE31" s="12">
        <v>13.002000000000001</v>
      </c>
      <c r="CF31" s="12">
        <v>12.866</v>
      </c>
      <c r="CG31" s="12">
        <v>12.785</v>
      </c>
      <c r="CH31" s="12">
        <v>10.068</v>
      </c>
      <c r="CI31" s="12">
        <v>8.968</v>
      </c>
      <c r="CJ31" s="12">
        <v>10.109</v>
      </c>
      <c r="CK31" s="12">
        <v>12.473000000000001</v>
      </c>
      <c r="CL31" s="12">
        <v>13.555999999999999</v>
      </c>
      <c r="CM31" s="12">
        <v>12.83</v>
      </c>
      <c r="CN31" s="12">
        <v>13.545</v>
      </c>
      <c r="CO31" s="12">
        <v>12.673</v>
      </c>
      <c r="CP31" s="12">
        <v>12.904999999999999</v>
      </c>
      <c r="CQ31" s="12">
        <v>11.471</v>
      </c>
      <c r="CR31" s="12">
        <v>9.5280000000000005</v>
      </c>
      <c r="CS31" s="12">
        <v>12.664</v>
      </c>
      <c r="CT31" s="12">
        <v>13.446999999999999</v>
      </c>
      <c r="CU31" s="12">
        <v>13.641999999999999</v>
      </c>
      <c r="CV31" s="12">
        <v>14.084</v>
      </c>
      <c r="CW31" s="12">
        <v>14.3032</v>
      </c>
      <c r="CX31" s="12">
        <v>14.196999999999999</v>
      </c>
      <c r="CY31" s="12">
        <v>13.446</v>
      </c>
      <c r="CZ31" s="12">
        <v>13.813000000000001</v>
      </c>
      <c r="DA31" s="12">
        <v>11.186999999999999</v>
      </c>
      <c r="DB31" s="12">
        <v>5.1349999999999998</v>
      </c>
      <c r="DC31" s="12">
        <v>12.699</v>
      </c>
      <c r="DD31" s="12">
        <v>12.55</v>
      </c>
      <c r="DE31" s="12">
        <v>12.872</v>
      </c>
      <c r="DF31" s="12">
        <v>13.234</v>
      </c>
      <c r="DG31" s="12" t="s">
        <v>29</v>
      </c>
      <c r="DH31" s="12" t="s">
        <v>29</v>
      </c>
      <c r="DI31" s="12" t="s">
        <v>29</v>
      </c>
      <c r="DJ31" s="12" t="s">
        <v>29</v>
      </c>
      <c r="DK31" s="12" t="s">
        <v>29</v>
      </c>
      <c r="DL31" s="12" t="s">
        <v>29</v>
      </c>
      <c r="DM31" s="12" t="s">
        <v>29</v>
      </c>
      <c r="DN31" s="12" t="s">
        <v>29</v>
      </c>
      <c r="DO31" s="12" t="s">
        <v>29</v>
      </c>
      <c r="DP31" s="12" t="s">
        <v>29</v>
      </c>
      <c r="DQ31" s="12" t="s">
        <v>29</v>
      </c>
      <c r="DR31" s="12" t="s">
        <v>29</v>
      </c>
      <c r="DT31" s="108" t="s">
        <v>31</v>
      </c>
    </row>
    <row r="32" spans="1:124" ht="15">
      <c r="A32" s="9" t="s">
        <v>30</v>
      </c>
      <c r="B32" s="9" t="s">
        <v>4</v>
      </c>
      <c r="C32" s="53">
        <v>3.2829999999999999</v>
      </c>
      <c r="D32" s="53">
        <v>2.63</v>
      </c>
      <c r="E32" s="53">
        <v>1.3</v>
      </c>
      <c r="F32" s="53">
        <v>3.6</v>
      </c>
      <c r="G32" s="53">
        <v>4.4000000000000004</v>
      </c>
      <c r="H32" s="53">
        <v>4.9000000000000004</v>
      </c>
      <c r="I32" s="12">
        <v>3.8</v>
      </c>
      <c r="J32" s="53">
        <v>4.03</v>
      </c>
      <c r="K32" s="52">
        <v>4.2</v>
      </c>
      <c r="L32" s="48">
        <v>4.234</v>
      </c>
      <c r="M32" s="48">
        <v>4.8</v>
      </c>
      <c r="N32" s="57">
        <v>4.6079999999999997</v>
      </c>
      <c r="O32" s="48">
        <v>3.2829999999999999</v>
      </c>
      <c r="P32" s="48">
        <v>4.55</v>
      </c>
      <c r="Q32" s="48">
        <v>4.9420000000000002</v>
      </c>
      <c r="R32" s="48">
        <v>4.2080000000000002</v>
      </c>
      <c r="S32" s="56">
        <v>0</v>
      </c>
      <c r="T32" s="49">
        <v>0</v>
      </c>
      <c r="U32" s="12">
        <v>0</v>
      </c>
      <c r="V32" s="48">
        <v>3.7309999999999999</v>
      </c>
      <c r="W32" s="47">
        <v>4.5</v>
      </c>
      <c r="X32" s="46">
        <v>5.3</v>
      </c>
      <c r="Y32" s="46">
        <v>6.4</v>
      </c>
      <c r="Z32" s="46">
        <v>4.9000000000000004</v>
      </c>
      <c r="AA32" s="55">
        <v>4.431</v>
      </c>
      <c r="AB32" s="55">
        <v>3.76</v>
      </c>
      <c r="AC32" s="55">
        <v>4.7329999999999997</v>
      </c>
      <c r="AD32" s="55">
        <v>5.3730000000000002</v>
      </c>
      <c r="AE32" s="55">
        <v>4.8</v>
      </c>
      <c r="AF32" s="12">
        <v>5.94</v>
      </c>
      <c r="AG32" s="12">
        <v>4.2</v>
      </c>
      <c r="AH32" s="55">
        <v>4.5350000000000001</v>
      </c>
      <c r="AI32" s="54">
        <v>3.3</v>
      </c>
      <c r="AJ32" s="42">
        <v>5.2</v>
      </c>
      <c r="AK32" s="42">
        <v>6</v>
      </c>
      <c r="AL32" s="42">
        <v>5.7</v>
      </c>
      <c r="AM32" s="12">
        <v>6.0869999999999997</v>
      </c>
      <c r="AN32" s="12">
        <v>4.5730000000000004</v>
      </c>
      <c r="AO32" s="12">
        <v>4.8419999999999996</v>
      </c>
      <c r="AP32" s="12">
        <v>5.1120000000000001</v>
      </c>
      <c r="AQ32" s="12">
        <v>4.5868000000000002</v>
      </c>
      <c r="AR32" s="12">
        <v>1.7849999999999999</v>
      </c>
      <c r="AS32" s="12">
        <v>4.0999999999999996</v>
      </c>
      <c r="AT32" s="12">
        <v>4.5</v>
      </c>
      <c r="AU32" s="12">
        <v>3.4</v>
      </c>
      <c r="AV32" s="12">
        <v>2.2999999999999998</v>
      </c>
      <c r="AW32" s="12">
        <v>4.3</v>
      </c>
      <c r="AX32" s="12">
        <v>5.7</v>
      </c>
      <c r="AY32" s="12">
        <v>5.8</v>
      </c>
      <c r="AZ32" s="12">
        <v>5.6</v>
      </c>
      <c r="BA32" s="12">
        <v>5.8</v>
      </c>
      <c r="BB32" s="12">
        <v>5.7</v>
      </c>
      <c r="BC32" s="12">
        <v>5.2244000000000002</v>
      </c>
      <c r="BD32" s="12">
        <v>5.5339999999999998</v>
      </c>
      <c r="BE32" s="12">
        <v>2.8</v>
      </c>
      <c r="BF32" s="12">
        <v>3.5</v>
      </c>
      <c r="BG32" s="12">
        <v>3.9</v>
      </c>
      <c r="BH32" s="12">
        <v>2.9</v>
      </c>
      <c r="BI32" s="12">
        <v>5.0999999999999996</v>
      </c>
      <c r="BJ32" s="12">
        <v>5</v>
      </c>
      <c r="BK32" s="12">
        <v>3.1</v>
      </c>
      <c r="BL32" s="12">
        <v>3.2</v>
      </c>
      <c r="BM32" s="12">
        <v>0.3</v>
      </c>
      <c r="BN32" s="12">
        <v>3.2</v>
      </c>
      <c r="BO32" s="12">
        <v>4</v>
      </c>
      <c r="BP32" s="12">
        <v>5.2</v>
      </c>
      <c r="BQ32" s="12">
        <v>4.7</v>
      </c>
      <c r="BR32" s="12">
        <v>4.0999999999999996</v>
      </c>
      <c r="BS32" s="12">
        <v>3.96</v>
      </c>
      <c r="BT32" s="12">
        <v>2.16</v>
      </c>
      <c r="BU32" s="12">
        <v>2.2000000000000002</v>
      </c>
      <c r="BV32" s="12">
        <v>3.3</v>
      </c>
      <c r="BW32" s="12">
        <v>3.1</v>
      </c>
      <c r="BX32" s="12">
        <v>3.2</v>
      </c>
      <c r="BY32" s="12">
        <v>2.6</v>
      </c>
      <c r="BZ32" s="12">
        <v>2.4</v>
      </c>
      <c r="CA32" s="12">
        <v>1.2</v>
      </c>
      <c r="CB32" s="12">
        <v>0</v>
      </c>
      <c r="CC32" s="12">
        <v>2.8</v>
      </c>
      <c r="CD32" s="12">
        <v>3.1</v>
      </c>
      <c r="CE32" s="12">
        <v>2.46</v>
      </c>
      <c r="CF32" s="12">
        <v>2.44</v>
      </c>
      <c r="CG32" s="12">
        <v>1.1000000000000001</v>
      </c>
      <c r="CH32" s="12">
        <v>2</v>
      </c>
      <c r="CI32" s="12">
        <v>2.6280000000000001</v>
      </c>
      <c r="CJ32" s="12">
        <v>2.77942</v>
      </c>
      <c r="CK32" s="12">
        <v>2.839</v>
      </c>
      <c r="CL32" s="12">
        <v>0.51300000000000001</v>
      </c>
      <c r="CM32" s="12">
        <v>0.82399999999999995</v>
      </c>
      <c r="CN32" s="12">
        <v>2.028</v>
      </c>
      <c r="CO32" s="12">
        <v>3.11</v>
      </c>
      <c r="CP32" s="12">
        <v>2</v>
      </c>
      <c r="CQ32" s="12">
        <v>0.15740100000000001</v>
      </c>
      <c r="CR32" s="12">
        <v>1.988</v>
      </c>
      <c r="CS32" s="12">
        <v>1.554</v>
      </c>
      <c r="CT32" s="12">
        <v>0.26242000000000004</v>
      </c>
      <c r="CU32" s="12">
        <v>0</v>
      </c>
      <c r="CV32" s="12">
        <v>6.4999999999999997E-3</v>
      </c>
      <c r="CW32" s="12">
        <v>0.41359700000000005</v>
      </c>
      <c r="CX32" s="12">
        <v>2.4889999999999999E-2</v>
      </c>
      <c r="CY32" s="12">
        <v>5.96E-3</v>
      </c>
      <c r="CZ32" s="12">
        <v>5.5899999999999995E-3</v>
      </c>
      <c r="DA32" s="12">
        <v>4.7999999999999996E-3</v>
      </c>
      <c r="DB32" s="12">
        <v>1.1805000000000001</v>
      </c>
      <c r="DC32" s="12">
        <v>2.2050999999999998</v>
      </c>
      <c r="DD32" s="12">
        <v>1.9027810000000003</v>
      </c>
      <c r="DE32" s="12">
        <v>0.29163</v>
      </c>
      <c r="DF32" s="12">
        <v>0.1143</v>
      </c>
      <c r="DG32" s="12" t="s">
        <v>29</v>
      </c>
      <c r="DH32" s="12" t="s">
        <v>29</v>
      </c>
      <c r="DI32" s="12" t="s">
        <v>29</v>
      </c>
      <c r="DJ32" s="12" t="s">
        <v>29</v>
      </c>
      <c r="DK32" s="12" t="s">
        <v>29</v>
      </c>
      <c r="DL32" s="12" t="s">
        <v>29</v>
      </c>
      <c r="DM32" s="12" t="s">
        <v>29</v>
      </c>
      <c r="DN32" s="12" t="s">
        <v>29</v>
      </c>
      <c r="DO32" s="12" t="s">
        <v>29</v>
      </c>
      <c r="DP32" s="12" t="s">
        <v>29</v>
      </c>
      <c r="DQ32" s="12" t="s">
        <v>29</v>
      </c>
      <c r="DR32" s="12" t="s">
        <v>29</v>
      </c>
      <c r="DT32" s="108" t="s">
        <v>30</v>
      </c>
    </row>
    <row r="33" spans="1:124" ht="15">
      <c r="A33" s="9" t="s">
        <v>28</v>
      </c>
      <c r="B33" s="9" t="s">
        <v>4</v>
      </c>
      <c r="C33" s="53">
        <v>6.6779999999999999</v>
      </c>
      <c r="D33" s="53">
        <v>4.72</v>
      </c>
      <c r="E33" s="53">
        <v>5.5</v>
      </c>
      <c r="F33" s="53">
        <v>6.09</v>
      </c>
      <c r="G33" s="53">
        <v>5.3</v>
      </c>
      <c r="H33" s="53">
        <v>4.24</v>
      </c>
      <c r="I33" s="12">
        <v>4.3419999999999996</v>
      </c>
      <c r="J33" s="53">
        <v>4.9000000000000004</v>
      </c>
      <c r="K33" s="52">
        <v>6.1</v>
      </c>
      <c r="L33" s="48">
        <v>5.9420000000000002</v>
      </c>
      <c r="M33" s="48">
        <v>6.2990000000000004</v>
      </c>
      <c r="N33" s="51">
        <v>6.9530000000000003</v>
      </c>
      <c r="O33" s="48">
        <v>4.8630000000000004</v>
      </c>
      <c r="P33" s="48">
        <v>6.03</v>
      </c>
      <c r="Q33" s="48">
        <v>4.88</v>
      </c>
      <c r="R33" s="48">
        <v>3.26</v>
      </c>
      <c r="S33" s="50">
        <v>7.04</v>
      </c>
      <c r="T33" s="49">
        <v>7.734</v>
      </c>
      <c r="U33" s="12">
        <v>5.7</v>
      </c>
      <c r="V33" s="48">
        <v>6</v>
      </c>
      <c r="W33" s="47">
        <v>7.4</v>
      </c>
      <c r="X33" s="46">
        <v>8.1999999999999993</v>
      </c>
      <c r="Y33" s="46">
        <v>6.3</v>
      </c>
      <c r="Z33" s="46">
        <v>7</v>
      </c>
      <c r="AA33" s="44">
        <v>6.4809999999999999</v>
      </c>
      <c r="AB33" s="44">
        <v>5.85</v>
      </c>
      <c r="AC33" s="44">
        <v>7.2859999999999996</v>
      </c>
      <c r="AD33" s="44">
        <v>6.5679999999999996</v>
      </c>
      <c r="AE33" s="45">
        <v>6.4</v>
      </c>
      <c r="AF33" s="12">
        <v>8.9250000000000007</v>
      </c>
      <c r="AG33" s="12">
        <v>6.2</v>
      </c>
      <c r="AH33" s="44">
        <v>6.4950000000000001</v>
      </c>
      <c r="AI33" s="43">
        <v>6.2</v>
      </c>
      <c r="AJ33" s="42">
        <v>6.6</v>
      </c>
      <c r="AK33" s="42">
        <v>6.1</v>
      </c>
      <c r="AL33" s="42">
        <v>6.2</v>
      </c>
      <c r="AM33" s="12">
        <v>3.702</v>
      </c>
      <c r="AN33" s="12">
        <v>5.5890000000000004</v>
      </c>
      <c r="AO33" s="12">
        <v>5.5810000000000004</v>
      </c>
      <c r="AP33" s="12">
        <v>6.6219999999999999</v>
      </c>
      <c r="AQ33" s="12">
        <v>6.2249999999999996</v>
      </c>
      <c r="AR33" s="12">
        <v>6.7750000000000004</v>
      </c>
      <c r="AS33" s="12">
        <v>5.9989999999999997</v>
      </c>
      <c r="AT33" s="12">
        <v>5.62</v>
      </c>
      <c r="AU33" s="12">
        <v>5.8070000000000004</v>
      </c>
      <c r="AV33" s="12">
        <v>6.2190000000000003</v>
      </c>
      <c r="AW33" s="12">
        <v>5.8049999999999997</v>
      </c>
      <c r="AX33" s="12">
        <v>6.6210000000000004</v>
      </c>
      <c r="AY33" s="12">
        <v>4.1669999999999998</v>
      </c>
      <c r="AZ33" s="12">
        <v>7.48</v>
      </c>
      <c r="BA33" s="12">
        <v>6.91</v>
      </c>
      <c r="BB33" s="12">
        <v>5.391</v>
      </c>
      <c r="BC33" s="12">
        <v>7.74</v>
      </c>
      <c r="BD33" s="12">
        <v>7.5529999999999999</v>
      </c>
      <c r="BE33" s="12">
        <v>7.5549999999999997</v>
      </c>
      <c r="BF33" s="12">
        <v>7.0220000000000002</v>
      </c>
      <c r="BG33" s="12">
        <v>6.5609999999999999</v>
      </c>
      <c r="BH33" s="12">
        <v>5.9989999999999997</v>
      </c>
      <c r="BI33" s="12">
        <v>7.6920000000000002</v>
      </c>
      <c r="BJ33" s="12">
        <v>7.6079999999999997</v>
      </c>
      <c r="BK33" s="12">
        <v>4.0259999999999998</v>
      </c>
      <c r="BL33" s="12">
        <v>7.6230000000000002</v>
      </c>
      <c r="BM33" s="12">
        <v>8.1259999999999994</v>
      </c>
      <c r="BN33" s="12">
        <v>7.6609999999999996</v>
      </c>
      <c r="BO33" s="12">
        <v>8.3710000000000004</v>
      </c>
      <c r="BP33" s="12">
        <v>8.9469999999999992</v>
      </c>
      <c r="BQ33" s="12">
        <v>7.2649999999999997</v>
      </c>
      <c r="BR33" s="12">
        <v>6.0119999999999996</v>
      </c>
      <c r="BS33" s="12">
        <v>6.4269999999999996</v>
      </c>
      <c r="BT33" s="12">
        <v>5.4059999999999997</v>
      </c>
      <c r="BU33" s="12">
        <v>5.1740000000000004</v>
      </c>
      <c r="BV33" s="12">
        <v>6.7939999999999996</v>
      </c>
      <c r="BW33" s="12">
        <v>4.0259999999999998</v>
      </c>
      <c r="BX33" s="12">
        <v>5.86</v>
      </c>
      <c r="BY33" s="12">
        <v>6.0179999999999998</v>
      </c>
      <c r="BZ33" s="12">
        <v>6.1390000000000002</v>
      </c>
      <c r="CA33" s="12">
        <v>6.0129999999999999</v>
      </c>
      <c r="CB33" s="12">
        <v>6.7590000000000003</v>
      </c>
      <c r="CC33" s="12">
        <v>5.0739999999999998</v>
      </c>
      <c r="CD33" s="12">
        <v>6.0170000000000003</v>
      </c>
      <c r="CE33" s="12">
        <v>7.0839999999999996</v>
      </c>
      <c r="CF33" s="12">
        <v>5.7590000000000003</v>
      </c>
      <c r="CG33" s="12">
        <v>6.7759999999999998</v>
      </c>
      <c r="CH33" s="12">
        <v>8.7149999999999999</v>
      </c>
      <c r="CI33" s="12">
        <v>4.2839999999999998</v>
      </c>
      <c r="CJ33" s="12">
        <v>6.2169999999999996</v>
      </c>
      <c r="CK33" s="12">
        <v>5.61</v>
      </c>
      <c r="CL33" s="12">
        <v>4.6680000000000001</v>
      </c>
      <c r="CM33" s="12">
        <v>4.7380000000000004</v>
      </c>
      <c r="CN33" s="12">
        <v>8.3160000000000007</v>
      </c>
      <c r="CO33" s="12">
        <v>7.6950000000000003</v>
      </c>
      <c r="CP33" s="12">
        <v>7.1710000000000003</v>
      </c>
      <c r="CQ33" s="12">
        <v>6.9080000000000004</v>
      </c>
      <c r="CR33" s="12">
        <v>7.5229999999999997</v>
      </c>
      <c r="CS33" s="12">
        <v>7.7169999999999996</v>
      </c>
      <c r="CT33" s="12">
        <v>8.5969999999999995</v>
      </c>
      <c r="CU33" s="12">
        <v>6.1150000000000002</v>
      </c>
      <c r="CV33" s="12">
        <v>8.2040000000000006</v>
      </c>
      <c r="CW33" s="12">
        <v>8.4390000000000001</v>
      </c>
      <c r="CX33" s="12">
        <v>7.9180000000000001</v>
      </c>
      <c r="CY33" s="12">
        <v>8.9450000000000003</v>
      </c>
      <c r="CZ33" s="12">
        <v>9.7370000000000001</v>
      </c>
      <c r="DA33" s="12">
        <v>8.8149999999999995</v>
      </c>
      <c r="DB33" s="12">
        <v>9.0879999999999992</v>
      </c>
      <c r="DC33" s="12">
        <v>8.5730000000000004</v>
      </c>
      <c r="DD33" s="12">
        <v>9.0879999999999992</v>
      </c>
      <c r="DE33" s="12">
        <v>9.0440000000000005</v>
      </c>
      <c r="DF33" s="12">
        <v>8.7289999999999992</v>
      </c>
      <c r="DG33" s="12">
        <v>8.9890000000000008</v>
      </c>
      <c r="DH33" s="12">
        <v>10.329499999999999</v>
      </c>
      <c r="DI33" s="12">
        <v>10.759399999999999</v>
      </c>
      <c r="DJ33" s="12">
        <v>11.159000000000001</v>
      </c>
      <c r="DK33" s="12">
        <v>11.242000000000001</v>
      </c>
      <c r="DL33" s="12">
        <v>10.977</v>
      </c>
      <c r="DM33" s="12">
        <v>9.0950000000000006</v>
      </c>
      <c r="DN33" s="12">
        <v>11.138</v>
      </c>
      <c r="DO33" s="12">
        <v>10.7</v>
      </c>
      <c r="DP33" s="12">
        <v>10.28</v>
      </c>
      <c r="DQ33" s="12">
        <v>12.198</v>
      </c>
      <c r="DR33" s="12">
        <v>10.917</v>
      </c>
      <c r="DT33" s="108" t="s">
        <v>217</v>
      </c>
    </row>
    <row r="34" spans="1:124">
      <c r="A34" s="9" t="s">
        <v>27</v>
      </c>
      <c r="B34" s="9" t="s">
        <v>26</v>
      </c>
      <c r="C34" s="12">
        <v>2.7</v>
      </c>
      <c r="D34" s="12">
        <v>2.48</v>
      </c>
      <c r="E34" s="12">
        <v>2.5700000000000003</v>
      </c>
      <c r="F34" s="12">
        <v>2.46</v>
      </c>
      <c r="G34" s="12">
        <v>2.3600000000000003</v>
      </c>
      <c r="H34" s="12">
        <v>2.41</v>
      </c>
      <c r="I34" s="12">
        <v>2.42</v>
      </c>
      <c r="J34" s="12">
        <v>2.5</v>
      </c>
      <c r="K34" s="12">
        <v>2.58</v>
      </c>
      <c r="L34" s="12">
        <v>2.5</v>
      </c>
      <c r="M34" s="12">
        <v>2.6</v>
      </c>
      <c r="N34" s="39">
        <v>2.8</v>
      </c>
      <c r="O34" s="12">
        <v>2.74</v>
      </c>
      <c r="P34" s="12">
        <v>2.5499999999999998</v>
      </c>
      <c r="Q34" s="12">
        <v>2.1</v>
      </c>
      <c r="R34" s="12">
        <v>2.5499999999999998</v>
      </c>
      <c r="S34" s="12">
        <v>2.4500000000000002</v>
      </c>
      <c r="T34" s="12">
        <v>2.85</v>
      </c>
      <c r="U34" s="12">
        <v>2.95</v>
      </c>
      <c r="V34" s="12">
        <v>3.0100000000000002</v>
      </c>
      <c r="W34" s="12">
        <v>2.92</v>
      </c>
      <c r="X34" s="12">
        <v>3.2199999999999998</v>
      </c>
      <c r="Y34" s="12">
        <v>3.2199999999999998</v>
      </c>
      <c r="Z34" s="12">
        <v>3.4</v>
      </c>
      <c r="AA34" s="12">
        <v>3.35</v>
      </c>
      <c r="AB34" s="12">
        <v>3.2399999999999998</v>
      </c>
      <c r="AC34" s="12">
        <v>3.5</v>
      </c>
      <c r="AD34" s="12">
        <v>3.6</v>
      </c>
      <c r="AE34" s="12">
        <v>3.42</v>
      </c>
      <c r="AF34" s="12">
        <v>3.7399999999999998</v>
      </c>
      <c r="AG34" s="12">
        <v>3</v>
      </c>
      <c r="AH34" s="12">
        <v>3.35</v>
      </c>
      <c r="AI34" s="12">
        <v>3.53</v>
      </c>
      <c r="AJ34" s="12">
        <v>3.53</v>
      </c>
      <c r="AK34" s="12">
        <v>3.54</v>
      </c>
      <c r="AL34" s="12">
        <v>3.44</v>
      </c>
      <c r="AM34" s="12">
        <v>3.6802000000000001</v>
      </c>
      <c r="AN34" s="12">
        <v>3.1667999999999998</v>
      </c>
      <c r="AO34" s="12">
        <v>3.8872</v>
      </c>
      <c r="AP34" s="12">
        <v>3.8481000000000001</v>
      </c>
      <c r="AQ34" s="12">
        <v>3.6339299999999999</v>
      </c>
      <c r="AR34" s="12">
        <v>4.0213000000000001</v>
      </c>
      <c r="AS34" s="12">
        <v>3.4239000000000002</v>
      </c>
      <c r="AT34" s="12">
        <v>3.6755</v>
      </c>
      <c r="AU34" s="12">
        <v>3.5996000000000001</v>
      </c>
      <c r="AV34" s="12">
        <v>3.8801000000000001</v>
      </c>
      <c r="AW34" s="12">
        <v>3.7562000000000002</v>
      </c>
      <c r="AX34" s="12">
        <v>3.7904</v>
      </c>
      <c r="AY34" s="12">
        <v>3.9937</v>
      </c>
      <c r="AZ34" s="12">
        <v>3.3546</v>
      </c>
      <c r="BA34" s="12">
        <v>3.51</v>
      </c>
      <c r="BB34" s="12">
        <v>3.59</v>
      </c>
      <c r="BC34" s="12">
        <v>3.2608000000000001</v>
      </c>
      <c r="BD34" s="12">
        <v>3.8210999999999999</v>
      </c>
      <c r="BE34" s="12">
        <v>3.5674000000000001</v>
      </c>
      <c r="BF34" s="12">
        <v>3.5872000000000002</v>
      </c>
      <c r="BG34" s="12">
        <v>3.5244</v>
      </c>
      <c r="BH34" s="12">
        <v>3.3281000000000001</v>
      </c>
      <c r="BI34" s="12">
        <v>3.4156999999999997</v>
      </c>
      <c r="BJ34" s="12">
        <v>3.5003000000000002</v>
      </c>
      <c r="BK34" s="12">
        <v>3.9432</v>
      </c>
      <c r="BL34" s="12">
        <v>3.5599000000000003</v>
      </c>
      <c r="BM34" s="12">
        <v>3.8085</v>
      </c>
      <c r="BN34" s="12">
        <v>3.8730000000000002</v>
      </c>
      <c r="BO34" s="12">
        <v>3.8266999999999998</v>
      </c>
      <c r="BP34" s="12">
        <v>4.0118</v>
      </c>
      <c r="BQ34" s="12">
        <v>3.5459999999999998</v>
      </c>
      <c r="BR34" s="12">
        <v>3.0110000000000001</v>
      </c>
      <c r="BS34" s="12">
        <v>3.681</v>
      </c>
      <c r="BT34" s="12">
        <v>2.714</v>
      </c>
      <c r="BU34" s="12">
        <v>3.0327999999999999</v>
      </c>
      <c r="BV34" s="12">
        <v>3.7096</v>
      </c>
      <c r="BW34" s="12">
        <v>3.9432</v>
      </c>
      <c r="BX34" s="12">
        <v>3.8353000000000002</v>
      </c>
      <c r="BY34" s="12">
        <v>4.1608000000000001</v>
      </c>
      <c r="BZ34" s="12">
        <v>3.9009999999999998</v>
      </c>
      <c r="CA34" s="12">
        <v>3.9466999999999999</v>
      </c>
      <c r="CB34" s="12">
        <v>3.9821</v>
      </c>
      <c r="CC34" s="12">
        <v>3.5459999999999998</v>
      </c>
      <c r="CD34" s="12">
        <v>3.6779999999999999</v>
      </c>
      <c r="CE34" s="12">
        <v>3.746</v>
      </c>
      <c r="CF34" s="12">
        <v>3.9809999999999999</v>
      </c>
      <c r="CG34" s="12">
        <v>3.7324000000000002</v>
      </c>
      <c r="CH34" s="12">
        <v>3.8891</v>
      </c>
      <c r="CI34" s="12">
        <v>4.1338999999999997</v>
      </c>
      <c r="CJ34" s="12">
        <v>3.9245000000000001</v>
      </c>
      <c r="CK34" s="12">
        <v>3.9068000000000001</v>
      </c>
      <c r="CL34" s="12">
        <v>4.295300000000001</v>
      </c>
      <c r="CM34" s="12">
        <v>4.3256000000000006</v>
      </c>
      <c r="CN34" s="12">
        <v>4.309099999999999</v>
      </c>
      <c r="CO34" s="12">
        <v>4.25</v>
      </c>
      <c r="CP34" s="12">
        <v>3.6779999999999999</v>
      </c>
      <c r="CQ34" s="12">
        <v>3.8372999999999999</v>
      </c>
      <c r="CR34" s="12">
        <v>3.964</v>
      </c>
      <c r="CS34" s="12">
        <v>3.78</v>
      </c>
      <c r="CT34" s="12">
        <v>3.851700000000001</v>
      </c>
      <c r="CU34" s="12">
        <v>4.4400000000000004</v>
      </c>
      <c r="CV34" s="12">
        <v>4.2560000000000002</v>
      </c>
      <c r="CW34" s="12">
        <v>4.1879999999999997</v>
      </c>
      <c r="CX34" s="12">
        <v>4.2359999999999998</v>
      </c>
      <c r="CY34" s="12">
        <v>4.2320000000000002</v>
      </c>
      <c r="CZ34" s="12">
        <v>3.6635</v>
      </c>
      <c r="DA34" s="12">
        <v>3.8180000000000001</v>
      </c>
      <c r="DB34" s="12">
        <v>4.3620000000000001</v>
      </c>
      <c r="DC34" s="12">
        <v>4.4409999999999998</v>
      </c>
      <c r="DD34" s="12">
        <v>4.5049999999999999</v>
      </c>
      <c r="DE34" s="12">
        <v>4.125</v>
      </c>
      <c r="DF34" s="12">
        <v>4.452</v>
      </c>
      <c r="DG34" s="12">
        <v>4.5709999999999997</v>
      </c>
      <c r="DH34" s="12">
        <v>4.383</v>
      </c>
      <c r="DI34" s="12">
        <v>4.5841500000000002</v>
      </c>
      <c r="DJ34" s="12">
        <v>4.6429999999999998</v>
      </c>
      <c r="DK34" s="12">
        <v>4.3630000000000004</v>
      </c>
      <c r="DL34" s="12">
        <v>4.26</v>
      </c>
      <c r="DM34" s="12">
        <v>4.2450000000000001</v>
      </c>
      <c r="DN34" s="12">
        <v>4.5170000000000003</v>
      </c>
      <c r="DO34" s="12">
        <v>4.2869999999999999</v>
      </c>
      <c r="DP34" s="12">
        <v>4.2690000000000001</v>
      </c>
      <c r="DQ34" s="12">
        <v>4.8330000000000002</v>
      </c>
      <c r="DR34" s="12">
        <v>4.5831</v>
      </c>
      <c r="DT34" s="108" t="s">
        <v>218</v>
      </c>
    </row>
    <row r="35" spans="1:124">
      <c r="A35" s="9" t="s">
        <v>25</v>
      </c>
      <c r="B35" s="9" t="s">
        <v>4</v>
      </c>
      <c r="C35" s="17">
        <v>3.278</v>
      </c>
      <c r="D35" s="17">
        <v>1.6870000000000001</v>
      </c>
      <c r="E35" s="17">
        <v>0.221</v>
      </c>
      <c r="F35" s="17">
        <v>2.4449999999999998</v>
      </c>
      <c r="G35" s="17">
        <v>3.0619999999999998</v>
      </c>
      <c r="H35" s="12">
        <v>2.8140000000000001</v>
      </c>
      <c r="I35" s="17">
        <v>2.234</v>
      </c>
      <c r="J35" s="17">
        <v>2.4169999999999998</v>
      </c>
      <c r="K35" s="16">
        <v>1.2569999999999999</v>
      </c>
      <c r="L35" s="16">
        <v>1.897</v>
      </c>
      <c r="M35" s="16">
        <v>3.1459999999999999</v>
      </c>
      <c r="N35" s="19">
        <v>3.1539999999999999</v>
      </c>
      <c r="O35" s="16">
        <v>3.2250000000000001</v>
      </c>
      <c r="P35" s="16">
        <v>2.298</v>
      </c>
      <c r="Q35" s="16">
        <v>1.415</v>
      </c>
      <c r="R35" s="16">
        <v>3.1829999999999998</v>
      </c>
      <c r="S35" s="16">
        <v>2.597</v>
      </c>
      <c r="T35" s="12">
        <v>0.998</v>
      </c>
      <c r="U35" s="15">
        <v>0</v>
      </c>
      <c r="V35" s="16">
        <v>1.607</v>
      </c>
      <c r="W35" s="16">
        <v>2.4420000000000002</v>
      </c>
      <c r="X35" s="16">
        <v>2.64</v>
      </c>
      <c r="Y35" s="14">
        <v>2.133</v>
      </c>
      <c r="Z35" s="16">
        <v>2.9279999999999999</v>
      </c>
      <c r="AA35" s="14">
        <v>3.1930000000000001</v>
      </c>
      <c r="AB35" s="14">
        <v>1.829</v>
      </c>
      <c r="AC35" s="14">
        <v>3.411</v>
      </c>
      <c r="AD35" s="16">
        <v>2.3820000000000001</v>
      </c>
      <c r="AE35" s="14">
        <v>3.0409999999999999</v>
      </c>
      <c r="AF35" s="12">
        <v>3.1960000000000002</v>
      </c>
      <c r="AG35" s="12">
        <v>3.05</v>
      </c>
      <c r="AH35" s="14">
        <v>2.5859999999999999</v>
      </c>
      <c r="AI35" s="14">
        <v>2.202</v>
      </c>
      <c r="AJ35" s="14">
        <v>3.073</v>
      </c>
      <c r="AK35" s="12">
        <v>3.1930000000000001</v>
      </c>
      <c r="AL35" s="14">
        <v>3.1720000000000002</v>
      </c>
      <c r="AM35" s="12">
        <v>1.2849999999999999</v>
      </c>
      <c r="AN35" s="12">
        <v>1.1970000000000001</v>
      </c>
      <c r="AO35" s="12">
        <v>1E-3</v>
      </c>
      <c r="AP35" s="12">
        <v>8.4000000000000005E-2</v>
      </c>
      <c r="AQ35" s="12">
        <v>2.3849999999999998</v>
      </c>
      <c r="AR35" s="12">
        <v>3.0779999999999998</v>
      </c>
      <c r="AS35" s="12">
        <v>4.1710000000000003</v>
      </c>
      <c r="AT35" s="12">
        <v>3.0579999999999998</v>
      </c>
      <c r="AU35" s="12">
        <v>2.9860000000000002</v>
      </c>
      <c r="AV35" s="12">
        <v>2.8849999999999998</v>
      </c>
      <c r="AW35" s="12">
        <v>3.6890000000000001</v>
      </c>
      <c r="AX35" s="12">
        <v>3.718</v>
      </c>
      <c r="AY35" s="12">
        <v>1.6890000000000001</v>
      </c>
      <c r="AZ35" s="12">
        <v>0.57699999999999996</v>
      </c>
      <c r="BA35" s="12">
        <v>0.53500000000000003</v>
      </c>
      <c r="BB35" s="12">
        <v>8.4000000000000005E-2</v>
      </c>
      <c r="BC35" s="12">
        <v>1.1000000000000001</v>
      </c>
      <c r="BD35" s="12">
        <v>3.7480000000000002</v>
      </c>
      <c r="BE35" s="12">
        <v>3.5539999999999998</v>
      </c>
      <c r="BF35" s="12">
        <v>3.1619999999999999</v>
      </c>
      <c r="BG35" s="12">
        <v>3.3</v>
      </c>
      <c r="BH35" s="12">
        <v>2.2519999999999998</v>
      </c>
      <c r="BI35" s="12">
        <v>3.6890000000000001</v>
      </c>
      <c r="BJ35" s="12">
        <v>2.2389999999999999</v>
      </c>
      <c r="BK35" s="12">
        <v>0.436</v>
      </c>
      <c r="BL35" s="12">
        <v>1.613</v>
      </c>
      <c r="BM35" s="12">
        <v>2.9329999999999998</v>
      </c>
      <c r="BN35" s="12">
        <v>1.274</v>
      </c>
      <c r="BO35" s="12">
        <v>1.1479999999999999</v>
      </c>
      <c r="BP35" s="12">
        <v>1.6950000000000001</v>
      </c>
      <c r="BQ35" s="12">
        <v>2.5329999999999999</v>
      </c>
      <c r="BR35" s="12">
        <v>1.4079999999999999</v>
      </c>
      <c r="BS35" s="12">
        <v>2.3780000000000001</v>
      </c>
      <c r="BT35" s="12">
        <v>1.4530000000000001</v>
      </c>
      <c r="BU35" s="12">
        <v>1.4530000000000001</v>
      </c>
      <c r="BV35" s="12">
        <v>1.6</v>
      </c>
      <c r="BW35" s="12">
        <v>2.4609999999999999</v>
      </c>
      <c r="BX35" s="12">
        <v>2.9329999999999998</v>
      </c>
      <c r="BY35" s="12">
        <v>2.7349999999999999</v>
      </c>
      <c r="BZ35" s="12">
        <v>2.3650000000000002</v>
      </c>
      <c r="CA35" s="12">
        <v>2.2759999999999998</v>
      </c>
      <c r="CB35" s="12">
        <v>2.0539999999999998</v>
      </c>
      <c r="CC35" s="12">
        <v>0.59299999999999997</v>
      </c>
      <c r="CD35" s="12">
        <v>2.496</v>
      </c>
      <c r="CE35" s="12">
        <v>2.0110000000000001</v>
      </c>
      <c r="CF35" s="12">
        <v>1.9790000000000001</v>
      </c>
      <c r="CG35" s="12">
        <v>1.657</v>
      </c>
      <c r="CH35" s="12">
        <v>0.9</v>
      </c>
      <c r="CI35" s="12">
        <v>1.0549999999999999</v>
      </c>
      <c r="CJ35" s="12">
        <v>1.833</v>
      </c>
      <c r="CK35" s="12">
        <v>1.9970000000000001</v>
      </c>
      <c r="CL35" s="12">
        <v>1.276</v>
      </c>
      <c r="CM35" s="12">
        <v>1.3720000000000001</v>
      </c>
      <c r="CN35" s="12">
        <v>1.45</v>
      </c>
      <c r="CO35" s="12">
        <v>1.411</v>
      </c>
      <c r="CP35" s="12">
        <v>1.69</v>
      </c>
      <c r="CQ35" s="12">
        <v>0.65200000000000002</v>
      </c>
      <c r="CR35" s="12">
        <v>1.6619999999999999</v>
      </c>
      <c r="CS35" s="12">
        <v>1.9179999999999999</v>
      </c>
      <c r="CT35" s="12">
        <v>0.92200000000000004</v>
      </c>
      <c r="CU35" s="12">
        <v>1.708</v>
      </c>
      <c r="CV35" s="12">
        <v>0.62</v>
      </c>
      <c r="CW35" s="12">
        <v>1.8680000000000001</v>
      </c>
      <c r="CX35" s="12">
        <v>2.0369999999999999</v>
      </c>
      <c r="CY35" s="12">
        <v>0.6</v>
      </c>
      <c r="CZ35" s="12">
        <v>7.2999999999999995E-2</v>
      </c>
      <c r="DA35" s="12">
        <v>0</v>
      </c>
      <c r="DB35" s="12">
        <v>0</v>
      </c>
      <c r="DC35" s="12">
        <v>0</v>
      </c>
      <c r="DD35" s="12">
        <v>0</v>
      </c>
      <c r="DE35" s="12">
        <v>0</v>
      </c>
      <c r="DF35" s="12">
        <v>0</v>
      </c>
      <c r="DG35" s="12">
        <v>0</v>
      </c>
      <c r="DH35" s="12">
        <v>0</v>
      </c>
      <c r="DI35" s="12">
        <v>0</v>
      </c>
      <c r="DJ35" s="12">
        <v>0</v>
      </c>
      <c r="DK35" s="12">
        <v>0</v>
      </c>
      <c r="DL35" s="12">
        <v>0</v>
      </c>
      <c r="DM35" s="12">
        <v>0</v>
      </c>
      <c r="DN35" s="12">
        <v>0</v>
      </c>
      <c r="DO35" s="12">
        <v>0</v>
      </c>
      <c r="DP35" s="12">
        <v>0</v>
      </c>
      <c r="DQ35" s="12">
        <v>0</v>
      </c>
      <c r="DR35" s="12">
        <v>0.33700000000000002</v>
      </c>
      <c r="DT35" s="108" t="s">
        <v>219</v>
      </c>
    </row>
    <row r="36" spans="1:124">
      <c r="A36" s="9" t="s">
        <v>24</v>
      </c>
      <c r="B36" s="9" t="s">
        <v>4</v>
      </c>
      <c r="C36" s="17">
        <v>2.8940000000000001</v>
      </c>
      <c r="D36" s="17">
        <v>5.8250000000000002</v>
      </c>
      <c r="E36" s="17">
        <v>5.3150000000000004</v>
      </c>
      <c r="F36" s="17">
        <v>5.4980000000000002</v>
      </c>
      <c r="G36" s="17">
        <v>6.3479999999999999</v>
      </c>
      <c r="H36" s="12">
        <v>6.99</v>
      </c>
      <c r="I36" s="17">
        <v>7.2530000000000001</v>
      </c>
      <c r="J36" s="17">
        <v>5.8730000000000002</v>
      </c>
      <c r="K36" s="16">
        <v>6.9850000000000003</v>
      </c>
      <c r="L36" s="16">
        <v>5.5540000000000003</v>
      </c>
      <c r="M36" s="16">
        <v>5.3070000000000004</v>
      </c>
      <c r="N36" s="41">
        <v>4.3239999999999998</v>
      </c>
      <c r="O36" s="16">
        <v>2.7639999999999998</v>
      </c>
      <c r="P36" s="16">
        <v>6.3570000000000002</v>
      </c>
      <c r="Q36" s="16">
        <v>7.2969999999999997</v>
      </c>
      <c r="R36" s="16">
        <v>7.0279999999999996</v>
      </c>
      <c r="S36" s="16">
        <v>4.6719999999999997</v>
      </c>
      <c r="T36" s="12">
        <v>6.718</v>
      </c>
      <c r="U36" s="15">
        <v>5.5650000000000004</v>
      </c>
      <c r="V36" s="16">
        <v>7.0289999999999999</v>
      </c>
      <c r="W36" s="16">
        <v>7.375</v>
      </c>
      <c r="X36" s="16">
        <v>5.66</v>
      </c>
      <c r="Y36" s="14">
        <v>5.4530000000000003</v>
      </c>
      <c r="Z36" s="16">
        <v>7.0869999999999997</v>
      </c>
      <c r="AA36" s="14">
        <v>4.4850000000000003</v>
      </c>
      <c r="AB36" s="14">
        <v>6.2480000000000002</v>
      </c>
      <c r="AC36" s="14">
        <v>6.6619999999999999</v>
      </c>
      <c r="AD36" s="16">
        <v>6.6429999999999998</v>
      </c>
      <c r="AE36" s="14">
        <v>7.1909999999999998</v>
      </c>
      <c r="AF36" s="12">
        <v>7.3070000000000004</v>
      </c>
      <c r="AG36" s="12">
        <v>7.5</v>
      </c>
      <c r="AH36" s="14">
        <v>7.9</v>
      </c>
      <c r="AI36" s="14">
        <v>7.8</v>
      </c>
      <c r="AJ36" s="14">
        <v>7.0759999999999996</v>
      </c>
      <c r="AK36" s="12">
        <v>7.758</v>
      </c>
      <c r="AL36" s="14">
        <v>5.2</v>
      </c>
      <c r="AM36" s="12">
        <v>1.972</v>
      </c>
      <c r="AN36" s="12">
        <v>2.9420000000000002</v>
      </c>
      <c r="AO36" s="12">
        <v>2.9710000000000001</v>
      </c>
      <c r="AP36" s="12">
        <v>2.879</v>
      </c>
      <c r="AQ36" s="12">
        <v>2.5129999999999999</v>
      </c>
      <c r="AR36" s="12">
        <v>2.895</v>
      </c>
      <c r="AS36" s="12">
        <v>2.7679999999999998</v>
      </c>
      <c r="AT36" s="12">
        <v>2.8239999999999998</v>
      </c>
      <c r="AU36" s="12">
        <v>2.9889999999999999</v>
      </c>
      <c r="AV36" s="12">
        <v>3.0339999999999998</v>
      </c>
      <c r="AW36" s="12">
        <v>2.9119999999999999</v>
      </c>
      <c r="AX36" s="12">
        <v>2.67</v>
      </c>
      <c r="AY36" s="12">
        <v>2.0270000000000001</v>
      </c>
      <c r="AZ36" s="12">
        <v>3.3530000000000002</v>
      </c>
      <c r="BA36" s="12">
        <v>3.4359999999999999</v>
      </c>
      <c r="BB36" s="12">
        <v>2.879</v>
      </c>
      <c r="BC36" s="12">
        <v>2.9</v>
      </c>
      <c r="BD36" s="12">
        <v>3.2050000000000001</v>
      </c>
      <c r="BE36" s="12">
        <v>3.286</v>
      </c>
      <c r="BF36" s="12">
        <v>3.202</v>
      </c>
      <c r="BG36" s="12">
        <v>2.9</v>
      </c>
      <c r="BH36" s="12">
        <v>3.0449999999999999</v>
      </c>
      <c r="BI36" s="12">
        <v>3.048</v>
      </c>
      <c r="BJ36" s="12">
        <v>2.7320000000000002</v>
      </c>
      <c r="BK36" s="12">
        <v>2.2839999999999998</v>
      </c>
      <c r="BL36" s="12">
        <v>3.3660000000000001</v>
      </c>
      <c r="BM36" s="12">
        <v>3.1859999999999999</v>
      </c>
      <c r="BN36" s="12">
        <v>3.5190000000000001</v>
      </c>
      <c r="BO36" s="12">
        <v>3.2669999999999999</v>
      </c>
      <c r="BP36" s="12">
        <v>17.470000000000002</v>
      </c>
      <c r="BQ36" s="12">
        <v>16.649999999999999</v>
      </c>
      <c r="BR36" s="12">
        <v>16.234999999999999</v>
      </c>
      <c r="BS36" s="12">
        <v>16.39</v>
      </c>
      <c r="BT36" s="12">
        <v>15.66</v>
      </c>
      <c r="BU36" s="12">
        <v>16.149999999999999</v>
      </c>
      <c r="BV36" s="12">
        <v>15.5</v>
      </c>
      <c r="BW36" s="12">
        <v>2.101</v>
      </c>
      <c r="BX36" s="12">
        <v>3.2309999999999999</v>
      </c>
      <c r="BY36" s="12">
        <v>3.29</v>
      </c>
      <c r="BZ36" s="12">
        <v>3.1669999999999998</v>
      </c>
      <c r="CA36" s="12">
        <v>2.613</v>
      </c>
      <c r="CB36" s="12">
        <v>16.245000000000001</v>
      </c>
      <c r="CC36" s="12">
        <v>15.6</v>
      </c>
      <c r="CD36" s="12">
        <v>15.234999999999999</v>
      </c>
      <c r="CE36" s="12">
        <v>16.760000000000002</v>
      </c>
      <c r="CF36" s="12">
        <v>17.600000000000001</v>
      </c>
      <c r="CG36" s="12">
        <v>17.600000000000001</v>
      </c>
      <c r="CH36" s="12">
        <v>16.8</v>
      </c>
      <c r="CI36" s="12">
        <v>11</v>
      </c>
      <c r="CJ36" s="12">
        <v>18</v>
      </c>
      <c r="CK36" s="12">
        <v>18</v>
      </c>
      <c r="CL36" s="12">
        <v>16.2</v>
      </c>
      <c r="CM36" s="12">
        <v>16.100000000000001</v>
      </c>
      <c r="CN36" s="12">
        <v>18.5</v>
      </c>
      <c r="CO36" s="12">
        <v>20.9</v>
      </c>
      <c r="CP36" s="12">
        <v>20.2</v>
      </c>
      <c r="CQ36" s="12">
        <v>18.399999999999999</v>
      </c>
      <c r="CR36" s="12">
        <v>19.399999999999999</v>
      </c>
      <c r="CS36" s="12">
        <v>16</v>
      </c>
      <c r="CT36" s="12">
        <v>16</v>
      </c>
      <c r="CU36" s="12">
        <v>11.4</v>
      </c>
      <c r="CV36" s="12">
        <v>18</v>
      </c>
      <c r="CW36" s="12">
        <v>18.899999999999999</v>
      </c>
      <c r="CX36" s="12">
        <v>18.600000000000001</v>
      </c>
      <c r="CY36" s="12">
        <v>15.7</v>
      </c>
      <c r="CZ36" s="12">
        <v>17.100000000000001</v>
      </c>
      <c r="DA36" s="12">
        <v>16.8</v>
      </c>
      <c r="DB36" s="12">
        <v>17.100000000000001</v>
      </c>
      <c r="DC36" s="12">
        <v>16.600000000000001</v>
      </c>
      <c r="DD36" s="12">
        <v>18</v>
      </c>
      <c r="DE36" s="12">
        <v>17.100000000000001</v>
      </c>
      <c r="DF36" s="12">
        <v>15.4</v>
      </c>
      <c r="DG36" s="12">
        <v>12.084</v>
      </c>
      <c r="DH36" s="12">
        <v>17.46</v>
      </c>
      <c r="DI36" s="12">
        <v>19.030999999999999</v>
      </c>
      <c r="DJ36" s="12">
        <v>18.2</v>
      </c>
      <c r="DK36" s="12">
        <v>18.2</v>
      </c>
      <c r="DL36" s="12">
        <v>18.5</v>
      </c>
      <c r="DM36" s="12">
        <v>19.3</v>
      </c>
      <c r="DN36" s="12">
        <v>19.2</v>
      </c>
      <c r="DO36" s="12">
        <v>18.5</v>
      </c>
      <c r="DP36" s="12">
        <v>18</v>
      </c>
      <c r="DQ36" s="12">
        <v>19</v>
      </c>
      <c r="DR36" s="12">
        <v>18</v>
      </c>
      <c r="DT36" s="108" t="s">
        <v>220</v>
      </c>
    </row>
    <row r="37" spans="1:124">
      <c r="A37" s="40" t="s">
        <v>23</v>
      </c>
      <c r="B37" s="9" t="s">
        <v>4</v>
      </c>
      <c r="C37" s="17">
        <v>1.7849999999999999</v>
      </c>
      <c r="D37" s="17">
        <v>3.7770000000000001</v>
      </c>
      <c r="E37" s="17">
        <v>3.2690000000000001</v>
      </c>
      <c r="F37" s="17">
        <v>2.0550000000000002</v>
      </c>
      <c r="G37" s="17">
        <v>3.7189999999999999</v>
      </c>
      <c r="H37" s="12">
        <v>3.004</v>
      </c>
      <c r="I37" s="17">
        <v>3.4209999999999998</v>
      </c>
      <c r="J37" s="17">
        <v>3.327</v>
      </c>
      <c r="K37" s="16">
        <v>2.9689999999999999</v>
      </c>
      <c r="L37" s="16">
        <v>1.696</v>
      </c>
      <c r="M37" s="16">
        <v>1.609</v>
      </c>
      <c r="N37" s="41">
        <v>0.83499999999999996</v>
      </c>
      <c r="O37" s="16">
        <v>2.2040000000000002</v>
      </c>
      <c r="P37" s="16">
        <v>3.6560000000000001</v>
      </c>
      <c r="Q37" s="16">
        <v>2.7829999999999999</v>
      </c>
      <c r="R37" s="16">
        <v>0.46</v>
      </c>
      <c r="S37" s="16">
        <v>0.248</v>
      </c>
      <c r="T37" s="12">
        <v>2.2850000000000001</v>
      </c>
      <c r="U37" s="15">
        <v>3.59</v>
      </c>
      <c r="V37" s="16">
        <v>4.2220000000000004</v>
      </c>
      <c r="W37" s="16">
        <v>4.4420000000000002</v>
      </c>
      <c r="X37" s="16">
        <v>3.7130000000000001</v>
      </c>
      <c r="Y37" s="14">
        <v>3.7589999999999999</v>
      </c>
      <c r="Z37" s="16">
        <v>3.7719999999999998</v>
      </c>
      <c r="AA37" s="14">
        <v>3.6120000000000001</v>
      </c>
      <c r="AB37" s="14">
        <v>3.532</v>
      </c>
      <c r="AC37" s="14">
        <v>2.6309999999999998</v>
      </c>
      <c r="AD37" s="16">
        <v>4.2510000000000003</v>
      </c>
      <c r="AE37" s="14">
        <v>3.742</v>
      </c>
      <c r="AF37" s="12">
        <v>4.0449999999999999</v>
      </c>
      <c r="AG37" s="12">
        <v>2.9380000000000002</v>
      </c>
      <c r="AH37" s="14">
        <v>0.79800000000000004</v>
      </c>
      <c r="AI37" s="14">
        <v>2.7749999999999999</v>
      </c>
      <c r="AJ37" s="14">
        <v>2.9550000000000001</v>
      </c>
      <c r="AK37" s="12">
        <v>1.831</v>
      </c>
      <c r="AL37" s="14">
        <v>0.90100000000000002</v>
      </c>
      <c r="AM37" s="12">
        <v>3.371</v>
      </c>
      <c r="AN37" s="12">
        <v>2.8559999999999999</v>
      </c>
      <c r="AO37" s="12">
        <v>2.3159999999999998</v>
      </c>
      <c r="AP37" s="12">
        <v>3.101</v>
      </c>
      <c r="AQ37" s="12">
        <v>3.2210000000000001</v>
      </c>
      <c r="AR37" s="12">
        <v>1.181</v>
      </c>
      <c r="AS37" s="12">
        <v>2.13</v>
      </c>
      <c r="AT37" s="12">
        <v>2.5470000000000002</v>
      </c>
      <c r="AU37" s="12">
        <v>1.9339999999999999</v>
      </c>
      <c r="AV37" s="12">
        <v>1.163</v>
      </c>
      <c r="AW37" s="12">
        <v>2.573</v>
      </c>
      <c r="AX37" s="12">
        <v>3.0720000000000001</v>
      </c>
      <c r="AY37" s="12">
        <v>2.3780000000000001</v>
      </c>
      <c r="AZ37" s="12">
        <v>3.4079999999999999</v>
      </c>
      <c r="BA37" s="12">
        <v>13.8</v>
      </c>
      <c r="BB37" s="12">
        <v>13.9</v>
      </c>
      <c r="BC37" s="12">
        <v>11.85</v>
      </c>
      <c r="BD37" s="12">
        <v>13</v>
      </c>
      <c r="BE37" s="12">
        <v>10.4</v>
      </c>
      <c r="BF37" s="12">
        <v>11</v>
      </c>
      <c r="BG37" s="12">
        <v>14</v>
      </c>
      <c r="BH37" s="12">
        <v>14</v>
      </c>
      <c r="BI37" s="12">
        <v>14</v>
      </c>
      <c r="BJ37" s="12">
        <v>13</v>
      </c>
      <c r="BK37" s="12">
        <v>14.9</v>
      </c>
      <c r="BL37" s="12">
        <v>14.7</v>
      </c>
      <c r="BM37" s="12">
        <v>13.2</v>
      </c>
      <c r="BN37" s="12">
        <v>14</v>
      </c>
      <c r="BO37" s="12">
        <v>13.16</v>
      </c>
      <c r="BP37" s="12">
        <v>13.084</v>
      </c>
      <c r="BQ37" s="12">
        <v>12.315</v>
      </c>
      <c r="BR37" s="12">
        <v>15.516</v>
      </c>
      <c r="BS37" s="12">
        <v>14.74</v>
      </c>
      <c r="BT37" s="12">
        <v>15</v>
      </c>
      <c r="BU37" s="12">
        <v>16.25</v>
      </c>
      <c r="BV37" s="12">
        <v>15</v>
      </c>
      <c r="BW37" s="12">
        <v>11.7</v>
      </c>
      <c r="BX37" s="12">
        <v>13.2</v>
      </c>
      <c r="BY37" s="12">
        <v>15.7</v>
      </c>
      <c r="BZ37" s="12">
        <v>14</v>
      </c>
      <c r="CA37" s="12">
        <v>10</v>
      </c>
      <c r="CB37" s="12">
        <v>9</v>
      </c>
      <c r="CC37" s="12">
        <v>9.5</v>
      </c>
      <c r="CD37" s="12">
        <v>9</v>
      </c>
      <c r="CE37" s="12">
        <v>9.1</v>
      </c>
      <c r="CF37" s="12">
        <v>10.4</v>
      </c>
      <c r="CG37" s="12">
        <v>10.7</v>
      </c>
      <c r="CH37" s="12">
        <v>10.7</v>
      </c>
      <c r="CI37" s="12">
        <v>11.7</v>
      </c>
      <c r="CJ37" s="12">
        <v>16</v>
      </c>
      <c r="CK37" s="12">
        <v>14.4</v>
      </c>
      <c r="CL37" s="12">
        <v>10</v>
      </c>
      <c r="CM37" s="12">
        <v>10</v>
      </c>
      <c r="CN37" s="12">
        <v>15</v>
      </c>
      <c r="CO37" s="12">
        <v>15</v>
      </c>
      <c r="CP37" s="12">
        <v>12.75</v>
      </c>
      <c r="CQ37" s="12">
        <v>12.175000000000001</v>
      </c>
      <c r="CR37" s="12">
        <v>13.4</v>
      </c>
      <c r="CS37" s="12">
        <v>14.74</v>
      </c>
      <c r="CT37" s="12">
        <v>10.7</v>
      </c>
      <c r="CU37" s="12">
        <v>10.210000000000001</v>
      </c>
      <c r="CV37" s="12">
        <v>14.55</v>
      </c>
      <c r="CW37" s="12">
        <v>17.45</v>
      </c>
      <c r="CX37" s="12">
        <v>19.2</v>
      </c>
      <c r="CY37" s="12">
        <v>18.2</v>
      </c>
      <c r="CZ37" s="12">
        <v>16.600000000000001</v>
      </c>
      <c r="DA37" s="12">
        <v>17.46</v>
      </c>
      <c r="DB37" s="12">
        <v>16.899999999999999</v>
      </c>
      <c r="DC37" s="12">
        <v>22</v>
      </c>
      <c r="DD37" s="12">
        <v>19.399999999999999</v>
      </c>
      <c r="DE37" s="12">
        <v>14.5</v>
      </c>
      <c r="DF37" s="12">
        <v>13.3</v>
      </c>
      <c r="DG37" s="12">
        <v>11.435</v>
      </c>
      <c r="DH37" s="12">
        <v>14.114000000000001</v>
      </c>
      <c r="DI37" s="12">
        <v>17.641999999999999</v>
      </c>
      <c r="DJ37" s="12">
        <v>17.64</v>
      </c>
      <c r="DK37" s="12">
        <v>17.649999999999999</v>
      </c>
      <c r="DL37" s="12">
        <v>17.600000000000001</v>
      </c>
      <c r="DM37" s="12">
        <v>17.8</v>
      </c>
      <c r="DN37" s="12">
        <v>17.5</v>
      </c>
      <c r="DO37" s="12">
        <v>17.5</v>
      </c>
      <c r="DP37" s="12">
        <v>20</v>
      </c>
      <c r="DQ37" s="12">
        <v>19.8</v>
      </c>
      <c r="DR37" s="12">
        <v>17.5</v>
      </c>
      <c r="DT37" s="108" t="s">
        <v>221</v>
      </c>
    </row>
    <row r="38" spans="1:124">
      <c r="A38" s="9" t="s">
        <v>22</v>
      </c>
      <c r="B38" s="9" t="s">
        <v>4</v>
      </c>
      <c r="C38" s="17"/>
      <c r="D38" s="17"/>
      <c r="E38" s="17"/>
      <c r="F38" s="17"/>
      <c r="G38" s="17"/>
      <c r="H38" s="12"/>
      <c r="I38" s="17"/>
      <c r="J38" s="17">
        <v>17.45</v>
      </c>
      <c r="K38" s="16">
        <v>18.5</v>
      </c>
      <c r="L38" s="16">
        <v>18.3</v>
      </c>
      <c r="M38" s="12"/>
      <c r="N38" s="39"/>
      <c r="O38" s="15"/>
      <c r="P38" s="15"/>
      <c r="Q38" s="15"/>
      <c r="R38" s="15"/>
      <c r="S38" s="15"/>
      <c r="T38" s="12"/>
      <c r="U38" s="15"/>
      <c r="V38" s="15">
        <v>17.440000000000001</v>
      </c>
      <c r="W38" s="14">
        <v>18.8</v>
      </c>
      <c r="X38" s="14">
        <v>21.54</v>
      </c>
      <c r="Y38" s="12"/>
      <c r="Z38" s="12"/>
      <c r="AA38" s="12">
        <v>1.569</v>
      </c>
      <c r="AB38" s="12">
        <v>2.5190000000000001</v>
      </c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>
        <v>11.324999999999999</v>
      </c>
      <c r="AN38" s="12">
        <v>9.76</v>
      </c>
      <c r="AO38" s="12">
        <v>14.364000000000001</v>
      </c>
      <c r="AP38" s="12">
        <v>13.192</v>
      </c>
      <c r="AQ38" s="12">
        <v>13</v>
      </c>
      <c r="AR38" s="12">
        <v>13.7</v>
      </c>
      <c r="AS38" s="12">
        <v>9.7810000000000006</v>
      </c>
      <c r="AT38" s="12">
        <v>10.125</v>
      </c>
      <c r="AU38" s="12">
        <v>15.375999999999999</v>
      </c>
      <c r="AV38" s="12">
        <v>13.335000000000001</v>
      </c>
      <c r="AW38" s="12">
        <v>13.657</v>
      </c>
      <c r="AX38" s="12">
        <v>12.465</v>
      </c>
      <c r="AY38" s="12">
        <v>11.324999999999999</v>
      </c>
      <c r="AZ38" s="12">
        <v>11.324999999999999</v>
      </c>
      <c r="BA38" s="12">
        <v>18.899999999999999</v>
      </c>
      <c r="BB38" s="12">
        <v>13.192</v>
      </c>
      <c r="BC38" s="12">
        <v>18.899999999999999</v>
      </c>
      <c r="BD38" s="12">
        <v>20</v>
      </c>
      <c r="BE38" s="12">
        <v>16</v>
      </c>
      <c r="BF38" s="12">
        <v>18</v>
      </c>
      <c r="BG38" s="12">
        <v>17.899999999999999</v>
      </c>
      <c r="BH38" s="12">
        <v>18.5</v>
      </c>
      <c r="BI38" s="12">
        <v>19</v>
      </c>
      <c r="BJ38" s="12">
        <v>16.5</v>
      </c>
      <c r="BK38" s="12">
        <v>13.375999999999999</v>
      </c>
      <c r="BL38" s="12">
        <v>22.08</v>
      </c>
      <c r="BM38" s="12">
        <v>19.8</v>
      </c>
      <c r="BN38" s="12">
        <v>22.236000000000001</v>
      </c>
      <c r="BO38" s="12">
        <v>20.8</v>
      </c>
      <c r="BP38" s="12">
        <v>22.88</v>
      </c>
      <c r="BQ38" s="12">
        <v>19.7</v>
      </c>
      <c r="BR38" s="12">
        <v>20.937000000000001</v>
      </c>
      <c r="BS38" s="12">
        <v>18.843</v>
      </c>
      <c r="BT38" s="12">
        <v>19.782</v>
      </c>
      <c r="BU38" s="12">
        <v>21.76</v>
      </c>
      <c r="BV38" s="12">
        <v>19</v>
      </c>
      <c r="BW38" s="12">
        <v>14.8</v>
      </c>
      <c r="BX38" s="12">
        <v>19.8</v>
      </c>
      <c r="BY38" s="12">
        <v>23.3</v>
      </c>
      <c r="BZ38" s="12">
        <v>21</v>
      </c>
      <c r="CA38" s="12">
        <v>17</v>
      </c>
      <c r="CB38" s="12">
        <v>17</v>
      </c>
      <c r="CC38" s="12">
        <v>17</v>
      </c>
      <c r="CD38" s="12">
        <v>15.3</v>
      </c>
      <c r="CE38" s="12">
        <v>16</v>
      </c>
      <c r="CF38" s="12">
        <v>16.5</v>
      </c>
      <c r="CG38" s="12">
        <v>16.8</v>
      </c>
      <c r="CH38" s="12">
        <v>16.8</v>
      </c>
      <c r="CI38" s="12">
        <v>16.600000000000001</v>
      </c>
      <c r="CJ38" s="12">
        <v>22.3</v>
      </c>
      <c r="CK38" s="12">
        <v>27.5</v>
      </c>
      <c r="CL38" s="12">
        <v>23.5</v>
      </c>
      <c r="CM38" s="12">
        <v>22.3</v>
      </c>
      <c r="CN38" s="12">
        <v>25</v>
      </c>
      <c r="CO38" s="12">
        <v>25</v>
      </c>
      <c r="CP38" s="12">
        <v>21.5</v>
      </c>
      <c r="CQ38" s="12">
        <v>20</v>
      </c>
      <c r="CR38" s="12">
        <v>21.1</v>
      </c>
      <c r="CS38" s="12">
        <v>19</v>
      </c>
      <c r="CT38" s="12">
        <v>16.8</v>
      </c>
      <c r="CU38" s="12">
        <v>14.2</v>
      </c>
      <c r="CV38" s="12">
        <v>19</v>
      </c>
      <c r="CW38" s="12">
        <v>19.2</v>
      </c>
      <c r="CX38" s="12">
        <v>17</v>
      </c>
      <c r="CY38" s="12">
        <v>16.2</v>
      </c>
      <c r="CZ38" s="12">
        <v>17</v>
      </c>
      <c r="DA38" s="12">
        <v>18</v>
      </c>
      <c r="DB38" s="12">
        <v>17.2</v>
      </c>
      <c r="DC38" s="12">
        <v>15</v>
      </c>
      <c r="DD38" s="12">
        <v>18.75</v>
      </c>
      <c r="DE38" s="12">
        <v>21</v>
      </c>
      <c r="DF38" s="12">
        <v>19.8</v>
      </c>
      <c r="DG38" s="12">
        <v>15.9</v>
      </c>
      <c r="DH38" s="12">
        <v>18.43</v>
      </c>
      <c r="DI38" s="12">
        <v>19.350999999999999</v>
      </c>
      <c r="DJ38" s="12">
        <v>18.399999999999999</v>
      </c>
      <c r="DK38" s="12">
        <v>21</v>
      </c>
      <c r="DL38" s="12">
        <v>21.5</v>
      </c>
      <c r="DM38" s="12">
        <v>22.4</v>
      </c>
      <c r="DN38" s="12">
        <v>22</v>
      </c>
      <c r="DO38" s="12">
        <v>20</v>
      </c>
      <c r="DP38" s="12">
        <v>21</v>
      </c>
      <c r="DQ38" s="12">
        <v>21</v>
      </c>
      <c r="DR38" s="12">
        <v>19</v>
      </c>
      <c r="DT38" s="108" t="s">
        <v>222</v>
      </c>
    </row>
    <row r="39" spans="1:124">
      <c r="A39" s="40" t="s">
        <v>21</v>
      </c>
      <c r="B39" s="9" t="s">
        <v>20</v>
      </c>
      <c r="C39" s="12"/>
      <c r="D39" s="12"/>
      <c r="E39" s="12"/>
      <c r="F39" s="12"/>
      <c r="G39" s="12"/>
      <c r="H39" s="12"/>
      <c r="I39" s="12"/>
      <c r="J39" s="17">
        <v>4237.66</v>
      </c>
      <c r="K39" s="16">
        <v>4242.3</v>
      </c>
      <c r="L39" s="16">
        <v>4063.6</v>
      </c>
      <c r="M39" s="12"/>
      <c r="N39" s="39"/>
      <c r="O39" s="12"/>
      <c r="P39" s="12"/>
      <c r="Q39" s="12"/>
      <c r="R39" s="12"/>
      <c r="S39" s="12"/>
      <c r="T39" s="12"/>
      <c r="U39" s="12"/>
      <c r="V39" s="15">
        <v>4245.29</v>
      </c>
      <c r="W39" s="14">
        <v>4597.2</v>
      </c>
      <c r="X39" s="14">
        <v>4128.7</v>
      </c>
      <c r="Y39" s="12"/>
      <c r="Z39" s="12"/>
      <c r="AA39" s="12">
        <v>247.798</v>
      </c>
      <c r="AB39" s="12">
        <v>510.02499999999998</v>
      </c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>
        <v>398.69099999999997</v>
      </c>
      <c r="AN39" s="12">
        <v>657.20299999999997</v>
      </c>
      <c r="AO39" s="12">
        <v>681.702</v>
      </c>
      <c r="AP39" s="12">
        <v>710.19799999999998</v>
      </c>
      <c r="AQ39" s="12">
        <v>676.69200000000001</v>
      </c>
      <c r="AR39" s="12">
        <v>682.11</v>
      </c>
      <c r="AS39" s="12">
        <v>700.37199999999996</v>
      </c>
      <c r="AT39" s="12">
        <v>745.23800000000006</v>
      </c>
      <c r="AU39" s="12">
        <v>686.51499999999999</v>
      </c>
      <c r="AV39" s="12">
        <v>752.346</v>
      </c>
      <c r="AW39" s="12">
        <v>779.55200000000002</v>
      </c>
      <c r="AX39" s="12">
        <v>716.88099999999997</v>
      </c>
      <c r="AY39" s="12">
        <v>455.94099999999997</v>
      </c>
      <c r="AZ39" s="12">
        <v>747.41899999999998</v>
      </c>
      <c r="BA39" s="12">
        <v>6295</v>
      </c>
      <c r="BB39" s="12">
        <v>6612</v>
      </c>
      <c r="BC39" s="12">
        <v>6343</v>
      </c>
      <c r="BD39" s="12">
        <v>6350</v>
      </c>
      <c r="BE39" s="12">
        <v>6345</v>
      </c>
      <c r="BF39" s="12">
        <v>6220</v>
      </c>
      <c r="BG39" s="12">
        <v>6282</v>
      </c>
      <c r="BH39" s="12">
        <v>6450</v>
      </c>
      <c r="BI39" s="12">
        <v>6772</v>
      </c>
      <c r="BJ39" s="12">
        <v>6975</v>
      </c>
      <c r="BK39" s="12">
        <v>5900</v>
      </c>
      <c r="BL39" s="12">
        <v>6490</v>
      </c>
      <c r="BM39" s="12">
        <v>6619</v>
      </c>
      <c r="BN39" s="12">
        <v>6675</v>
      </c>
      <c r="BO39" s="12">
        <v>6680</v>
      </c>
      <c r="BP39" s="12">
        <v>6687</v>
      </c>
      <c r="BQ39" s="12">
        <v>6690</v>
      </c>
      <c r="BR39" s="12">
        <v>6692</v>
      </c>
      <c r="BS39" s="12">
        <v>6697</v>
      </c>
      <c r="BT39" s="12">
        <v>6850</v>
      </c>
      <c r="BU39" s="12">
        <v>7192</v>
      </c>
      <c r="BV39" s="12">
        <v>7408</v>
      </c>
      <c r="BW39" s="12">
        <v>6100</v>
      </c>
      <c r="BX39" s="12">
        <v>6619</v>
      </c>
      <c r="BY39" s="12">
        <v>6685</v>
      </c>
      <c r="BZ39" s="12">
        <v>6700</v>
      </c>
      <c r="CA39" s="12">
        <v>6800</v>
      </c>
      <c r="CB39" s="12">
        <v>7004</v>
      </c>
      <c r="CC39" s="12">
        <v>7285</v>
      </c>
      <c r="CD39" s="12">
        <v>7576</v>
      </c>
      <c r="CE39" s="12">
        <v>7841</v>
      </c>
      <c r="CF39" s="12">
        <v>7980</v>
      </c>
      <c r="CG39" s="12">
        <v>8219</v>
      </c>
      <c r="CH39" s="12">
        <v>8424</v>
      </c>
      <c r="CI39" s="12">
        <v>6120</v>
      </c>
      <c r="CJ39" s="12">
        <v>6621</v>
      </c>
      <c r="CK39" s="12">
        <v>6721</v>
      </c>
      <c r="CL39" s="12">
        <v>6748</v>
      </c>
      <c r="CM39" s="12">
        <v>6806</v>
      </c>
      <c r="CN39" s="12">
        <v>7008</v>
      </c>
      <c r="CO39" s="12">
        <v>7298</v>
      </c>
      <c r="CP39" s="12">
        <v>7927</v>
      </c>
      <c r="CQ39" s="12">
        <v>8561</v>
      </c>
      <c r="CR39" s="12">
        <v>8562</v>
      </c>
      <c r="CS39" s="12">
        <v>8564</v>
      </c>
      <c r="CT39" s="12">
        <v>8565</v>
      </c>
      <c r="CU39" s="12">
        <v>6142</v>
      </c>
      <c r="CV39" s="12">
        <v>6623</v>
      </c>
      <c r="CW39" s="12">
        <v>6759</v>
      </c>
      <c r="CX39" s="12">
        <v>6799</v>
      </c>
      <c r="CY39" s="12">
        <v>6813</v>
      </c>
      <c r="CZ39" s="12">
        <v>7013</v>
      </c>
      <c r="DA39" s="12">
        <v>7312</v>
      </c>
      <c r="DB39" s="12">
        <v>7947</v>
      </c>
      <c r="DC39" s="12">
        <v>8563</v>
      </c>
      <c r="DD39" s="12">
        <v>8567</v>
      </c>
      <c r="DE39" s="12">
        <v>8595</v>
      </c>
      <c r="DF39" s="12">
        <v>8603</v>
      </c>
      <c r="DG39" s="12">
        <v>6203</v>
      </c>
      <c r="DH39" s="12">
        <v>6745</v>
      </c>
      <c r="DI39" s="12">
        <v>6793</v>
      </c>
      <c r="DJ39" s="12">
        <v>7010</v>
      </c>
      <c r="DK39" s="12">
        <v>7110</v>
      </c>
      <c r="DL39" s="12">
        <v>7362</v>
      </c>
      <c r="DM39" s="12">
        <v>7612</v>
      </c>
      <c r="DN39" s="12">
        <v>8432</v>
      </c>
      <c r="DO39" s="12">
        <v>9113</v>
      </c>
      <c r="DP39" s="12">
        <v>9196</v>
      </c>
      <c r="DQ39" s="12">
        <v>9226</v>
      </c>
      <c r="DR39" s="12">
        <v>9285</v>
      </c>
      <c r="DT39" s="108" t="s">
        <v>223</v>
      </c>
    </row>
    <row r="40" spans="1:124">
      <c r="A40" s="9" t="s">
        <v>19</v>
      </c>
      <c r="B40" s="9" t="s">
        <v>18</v>
      </c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>
        <v>0.1389</v>
      </c>
      <c r="AN40" s="12">
        <v>0.13969999999999999</v>
      </c>
      <c r="AO40" s="12">
        <v>0.20200000000000001</v>
      </c>
      <c r="AP40" s="12">
        <v>0.20200000000000001</v>
      </c>
      <c r="AQ40" s="12">
        <v>0.20269999999999999</v>
      </c>
      <c r="AR40" s="12">
        <v>0.20269999999999999</v>
      </c>
      <c r="AS40" s="12">
        <v>0.20269999999999999</v>
      </c>
      <c r="AT40" s="12">
        <v>0.20269999999999999</v>
      </c>
      <c r="AU40" s="12">
        <v>0.20269999999999999</v>
      </c>
      <c r="AV40" s="12">
        <v>0.20269999999999999</v>
      </c>
      <c r="AW40" s="12">
        <v>0.20269999999999999</v>
      </c>
      <c r="AX40" s="12">
        <v>0.20269999999999999</v>
      </c>
      <c r="AY40" s="12">
        <v>0.16228200000000001</v>
      </c>
      <c r="AZ40" s="12">
        <v>0.20200000000000001</v>
      </c>
      <c r="BA40" s="12">
        <v>0.22055699999999998</v>
      </c>
      <c r="BB40" s="12">
        <v>0.25980599999999998</v>
      </c>
      <c r="BC40" s="12">
        <v>0.26139999999999997</v>
      </c>
      <c r="BD40" s="12">
        <v>0.26731900000000003</v>
      </c>
      <c r="BE40" s="12">
        <v>0.26580000000000004</v>
      </c>
      <c r="BF40" s="12">
        <v>0.26241300000000001</v>
      </c>
      <c r="BG40" s="12">
        <v>0.2661</v>
      </c>
      <c r="BH40" s="12">
        <v>0.26714299999999996</v>
      </c>
      <c r="BI40" s="12">
        <v>0.2772</v>
      </c>
      <c r="BJ40" s="12">
        <v>0.287163</v>
      </c>
      <c r="BK40" s="12">
        <v>0.158</v>
      </c>
      <c r="BL40" s="12">
        <v>0.19040000000000001</v>
      </c>
      <c r="BM40" s="12">
        <v>0.18390000000000001</v>
      </c>
      <c r="BN40" s="12">
        <v>0.29339900000000002</v>
      </c>
      <c r="BO40" s="12">
        <v>0.32</v>
      </c>
      <c r="BP40" s="12">
        <v>0.32200000000000001</v>
      </c>
      <c r="BQ40" s="12">
        <v>0.32200000000000001</v>
      </c>
      <c r="BR40" s="12">
        <v>0.32200000000000001</v>
      </c>
      <c r="BS40" s="12">
        <v>0.32200000000000001</v>
      </c>
      <c r="BT40" s="12">
        <v>0.32230000000000003</v>
      </c>
      <c r="BU40" s="12">
        <v>0.32800000000000001</v>
      </c>
      <c r="BV40" s="12">
        <v>0.3301</v>
      </c>
      <c r="BW40" s="12">
        <v>0.183</v>
      </c>
      <c r="BX40" s="12">
        <v>0.18390000000000001</v>
      </c>
      <c r="BY40" s="12">
        <v>0.223</v>
      </c>
      <c r="BZ40" s="12">
        <v>0</v>
      </c>
      <c r="CA40" s="12">
        <v>0.28999999999999998</v>
      </c>
      <c r="CB40" s="12">
        <v>0.29899999999999999</v>
      </c>
      <c r="CC40" s="12">
        <v>0.3</v>
      </c>
      <c r="CD40" s="12">
        <v>0.30199999999999999</v>
      </c>
      <c r="CE40" s="12">
        <v>0.313</v>
      </c>
      <c r="CF40" s="12">
        <v>0.32</v>
      </c>
      <c r="CG40" s="12">
        <v>0.32800000000000001</v>
      </c>
      <c r="CH40" s="12">
        <v>0.34</v>
      </c>
      <c r="CI40" s="12">
        <v>2.54</v>
      </c>
      <c r="CJ40" s="12">
        <v>2.5499999999999998</v>
      </c>
      <c r="CK40" s="12">
        <v>3.15</v>
      </c>
      <c r="CL40" s="12">
        <v>3.8</v>
      </c>
      <c r="CM40" s="12">
        <v>4</v>
      </c>
      <c r="CN40" s="12">
        <v>4.1500000000000004</v>
      </c>
      <c r="CO40" s="12">
        <v>4.2</v>
      </c>
      <c r="CP40" s="12">
        <v>4.1500000000000004</v>
      </c>
      <c r="CQ40" s="12">
        <v>4.3</v>
      </c>
      <c r="CR40" s="12">
        <v>4.4000000000000004</v>
      </c>
      <c r="CS40" s="12">
        <v>4.5</v>
      </c>
      <c r="CT40" s="12">
        <v>4.7</v>
      </c>
      <c r="CU40" s="12">
        <v>2.54</v>
      </c>
      <c r="CV40" s="12">
        <v>2.5499999999999998</v>
      </c>
      <c r="CW40" s="12">
        <v>3.15</v>
      </c>
      <c r="CX40" s="12">
        <v>3.8</v>
      </c>
      <c r="CY40" s="12">
        <v>4</v>
      </c>
      <c r="CZ40" s="12">
        <v>4.2</v>
      </c>
      <c r="DA40" s="12">
        <v>4.2</v>
      </c>
      <c r="DB40" s="12">
        <v>4.2</v>
      </c>
      <c r="DC40" s="12">
        <v>4.3</v>
      </c>
      <c r="DD40" s="12">
        <v>4.4000000000000004</v>
      </c>
      <c r="DE40" s="12">
        <v>4.5</v>
      </c>
      <c r="DF40" s="12">
        <v>5</v>
      </c>
      <c r="DG40" s="12">
        <v>2.5499999999999998</v>
      </c>
      <c r="DH40" s="12">
        <v>2.7</v>
      </c>
      <c r="DI40" s="12">
        <v>3.2</v>
      </c>
      <c r="DJ40" s="12">
        <v>3.9</v>
      </c>
      <c r="DK40" s="12">
        <v>4</v>
      </c>
      <c r="DL40" s="12">
        <v>4.2</v>
      </c>
      <c r="DM40" s="12">
        <v>4.2</v>
      </c>
      <c r="DN40" s="12">
        <v>4.2</v>
      </c>
      <c r="DO40" s="12">
        <v>4.3</v>
      </c>
      <c r="DP40" s="12">
        <v>4.4000000000000004</v>
      </c>
      <c r="DQ40" s="12">
        <v>4.5</v>
      </c>
      <c r="DR40" s="12">
        <v>5</v>
      </c>
      <c r="DT40" s="108" t="s">
        <v>224</v>
      </c>
    </row>
    <row r="41" spans="1:124">
      <c r="A41" s="9" t="s">
        <v>17</v>
      </c>
      <c r="B41" s="9" t="s">
        <v>16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39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>
        <v>0.42880000000000001</v>
      </c>
      <c r="AN41" s="12">
        <v>0.42930000000000001</v>
      </c>
      <c r="AO41" s="12">
        <v>0.4299</v>
      </c>
      <c r="AP41" s="12">
        <v>0.4299</v>
      </c>
      <c r="AQ41" s="12">
        <v>0.43</v>
      </c>
      <c r="AR41" s="12">
        <v>0.43</v>
      </c>
      <c r="AS41" s="12">
        <v>0.43</v>
      </c>
      <c r="AT41" s="12">
        <v>0.43</v>
      </c>
      <c r="AU41" s="12">
        <v>0.43</v>
      </c>
      <c r="AV41" s="12">
        <v>0.434</v>
      </c>
      <c r="AW41" s="12">
        <v>0.434</v>
      </c>
      <c r="AX41" s="12">
        <v>0.44769999999999999</v>
      </c>
      <c r="AY41" s="12">
        <v>0.39500000000000002</v>
      </c>
      <c r="AZ41" s="12">
        <v>0.43360000000000004</v>
      </c>
      <c r="BA41" s="12">
        <v>0.64029999999999998</v>
      </c>
      <c r="BB41" s="12">
        <v>0.77070000000000005</v>
      </c>
      <c r="BC41" s="12">
        <v>0.73050000000000004</v>
      </c>
      <c r="BD41" s="12">
        <v>0.77539999999999998</v>
      </c>
      <c r="BE41" s="12">
        <v>0.74570000000000003</v>
      </c>
      <c r="BF41" s="12">
        <v>0.85750000000000004</v>
      </c>
      <c r="BG41" s="12">
        <v>0.86399999999999999</v>
      </c>
      <c r="BH41" s="12">
        <v>0.86899999999999999</v>
      </c>
      <c r="BI41" s="12">
        <v>0.86899999999999999</v>
      </c>
      <c r="BJ41" s="12">
        <v>0.871</v>
      </c>
      <c r="BK41" s="12">
        <v>0.40089999999999998</v>
      </c>
      <c r="BL41" s="12">
        <v>0.67820000000000003</v>
      </c>
      <c r="BM41" s="12">
        <v>0.69</v>
      </c>
      <c r="BN41" s="12">
        <v>0.8227000000000001</v>
      </c>
      <c r="BO41" s="12">
        <v>0.82599999999999996</v>
      </c>
      <c r="BP41" s="12">
        <v>0.86399999999999999</v>
      </c>
      <c r="BQ41" s="12">
        <v>0.86599999999999999</v>
      </c>
      <c r="BR41" s="12">
        <v>0.86699999999999999</v>
      </c>
      <c r="BS41" s="12">
        <v>0.86899999999999999</v>
      </c>
      <c r="BT41" s="12">
        <v>0.877</v>
      </c>
      <c r="BU41" s="12">
        <v>0.88800000000000001</v>
      </c>
      <c r="BV41" s="12">
        <v>0.88900000000000001</v>
      </c>
      <c r="BW41" s="12">
        <v>0.56999999999999995</v>
      </c>
      <c r="BX41" s="12">
        <v>0.69</v>
      </c>
      <c r="BY41" s="12">
        <v>0.69</v>
      </c>
      <c r="BZ41" s="12">
        <v>0</v>
      </c>
      <c r="CA41" s="12">
        <v>0.69</v>
      </c>
      <c r="CB41" s="12">
        <v>0.69</v>
      </c>
      <c r="CC41" s="12">
        <v>0.71</v>
      </c>
      <c r="CD41" s="12">
        <v>0.74</v>
      </c>
      <c r="CE41" s="12">
        <v>0.8</v>
      </c>
      <c r="CF41" s="12">
        <v>0.81659999999999999</v>
      </c>
      <c r="CG41" s="12">
        <v>0.88500000000000001</v>
      </c>
      <c r="CH41" s="12">
        <v>0.90400000000000003</v>
      </c>
      <c r="CI41" s="12">
        <v>8.4420000000000002</v>
      </c>
      <c r="CJ41" s="12">
        <v>10.199999999999999</v>
      </c>
      <c r="CK41" s="12">
        <v>10.199999999999999</v>
      </c>
      <c r="CL41" s="12">
        <v>10.210000000000001</v>
      </c>
      <c r="CM41" s="12">
        <v>10.210000000000001</v>
      </c>
      <c r="CN41" s="12">
        <v>10.210000000000001</v>
      </c>
      <c r="CO41" s="12">
        <v>10.199999999999999</v>
      </c>
      <c r="CP41" s="12">
        <v>10.8</v>
      </c>
      <c r="CQ41" s="12">
        <v>11.5</v>
      </c>
      <c r="CR41" s="12">
        <v>12</v>
      </c>
      <c r="CS41" s="12">
        <v>12.9</v>
      </c>
      <c r="CT41" s="12">
        <v>13.103999999999999</v>
      </c>
      <c r="CU41" s="12">
        <v>8.4499999999999993</v>
      </c>
      <c r="CV41" s="12">
        <v>10.19</v>
      </c>
      <c r="CW41" s="12">
        <v>10.199999999999999</v>
      </c>
      <c r="CX41" s="12">
        <v>10.210000000000001</v>
      </c>
      <c r="CY41" s="12">
        <v>10.3</v>
      </c>
      <c r="CZ41" s="12">
        <v>10.25</v>
      </c>
      <c r="DA41" s="12">
        <v>10.31</v>
      </c>
      <c r="DB41" s="12">
        <v>10.8</v>
      </c>
      <c r="DC41" s="12">
        <v>11.5</v>
      </c>
      <c r="DD41" s="12">
        <v>12</v>
      </c>
      <c r="DE41" s="12">
        <v>13</v>
      </c>
      <c r="DF41" s="12">
        <v>13.5</v>
      </c>
      <c r="DG41" s="12">
        <v>8.6</v>
      </c>
      <c r="DH41" s="12">
        <v>10.5</v>
      </c>
      <c r="DI41" s="12">
        <v>10.62</v>
      </c>
      <c r="DJ41" s="12">
        <v>10.7</v>
      </c>
      <c r="DK41" s="12">
        <v>10.75</v>
      </c>
      <c r="DL41" s="12">
        <v>10.75</v>
      </c>
      <c r="DM41" s="12">
        <v>11.34</v>
      </c>
      <c r="DN41" s="12">
        <v>11.6</v>
      </c>
      <c r="DO41" s="12">
        <v>11.8</v>
      </c>
      <c r="DP41" s="12">
        <v>12</v>
      </c>
      <c r="DQ41" s="12">
        <v>12.5</v>
      </c>
      <c r="DR41" s="12">
        <v>13.5</v>
      </c>
      <c r="DT41" s="108" t="s">
        <v>225</v>
      </c>
    </row>
    <row r="42" spans="1:124">
      <c r="A42" s="38" t="s">
        <v>15</v>
      </c>
      <c r="B42" s="37" t="s">
        <v>10</v>
      </c>
      <c r="C42" s="22">
        <v>35.6</v>
      </c>
      <c r="D42" s="22">
        <v>122.3</v>
      </c>
      <c r="E42" s="22">
        <v>99.88</v>
      </c>
      <c r="F42" s="22">
        <v>126.2</v>
      </c>
      <c r="G42" s="22">
        <v>101.6</v>
      </c>
      <c r="H42" s="12">
        <v>140.69999999999999</v>
      </c>
      <c r="I42" s="22">
        <v>134.30000000000001</v>
      </c>
      <c r="J42" s="22">
        <v>133.173</v>
      </c>
      <c r="K42" s="12">
        <v>128.19999999999999</v>
      </c>
      <c r="L42" s="22">
        <v>146.16999999999999</v>
      </c>
      <c r="M42" s="12">
        <v>134</v>
      </c>
      <c r="N42" s="33">
        <v>152.59</v>
      </c>
      <c r="O42" s="22">
        <v>39.799999999999997</v>
      </c>
      <c r="P42" s="21">
        <v>133.80000000000001</v>
      </c>
      <c r="Q42" s="22">
        <v>126.35</v>
      </c>
      <c r="R42" s="22">
        <v>120</v>
      </c>
      <c r="S42" s="22">
        <v>130</v>
      </c>
      <c r="T42" s="12">
        <v>161.4</v>
      </c>
      <c r="U42" s="21">
        <v>175</v>
      </c>
      <c r="V42" s="22">
        <v>188</v>
      </c>
      <c r="W42" s="12">
        <v>202</v>
      </c>
      <c r="X42" s="21">
        <v>186</v>
      </c>
      <c r="Y42" s="12">
        <v>195.2</v>
      </c>
      <c r="Z42" s="22">
        <v>207</v>
      </c>
      <c r="AA42" s="21">
        <v>69</v>
      </c>
      <c r="AB42" s="12">
        <v>122.3</v>
      </c>
      <c r="AC42" s="21">
        <v>146.84</v>
      </c>
      <c r="AD42" s="22">
        <v>147</v>
      </c>
      <c r="AE42" s="21">
        <v>101</v>
      </c>
      <c r="AF42" s="12">
        <v>129.6</v>
      </c>
      <c r="AG42" s="12">
        <v>140</v>
      </c>
      <c r="AH42" s="21">
        <v>156</v>
      </c>
      <c r="AI42" s="12">
        <v>138</v>
      </c>
      <c r="AJ42" s="12">
        <v>162</v>
      </c>
      <c r="AK42" s="12">
        <v>162.30000000000001</v>
      </c>
      <c r="AL42" s="21">
        <v>202</v>
      </c>
      <c r="AM42" s="12">
        <v>42</v>
      </c>
      <c r="AN42" s="12">
        <v>105</v>
      </c>
      <c r="AO42" s="12">
        <v>121</v>
      </c>
      <c r="AP42" s="12">
        <v>111</v>
      </c>
      <c r="AQ42" s="12">
        <v>145</v>
      </c>
      <c r="AR42" s="12">
        <v>156.5</v>
      </c>
      <c r="AS42" s="12">
        <v>151.69999999999999</v>
      </c>
      <c r="AT42" s="12">
        <v>150.4</v>
      </c>
      <c r="AU42" s="12">
        <v>151.52000000000001</v>
      </c>
      <c r="AV42" s="12">
        <v>189.4</v>
      </c>
      <c r="AW42" s="12">
        <v>160.16</v>
      </c>
      <c r="AX42" s="12">
        <v>251.54</v>
      </c>
      <c r="AY42" s="12">
        <v>29.9</v>
      </c>
      <c r="AZ42" s="12">
        <v>76.7</v>
      </c>
      <c r="BA42" s="12">
        <v>164.8</v>
      </c>
      <c r="BB42" s="12">
        <v>132.80000000000001</v>
      </c>
      <c r="BC42" s="12">
        <v>135.4</v>
      </c>
      <c r="BD42" s="12">
        <v>122.5</v>
      </c>
      <c r="BE42" s="12">
        <v>105</v>
      </c>
      <c r="BF42" s="12">
        <v>142.47999999999999</v>
      </c>
      <c r="BG42" s="12">
        <v>141.9</v>
      </c>
      <c r="BH42" s="12">
        <v>173.9</v>
      </c>
      <c r="BI42" s="12">
        <v>247.4</v>
      </c>
      <c r="BJ42" s="12">
        <v>230.25</v>
      </c>
      <c r="BK42" s="12">
        <v>18.36</v>
      </c>
      <c r="BL42" s="12">
        <v>128.16</v>
      </c>
      <c r="BM42" s="12">
        <v>113</v>
      </c>
      <c r="BN42" s="12">
        <v>113.8</v>
      </c>
      <c r="BO42" s="12">
        <v>124</v>
      </c>
      <c r="BP42" s="12">
        <v>142</v>
      </c>
      <c r="BQ42" s="12">
        <v>143.9</v>
      </c>
      <c r="BR42" s="12">
        <v>143.59299999999999</v>
      </c>
      <c r="BS42" s="12">
        <v>144.67099999999999</v>
      </c>
      <c r="BT42" s="12">
        <v>115.59</v>
      </c>
      <c r="BU42" s="12">
        <v>185.25</v>
      </c>
      <c r="BV42" s="12">
        <v>275.7</v>
      </c>
      <c r="BW42" s="12">
        <v>82.197999999999993</v>
      </c>
      <c r="BX42" s="12">
        <v>195.1</v>
      </c>
      <c r="BY42" s="12">
        <v>188.57</v>
      </c>
      <c r="BZ42" s="12">
        <v>118</v>
      </c>
      <c r="CA42" s="12">
        <v>125.1</v>
      </c>
      <c r="CB42" s="12">
        <v>130.6</v>
      </c>
      <c r="CC42" s="12">
        <v>145.30000000000001</v>
      </c>
      <c r="CD42" s="12">
        <v>142.34</v>
      </c>
      <c r="CE42" s="12">
        <v>147.97</v>
      </c>
      <c r="CF42" s="12">
        <v>182.1</v>
      </c>
      <c r="CG42" s="12">
        <v>210.6</v>
      </c>
      <c r="CH42" s="12">
        <v>273.89999999999998</v>
      </c>
      <c r="CI42" s="12">
        <v>80.686000000000007</v>
      </c>
      <c r="CJ42" s="12">
        <v>106.408</v>
      </c>
      <c r="CK42" s="12">
        <v>130.13300000000001</v>
      </c>
      <c r="CL42" s="12">
        <v>95.158000000000001</v>
      </c>
      <c r="CM42" s="12">
        <v>96.68</v>
      </c>
      <c r="CN42" s="12">
        <v>86.176000000000002</v>
      </c>
      <c r="CO42" s="12">
        <v>78.194999999999993</v>
      </c>
      <c r="CP42" s="12">
        <v>115.53400000000001</v>
      </c>
      <c r="CQ42" s="12">
        <v>109.373</v>
      </c>
      <c r="CR42" s="12">
        <v>149.01400000000001</v>
      </c>
      <c r="CS42" s="12">
        <v>165.488</v>
      </c>
      <c r="CT42" s="12">
        <v>184.30199999999999</v>
      </c>
      <c r="CU42" s="12">
        <v>47.042000000000002</v>
      </c>
      <c r="CV42" s="12">
        <v>102.762</v>
      </c>
      <c r="CW42" s="12">
        <v>87.870999999999995</v>
      </c>
      <c r="CX42" s="12">
        <v>81.137</v>
      </c>
      <c r="CY42" s="12">
        <v>74.466999999999999</v>
      </c>
      <c r="CZ42" s="12">
        <v>99.301000000000002</v>
      </c>
      <c r="DA42" s="12">
        <v>129.256</v>
      </c>
      <c r="DB42" s="12">
        <v>127.422</v>
      </c>
      <c r="DC42" s="12">
        <v>146.84899999999999</v>
      </c>
      <c r="DD42" s="12">
        <v>239.37</v>
      </c>
      <c r="DE42" s="12">
        <v>207.751</v>
      </c>
      <c r="DF42" s="12">
        <v>170.99100000000001</v>
      </c>
      <c r="DG42" s="12">
        <v>48.487000000000002</v>
      </c>
      <c r="DH42" s="12">
        <v>93.23</v>
      </c>
      <c r="DI42" s="12">
        <v>81.695999999999998</v>
      </c>
      <c r="DJ42" s="12">
        <v>41.576999999999998</v>
      </c>
      <c r="DK42" s="12">
        <v>117.78400000000001</v>
      </c>
      <c r="DL42" s="12">
        <v>110.084</v>
      </c>
      <c r="DM42" s="12">
        <v>90.863</v>
      </c>
      <c r="DN42" s="12">
        <v>121.214</v>
      </c>
      <c r="DO42" s="12">
        <v>110.767</v>
      </c>
      <c r="DP42" s="12">
        <v>144.06899999999999</v>
      </c>
      <c r="DQ42" s="12">
        <v>157.45599999999999</v>
      </c>
      <c r="DR42" s="12">
        <v>139.73099999999999</v>
      </c>
      <c r="DT42" s="108" t="s">
        <v>226</v>
      </c>
    </row>
    <row r="43" spans="1:124">
      <c r="A43" s="9" t="s">
        <v>14</v>
      </c>
      <c r="B43" s="9" t="s">
        <v>10</v>
      </c>
      <c r="C43" s="35">
        <v>50</v>
      </c>
      <c r="D43" s="35">
        <v>106</v>
      </c>
      <c r="E43" s="35">
        <v>95</v>
      </c>
      <c r="F43" s="35">
        <v>100</v>
      </c>
      <c r="G43" s="35">
        <v>55</v>
      </c>
      <c r="H43" s="12">
        <v>84</v>
      </c>
      <c r="I43" s="35">
        <v>92</v>
      </c>
      <c r="J43" s="12">
        <v>90</v>
      </c>
      <c r="K43" s="12">
        <v>95</v>
      </c>
      <c r="L43" s="35">
        <v>75</v>
      </c>
      <c r="M43" s="12">
        <v>70</v>
      </c>
      <c r="N43" s="36">
        <v>70</v>
      </c>
      <c r="O43" s="35">
        <v>45</v>
      </c>
      <c r="P43" s="34">
        <v>90</v>
      </c>
      <c r="Q43" s="35">
        <v>86</v>
      </c>
      <c r="R43" s="22">
        <v>86</v>
      </c>
      <c r="S43" s="35">
        <v>50</v>
      </c>
      <c r="T43" s="12">
        <v>82</v>
      </c>
      <c r="U43" s="34">
        <v>111</v>
      </c>
      <c r="V43" s="35">
        <v>100</v>
      </c>
      <c r="W43" s="12">
        <v>105</v>
      </c>
      <c r="X43" s="34">
        <v>95</v>
      </c>
      <c r="Y43" s="12">
        <v>85</v>
      </c>
      <c r="Z43" s="35">
        <v>90</v>
      </c>
      <c r="AA43" s="34">
        <v>60</v>
      </c>
      <c r="AB43" s="12">
        <v>98</v>
      </c>
      <c r="AC43" s="34">
        <v>98</v>
      </c>
      <c r="AD43" s="22">
        <v>98</v>
      </c>
      <c r="AE43" s="34">
        <v>55</v>
      </c>
      <c r="AF43" s="12">
        <v>90</v>
      </c>
      <c r="AG43" s="12">
        <v>75</v>
      </c>
      <c r="AH43" s="34">
        <v>90</v>
      </c>
      <c r="AI43" s="12">
        <v>90</v>
      </c>
      <c r="AJ43" s="12">
        <v>90</v>
      </c>
      <c r="AK43" s="12">
        <v>80</v>
      </c>
      <c r="AL43" s="34">
        <v>87</v>
      </c>
      <c r="AM43" s="12">
        <v>55</v>
      </c>
      <c r="AN43" s="12">
        <v>90.2</v>
      </c>
      <c r="AO43" s="12">
        <v>96.2</v>
      </c>
      <c r="AP43" s="12">
        <v>108</v>
      </c>
      <c r="AQ43" s="12">
        <v>112.5</v>
      </c>
      <c r="AR43" s="12">
        <v>82</v>
      </c>
      <c r="AS43" s="12">
        <v>98</v>
      </c>
      <c r="AT43" s="12">
        <v>96</v>
      </c>
      <c r="AU43" s="12">
        <v>77</v>
      </c>
      <c r="AV43" s="12">
        <v>83</v>
      </c>
      <c r="AW43" s="12">
        <v>75</v>
      </c>
      <c r="AX43" s="12">
        <v>75.5</v>
      </c>
      <c r="AY43" s="12">
        <v>28.3</v>
      </c>
      <c r="AZ43" s="12">
        <v>83.7</v>
      </c>
      <c r="BA43" s="12">
        <v>97.7</v>
      </c>
      <c r="BB43" s="12">
        <v>97.7</v>
      </c>
      <c r="BC43" s="12">
        <v>75.3</v>
      </c>
      <c r="BD43" s="12">
        <v>86</v>
      </c>
      <c r="BE43" s="12">
        <v>72.599999999999994</v>
      </c>
      <c r="BF43" s="12">
        <v>85.2</v>
      </c>
      <c r="BG43" s="12">
        <v>63.3</v>
      </c>
      <c r="BH43" s="12">
        <v>73</v>
      </c>
      <c r="BI43" s="12">
        <v>90.5</v>
      </c>
      <c r="BJ43" s="12">
        <v>98</v>
      </c>
      <c r="BK43" s="12">
        <v>38.200000000000003</v>
      </c>
      <c r="BL43" s="12">
        <v>104</v>
      </c>
      <c r="BM43" s="12">
        <v>93.4</v>
      </c>
      <c r="BN43" s="12">
        <v>97.4</v>
      </c>
      <c r="BO43" s="12">
        <v>75.400000000000006</v>
      </c>
      <c r="BP43" s="12">
        <v>95</v>
      </c>
      <c r="BQ43" s="12">
        <v>93.2</v>
      </c>
      <c r="BR43" s="12">
        <v>73.5</v>
      </c>
      <c r="BS43" s="12">
        <v>81.5</v>
      </c>
      <c r="BT43" s="12">
        <v>68</v>
      </c>
      <c r="BU43" s="12">
        <v>84.5</v>
      </c>
      <c r="BV43" s="12">
        <v>90.6</v>
      </c>
      <c r="BW43" s="12">
        <v>52.5</v>
      </c>
      <c r="BX43" s="12">
        <v>124.3</v>
      </c>
      <c r="BY43" s="12">
        <v>115</v>
      </c>
      <c r="BZ43" s="12">
        <v>119.2</v>
      </c>
      <c r="CA43" s="12">
        <v>104.7</v>
      </c>
      <c r="CB43" s="12">
        <v>129</v>
      </c>
      <c r="CC43" s="12">
        <v>121.2</v>
      </c>
      <c r="CD43" s="12">
        <v>107</v>
      </c>
      <c r="CE43" s="12">
        <v>101.6</v>
      </c>
      <c r="CF43" s="12">
        <v>129.19999999999999</v>
      </c>
      <c r="CG43" s="12">
        <v>128</v>
      </c>
      <c r="CH43" s="12">
        <v>82</v>
      </c>
      <c r="CI43" s="12">
        <v>42.578000000000003</v>
      </c>
      <c r="CJ43" s="12">
        <v>92.917000000000002</v>
      </c>
      <c r="CK43" s="12">
        <v>70.966999999999999</v>
      </c>
      <c r="CL43" s="12">
        <v>76.534000000000006</v>
      </c>
      <c r="CM43" s="12">
        <v>81.926000000000002</v>
      </c>
      <c r="CN43" s="12">
        <v>96.9</v>
      </c>
      <c r="CO43" s="12">
        <v>76.335999999999999</v>
      </c>
      <c r="CP43" s="12">
        <v>62.598999999999997</v>
      </c>
      <c r="CQ43" s="12">
        <v>65.873000000000005</v>
      </c>
      <c r="CR43" s="12">
        <v>78.316000000000003</v>
      </c>
      <c r="CS43" s="12">
        <v>73.793000000000006</v>
      </c>
      <c r="CT43" s="12">
        <v>75.421999999999997</v>
      </c>
      <c r="CU43" s="12">
        <v>41.776000000000003</v>
      </c>
      <c r="CV43" s="12">
        <v>83.019000000000005</v>
      </c>
      <c r="CW43" s="12">
        <v>77.260999999999996</v>
      </c>
      <c r="CX43" s="12">
        <v>78.480999999999995</v>
      </c>
      <c r="CY43" s="12">
        <v>98.852999999999994</v>
      </c>
      <c r="CZ43" s="12">
        <v>106.604</v>
      </c>
      <c r="DA43" s="12">
        <v>75.450999999999993</v>
      </c>
      <c r="DB43" s="12">
        <v>94.230999999999995</v>
      </c>
      <c r="DC43" s="12">
        <v>87.364000000000004</v>
      </c>
      <c r="DD43" s="12">
        <v>99.055000000000007</v>
      </c>
      <c r="DE43" s="12">
        <v>92.164000000000001</v>
      </c>
      <c r="DF43" s="12">
        <v>80.537000000000006</v>
      </c>
      <c r="DG43" s="12">
        <v>46.863999999999997</v>
      </c>
      <c r="DH43" s="12">
        <v>92.671000000000006</v>
      </c>
      <c r="DI43" s="12">
        <v>101.673</v>
      </c>
      <c r="DJ43" s="12">
        <v>90.328000000000003</v>
      </c>
      <c r="DK43" s="12">
        <v>116.43300000000001</v>
      </c>
      <c r="DL43" s="12">
        <v>110.355</v>
      </c>
      <c r="DM43" s="12">
        <v>83.881</v>
      </c>
      <c r="DN43" s="12">
        <v>91.048000000000002</v>
      </c>
      <c r="DO43" s="12">
        <v>96.073999999999998</v>
      </c>
      <c r="DP43" s="12">
        <v>85.622</v>
      </c>
      <c r="DQ43" s="12">
        <v>96.99</v>
      </c>
      <c r="DR43" s="12">
        <v>89.567999999999998</v>
      </c>
      <c r="DT43" s="108" t="s">
        <v>227</v>
      </c>
    </row>
    <row r="44" spans="1:124">
      <c r="A44" s="9" t="s">
        <v>13</v>
      </c>
      <c r="B44" s="9" t="s">
        <v>10</v>
      </c>
      <c r="C44" s="22">
        <v>45</v>
      </c>
      <c r="D44" s="22">
        <v>85</v>
      </c>
      <c r="E44" s="22">
        <v>82</v>
      </c>
      <c r="F44" s="22">
        <v>85</v>
      </c>
      <c r="G44" s="22">
        <v>48</v>
      </c>
      <c r="H44" s="12">
        <v>65</v>
      </c>
      <c r="I44" s="22">
        <v>70</v>
      </c>
      <c r="J44" s="12">
        <v>72</v>
      </c>
      <c r="K44" s="12">
        <v>78</v>
      </c>
      <c r="L44" s="22">
        <v>70</v>
      </c>
      <c r="M44" s="12">
        <v>65</v>
      </c>
      <c r="N44" s="33">
        <v>67</v>
      </c>
      <c r="O44" s="22">
        <v>40</v>
      </c>
      <c r="P44" s="21">
        <v>80</v>
      </c>
      <c r="Q44" s="22">
        <v>78</v>
      </c>
      <c r="R44" s="22">
        <v>78</v>
      </c>
      <c r="S44" s="22">
        <v>48</v>
      </c>
      <c r="T44" s="12">
        <v>64</v>
      </c>
      <c r="U44" s="21">
        <v>80</v>
      </c>
      <c r="V44" s="22">
        <v>80</v>
      </c>
      <c r="W44" s="12">
        <v>78</v>
      </c>
      <c r="X44" s="21">
        <v>85</v>
      </c>
      <c r="Y44" s="12">
        <v>85</v>
      </c>
      <c r="Z44" s="22">
        <v>94</v>
      </c>
      <c r="AA44" s="21">
        <v>55</v>
      </c>
      <c r="AB44" s="12">
        <v>96</v>
      </c>
      <c r="AC44" s="21">
        <v>96</v>
      </c>
      <c r="AD44" s="22">
        <v>95</v>
      </c>
      <c r="AE44" s="21">
        <v>45</v>
      </c>
      <c r="AF44" s="12">
        <v>80</v>
      </c>
      <c r="AG44" s="12">
        <v>75</v>
      </c>
      <c r="AH44" s="21">
        <v>75</v>
      </c>
      <c r="AI44" s="12">
        <v>75</v>
      </c>
      <c r="AJ44" s="12">
        <v>85</v>
      </c>
      <c r="AK44" s="12">
        <v>82</v>
      </c>
      <c r="AL44" s="21">
        <v>90</v>
      </c>
      <c r="AM44" s="12">
        <v>50</v>
      </c>
      <c r="AN44" s="12">
        <v>70.099999999999994</v>
      </c>
      <c r="AO44" s="12">
        <v>73</v>
      </c>
      <c r="AP44" s="12">
        <v>75.5</v>
      </c>
      <c r="AQ44" s="12">
        <v>73.5</v>
      </c>
      <c r="AR44" s="12">
        <v>66</v>
      </c>
      <c r="AS44" s="12">
        <v>69</v>
      </c>
      <c r="AT44" s="12">
        <v>84</v>
      </c>
      <c r="AU44" s="12">
        <v>70</v>
      </c>
      <c r="AV44" s="12">
        <v>66.5</v>
      </c>
      <c r="AW44" s="12">
        <v>65.599999999999994</v>
      </c>
      <c r="AX44" s="12">
        <v>78</v>
      </c>
      <c r="AY44" s="12">
        <v>33</v>
      </c>
      <c r="AZ44" s="12">
        <v>65.8</v>
      </c>
      <c r="BA44" s="12">
        <v>60</v>
      </c>
      <c r="BB44" s="12">
        <v>73</v>
      </c>
      <c r="BC44" s="12">
        <v>75.5</v>
      </c>
      <c r="BD44" s="12">
        <v>80</v>
      </c>
      <c r="BE44" s="12">
        <v>91</v>
      </c>
      <c r="BF44" s="12">
        <v>82</v>
      </c>
      <c r="BG44" s="12">
        <v>49.5</v>
      </c>
      <c r="BH44" s="12">
        <v>61.2</v>
      </c>
      <c r="BI44" s="12">
        <v>75.8</v>
      </c>
      <c r="BJ44" s="12">
        <v>64</v>
      </c>
      <c r="BK44" s="12">
        <v>23.3</v>
      </c>
      <c r="BL44" s="12">
        <v>71</v>
      </c>
      <c r="BM44" s="12">
        <v>73.5</v>
      </c>
      <c r="BN44" s="12">
        <v>63.7</v>
      </c>
      <c r="BO44" s="12">
        <v>42.3</v>
      </c>
      <c r="BP44" s="12">
        <v>61</v>
      </c>
      <c r="BQ44" s="12">
        <v>74.7</v>
      </c>
      <c r="BR44" s="12">
        <v>80</v>
      </c>
      <c r="BS44" s="12">
        <v>73.599999999999994</v>
      </c>
      <c r="BT44" s="12">
        <v>49</v>
      </c>
      <c r="BU44" s="12">
        <v>78.599999999999994</v>
      </c>
      <c r="BV44" s="12">
        <v>69</v>
      </c>
      <c r="BW44" s="12">
        <v>36.299999999999997</v>
      </c>
      <c r="BX44" s="12">
        <v>91.7</v>
      </c>
      <c r="BY44" s="12">
        <v>82.3</v>
      </c>
      <c r="BZ44" s="12">
        <v>85.2</v>
      </c>
      <c r="CA44" s="12">
        <v>61.5</v>
      </c>
      <c r="CB44" s="12">
        <v>86.3</v>
      </c>
      <c r="CC44" s="12">
        <v>84.5</v>
      </c>
      <c r="CD44" s="12">
        <v>48.6</v>
      </c>
      <c r="CE44" s="12">
        <v>49.5</v>
      </c>
      <c r="CF44" s="12">
        <v>77.900000000000006</v>
      </c>
      <c r="CG44" s="12">
        <v>51.5</v>
      </c>
      <c r="CH44" s="12">
        <v>42</v>
      </c>
      <c r="CI44" s="12">
        <v>24.603999999999999</v>
      </c>
      <c r="CJ44" s="12">
        <v>35.774000000000001</v>
      </c>
      <c r="CK44" s="12">
        <v>45.701999999999998</v>
      </c>
      <c r="CL44" s="12">
        <v>42.064999999999998</v>
      </c>
      <c r="CM44" s="12">
        <v>48.527999999999999</v>
      </c>
      <c r="CN44" s="12">
        <v>51.49</v>
      </c>
      <c r="CO44" s="12">
        <v>44.021000000000001</v>
      </c>
      <c r="CP44" s="12">
        <v>47.055999999999997</v>
      </c>
      <c r="CQ44" s="12">
        <v>41.523000000000003</v>
      </c>
      <c r="CR44" s="12">
        <v>45.405999999999999</v>
      </c>
      <c r="CS44" s="12">
        <v>44.027000000000001</v>
      </c>
      <c r="CT44" s="12">
        <v>33.491</v>
      </c>
      <c r="CU44" s="12">
        <v>24.855</v>
      </c>
      <c r="CV44" s="12">
        <v>57.133000000000003</v>
      </c>
      <c r="CW44" s="12">
        <v>44.343000000000004</v>
      </c>
      <c r="CX44" s="12">
        <v>55.581000000000003</v>
      </c>
      <c r="CY44" s="12">
        <v>59.719000000000001</v>
      </c>
      <c r="CZ44" s="12">
        <v>64.751000000000005</v>
      </c>
      <c r="DA44" s="12">
        <v>70.263999999999996</v>
      </c>
      <c r="DB44" s="12">
        <v>85.129000000000005</v>
      </c>
      <c r="DC44" s="12">
        <v>88.576999999999998</v>
      </c>
      <c r="DD44" s="12">
        <v>90.031999999999996</v>
      </c>
      <c r="DE44" s="12">
        <v>117.262</v>
      </c>
      <c r="DF44" s="12">
        <v>102.092</v>
      </c>
      <c r="DG44" s="12">
        <v>40.158000000000001</v>
      </c>
      <c r="DH44" s="12">
        <v>67.19</v>
      </c>
      <c r="DI44" s="12">
        <v>67.546999999999997</v>
      </c>
      <c r="DJ44" s="12">
        <v>55.411999999999999</v>
      </c>
      <c r="DK44" s="12">
        <v>84.478999999999999</v>
      </c>
      <c r="DL44" s="12">
        <v>90.766000000000005</v>
      </c>
      <c r="DM44" s="12">
        <v>74.269000000000005</v>
      </c>
      <c r="DN44" s="12">
        <v>74.542000000000002</v>
      </c>
      <c r="DO44" s="12">
        <v>76.67</v>
      </c>
      <c r="DP44" s="12">
        <v>79.055999999999997</v>
      </c>
      <c r="DQ44" s="12">
        <v>103.342</v>
      </c>
      <c r="DR44" s="12">
        <v>76.831000000000003</v>
      </c>
      <c r="DT44" s="108" t="s">
        <v>228</v>
      </c>
    </row>
    <row r="45" spans="1:124">
      <c r="A45" s="9" t="s">
        <v>12</v>
      </c>
      <c r="B45" s="9" t="s">
        <v>10</v>
      </c>
      <c r="C45" s="12"/>
      <c r="D45" s="12"/>
      <c r="E45" s="12"/>
      <c r="F45" s="12"/>
      <c r="G45" s="12"/>
      <c r="H45" s="12"/>
      <c r="I45" s="12"/>
      <c r="J45" s="12">
        <v>0</v>
      </c>
      <c r="K45" s="12">
        <v>0</v>
      </c>
      <c r="L45" s="22">
        <v>65</v>
      </c>
      <c r="M45" s="12">
        <v>65</v>
      </c>
      <c r="N45" s="33">
        <v>65</v>
      </c>
      <c r="O45" s="22">
        <v>60</v>
      </c>
      <c r="P45" s="12">
        <v>100</v>
      </c>
      <c r="Q45" s="22">
        <v>110</v>
      </c>
      <c r="R45" s="22">
        <v>170</v>
      </c>
      <c r="S45" s="22">
        <v>70</v>
      </c>
      <c r="T45" s="12">
        <v>0</v>
      </c>
      <c r="U45" s="12">
        <v>0</v>
      </c>
      <c r="V45" s="22">
        <v>0</v>
      </c>
      <c r="W45" s="12">
        <v>0</v>
      </c>
      <c r="X45" s="21">
        <v>65</v>
      </c>
      <c r="Y45" s="12">
        <v>70</v>
      </c>
      <c r="Z45" s="22">
        <v>85</v>
      </c>
      <c r="AA45" s="21">
        <v>70</v>
      </c>
      <c r="AB45" s="12">
        <v>120</v>
      </c>
      <c r="AC45" s="21">
        <v>130</v>
      </c>
      <c r="AD45" s="22">
        <v>180</v>
      </c>
      <c r="AE45" s="21">
        <v>70</v>
      </c>
      <c r="AF45" s="12">
        <v>0</v>
      </c>
      <c r="AG45" s="12">
        <v>0</v>
      </c>
      <c r="AH45" s="21">
        <v>0</v>
      </c>
      <c r="AI45" s="12">
        <v>0</v>
      </c>
      <c r="AJ45" s="12">
        <v>0</v>
      </c>
      <c r="AK45" s="12">
        <v>0</v>
      </c>
      <c r="AL45" s="21">
        <v>100</v>
      </c>
      <c r="AM45" s="12">
        <v>75</v>
      </c>
      <c r="AN45" s="12">
        <v>168.2</v>
      </c>
      <c r="AO45" s="12">
        <v>178</v>
      </c>
      <c r="AP45" s="12">
        <v>146</v>
      </c>
      <c r="AQ45" s="12">
        <v>80</v>
      </c>
      <c r="AR45" s="12">
        <v>24</v>
      </c>
      <c r="AS45" s="12">
        <v>15.8</v>
      </c>
      <c r="AT45" s="12">
        <v>18</v>
      </c>
      <c r="AU45" s="12">
        <v>23</v>
      </c>
      <c r="AV45" s="12">
        <v>106</v>
      </c>
      <c r="AW45" s="12">
        <v>155.4</v>
      </c>
      <c r="AX45" s="12">
        <v>145</v>
      </c>
      <c r="AY45" s="12">
        <v>98</v>
      </c>
      <c r="AZ45" s="12">
        <v>146.69999999999999</v>
      </c>
      <c r="BA45" s="12">
        <v>156</v>
      </c>
      <c r="BB45" s="12">
        <v>132</v>
      </c>
      <c r="BC45" s="12">
        <v>67</v>
      </c>
      <c r="BD45" s="12">
        <v>7.5</v>
      </c>
      <c r="BE45" s="12">
        <v>0.6</v>
      </c>
      <c r="BF45" s="12">
        <v>2.7</v>
      </c>
      <c r="BG45" s="12">
        <v>14.5</v>
      </c>
      <c r="BH45" s="12">
        <v>59</v>
      </c>
      <c r="BI45" s="12">
        <v>106</v>
      </c>
      <c r="BJ45" s="12">
        <v>142.30000000000001</v>
      </c>
      <c r="BK45" s="12">
        <v>116.5</v>
      </c>
      <c r="BL45" s="12">
        <v>187.9</v>
      </c>
      <c r="BM45" s="12">
        <v>124.3</v>
      </c>
      <c r="BN45" s="12">
        <v>103</v>
      </c>
      <c r="BO45" s="12">
        <v>11.7</v>
      </c>
      <c r="BP45" s="12">
        <v>8</v>
      </c>
      <c r="BQ45" s="12">
        <v>3</v>
      </c>
      <c r="BR45" s="12">
        <v>2.8</v>
      </c>
      <c r="BS45" s="12">
        <v>8.3000000000000007</v>
      </c>
      <c r="BT45" s="12">
        <v>62.5</v>
      </c>
      <c r="BU45" s="12">
        <v>140</v>
      </c>
      <c r="BV45" s="12">
        <v>145.6</v>
      </c>
      <c r="BW45" s="12">
        <v>94</v>
      </c>
      <c r="BX45" s="12">
        <v>177.4</v>
      </c>
      <c r="BY45" s="12">
        <v>139</v>
      </c>
      <c r="BZ45" s="12">
        <v>97.1</v>
      </c>
      <c r="CA45" s="12">
        <v>30</v>
      </c>
      <c r="CB45" s="12">
        <v>5</v>
      </c>
      <c r="CC45" s="12">
        <v>1</v>
      </c>
      <c r="CD45" s="12">
        <v>0.36</v>
      </c>
      <c r="CE45" s="12">
        <v>4.7</v>
      </c>
      <c r="CF45" s="12">
        <v>71</v>
      </c>
      <c r="CG45" s="12">
        <v>77.2</v>
      </c>
      <c r="CH45" s="12">
        <v>92</v>
      </c>
      <c r="CI45" s="12">
        <v>38.881</v>
      </c>
      <c r="CJ45" s="12">
        <v>137.51300000000001</v>
      </c>
      <c r="CK45" s="12">
        <v>131.483</v>
      </c>
      <c r="CL45" s="12">
        <v>61.402999999999999</v>
      </c>
      <c r="CM45" s="12">
        <v>31.893999999999998</v>
      </c>
      <c r="CN45" s="12">
        <v>7.8490000000000002</v>
      </c>
      <c r="CO45" s="12">
        <v>3.4119999999999999</v>
      </c>
      <c r="CP45" s="12">
        <v>7.5579999999999998</v>
      </c>
      <c r="CQ45" s="12">
        <v>6.8460000000000001</v>
      </c>
      <c r="CR45" s="12">
        <v>59.33</v>
      </c>
      <c r="CS45" s="12">
        <v>87.873000000000005</v>
      </c>
      <c r="CT45" s="12">
        <v>110.541</v>
      </c>
      <c r="CU45" s="12">
        <v>99.783000000000001</v>
      </c>
      <c r="CV45" s="12">
        <v>142.53</v>
      </c>
      <c r="CW45" s="12">
        <v>116.70699999999999</v>
      </c>
      <c r="CX45" s="12">
        <v>67.97</v>
      </c>
      <c r="CY45" s="12">
        <v>20.91</v>
      </c>
      <c r="CZ45" s="12">
        <v>6.0039999999999996</v>
      </c>
      <c r="DA45" s="12">
        <v>5.1550000000000002</v>
      </c>
      <c r="DB45" s="12">
        <v>5.0229999999999997</v>
      </c>
      <c r="DC45" s="12">
        <v>3.12</v>
      </c>
      <c r="DD45" s="12">
        <v>44.002000000000002</v>
      </c>
      <c r="DE45" s="12">
        <v>93.826999999999998</v>
      </c>
      <c r="DF45" s="12">
        <v>118.377</v>
      </c>
      <c r="DG45" s="12">
        <v>80.322999999999993</v>
      </c>
      <c r="DH45" s="12">
        <v>107.474</v>
      </c>
      <c r="DI45" s="12">
        <v>91.45</v>
      </c>
      <c r="DJ45" s="12">
        <v>33.070999999999998</v>
      </c>
      <c r="DK45" s="12">
        <v>19.879000000000001</v>
      </c>
      <c r="DL45" s="12">
        <v>0.85199999999999998</v>
      </c>
      <c r="DM45" s="12">
        <v>0.41299999999999998</v>
      </c>
      <c r="DN45" s="12">
        <v>0</v>
      </c>
      <c r="DO45" s="12">
        <v>4.6070000000000002</v>
      </c>
      <c r="DP45" s="12">
        <v>44.262999999999998</v>
      </c>
      <c r="DQ45" s="12">
        <v>54.661000000000001</v>
      </c>
      <c r="DR45" s="12">
        <v>66.456999999999994</v>
      </c>
      <c r="DT45" s="108" t="s">
        <v>229</v>
      </c>
    </row>
    <row r="46" spans="1:124" ht="15">
      <c r="A46" s="9" t="s">
        <v>11</v>
      </c>
      <c r="B46" s="9" t="s">
        <v>10</v>
      </c>
      <c r="C46" s="22">
        <v>256</v>
      </c>
      <c r="D46" s="22">
        <v>477</v>
      </c>
      <c r="E46" s="22">
        <v>429.6</v>
      </c>
      <c r="F46" s="22">
        <v>470</v>
      </c>
      <c r="G46" s="12">
        <v>358.29500000000002</v>
      </c>
      <c r="H46" s="12">
        <v>405</v>
      </c>
      <c r="I46" s="22">
        <v>392.6</v>
      </c>
      <c r="J46" s="22">
        <v>377.68</v>
      </c>
      <c r="K46" s="12">
        <v>325.5</v>
      </c>
      <c r="L46" s="22">
        <v>334.5</v>
      </c>
      <c r="M46" s="12">
        <v>346</v>
      </c>
      <c r="N46" s="33">
        <v>320</v>
      </c>
      <c r="O46" s="22">
        <v>231.9</v>
      </c>
      <c r="P46" s="21">
        <v>368</v>
      </c>
      <c r="Q46" s="22">
        <v>419.7</v>
      </c>
      <c r="R46" s="22">
        <v>400</v>
      </c>
      <c r="S46" s="22">
        <v>328</v>
      </c>
      <c r="T46" s="12">
        <v>353</v>
      </c>
      <c r="U46" s="21">
        <v>388</v>
      </c>
      <c r="V46" s="22">
        <v>435</v>
      </c>
      <c r="W46" s="12">
        <v>422</v>
      </c>
      <c r="X46" s="21">
        <v>399.1</v>
      </c>
      <c r="Y46" s="12">
        <v>422</v>
      </c>
      <c r="Z46" s="22">
        <v>435</v>
      </c>
      <c r="AA46" s="21">
        <v>268</v>
      </c>
      <c r="AB46" s="12">
        <v>521.12</v>
      </c>
      <c r="AC46" s="21">
        <v>486.46</v>
      </c>
      <c r="AD46" s="22">
        <v>592.92999999999995</v>
      </c>
      <c r="AE46" s="21">
        <v>395</v>
      </c>
      <c r="AF46" s="12">
        <v>456</v>
      </c>
      <c r="AG46" s="12">
        <v>484</v>
      </c>
      <c r="AH46" s="21">
        <v>456</v>
      </c>
      <c r="AI46" s="12">
        <v>494</v>
      </c>
      <c r="AJ46" s="12">
        <v>401</v>
      </c>
      <c r="AK46" s="12">
        <v>448</v>
      </c>
      <c r="AL46" s="21">
        <v>507</v>
      </c>
      <c r="AM46" s="12">
        <v>484</v>
      </c>
      <c r="AN46" s="12">
        <v>614</v>
      </c>
      <c r="AO46" s="12">
        <v>572</v>
      </c>
      <c r="AP46" s="12">
        <v>651</v>
      </c>
      <c r="AQ46" s="12">
        <v>503.6</v>
      </c>
      <c r="AR46" s="12">
        <v>575.6</v>
      </c>
      <c r="AS46" s="12">
        <v>522.6</v>
      </c>
      <c r="AT46" s="12">
        <v>528</v>
      </c>
      <c r="AU46" s="12">
        <v>529.70000000000005</v>
      </c>
      <c r="AV46" s="12">
        <v>543.9</v>
      </c>
      <c r="AW46" s="12">
        <v>553</v>
      </c>
      <c r="AX46" s="12">
        <v>604.76</v>
      </c>
      <c r="AY46" s="12">
        <v>422</v>
      </c>
      <c r="AZ46" s="12">
        <v>750.8</v>
      </c>
      <c r="BA46" s="12">
        <v>768.6</v>
      </c>
      <c r="BB46" s="12">
        <v>721</v>
      </c>
      <c r="BC46" s="12">
        <v>574.9</v>
      </c>
      <c r="BD46" s="12">
        <v>634.1</v>
      </c>
      <c r="BE46" s="12">
        <v>661.1</v>
      </c>
      <c r="BF46" s="12">
        <v>560.4</v>
      </c>
      <c r="BG46" s="12">
        <v>667.02</v>
      </c>
      <c r="BH46" s="12">
        <v>668.2</v>
      </c>
      <c r="BI46" s="12">
        <v>619.29999999999995</v>
      </c>
      <c r="BJ46" s="12">
        <v>665.6</v>
      </c>
      <c r="BK46" s="12">
        <v>449.3</v>
      </c>
      <c r="BL46" s="12">
        <v>681.2</v>
      </c>
      <c r="BM46" s="12">
        <v>633.20000000000005</v>
      </c>
      <c r="BN46" s="12">
        <v>672.8</v>
      </c>
      <c r="BO46" s="12">
        <v>544.39</v>
      </c>
      <c r="BP46" s="12">
        <v>611.1</v>
      </c>
      <c r="BQ46" s="12">
        <v>552.37</v>
      </c>
      <c r="BR46" s="12">
        <v>645.04</v>
      </c>
      <c r="BS46" s="12">
        <v>645</v>
      </c>
      <c r="BT46" s="12">
        <v>675.1</v>
      </c>
      <c r="BU46" s="12">
        <v>633.70000000000005</v>
      </c>
      <c r="BV46" s="12">
        <v>543.1</v>
      </c>
      <c r="BW46" s="12">
        <v>392.2</v>
      </c>
      <c r="BX46" s="12">
        <v>664.9</v>
      </c>
      <c r="BY46" s="12">
        <v>606.38</v>
      </c>
      <c r="BZ46" s="12">
        <v>664.6</v>
      </c>
      <c r="CA46" s="12">
        <v>633.9</v>
      </c>
      <c r="CB46" s="12">
        <v>755.2</v>
      </c>
      <c r="CC46" s="12">
        <v>639</v>
      </c>
      <c r="CD46" s="12">
        <v>657.9</v>
      </c>
      <c r="CE46" s="12">
        <v>755</v>
      </c>
      <c r="CF46" s="12">
        <v>677.2</v>
      </c>
      <c r="CG46" s="12">
        <v>756.2</v>
      </c>
      <c r="CH46" s="12">
        <v>540.70000000000005</v>
      </c>
      <c r="CI46" s="12">
        <v>527.17200000000003</v>
      </c>
      <c r="CJ46" s="12">
        <v>859.14200000000005</v>
      </c>
      <c r="CK46" s="12">
        <v>922.99199999999996</v>
      </c>
      <c r="CL46" s="12">
        <v>847.12099999999998</v>
      </c>
      <c r="CM46" s="12">
        <v>736.93499999999995</v>
      </c>
      <c r="CN46" s="12">
        <v>743.18799999999999</v>
      </c>
      <c r="CO46" s="12">
        <v>725.5</v>
      </c>
      <c r="CP46" s="12">
        <v>729.58699999999999</v>
      </c>
      <c r="CQ46" s="12">
        <v>710.81</v>
      </c>
      <c r="CR46" s="12">
        <v>798.77499999999998</v>
      </c>
      <c r="CS46" s="12">
        <v>833.05200000000002</v>
      </c>
      <c r="CT46" s="12">
        <v>802.88199999999995</v>
      </c>
      <c r="CU46" s="12">
        <v>612.23900000000003</v>
      </c>
      <c r="CV46" s="12">
        <v>883.87199999999996</v>
      </c>
      <c r="CW46" s="12">
        <v>905.00199999999995</v>
      </c>
      <c r="CX46" s="12">
        <v>763.05899999999997</v>
      </c>
      <c r="CY46" s="12">
        <v>683.83</v>
      </c>
      <c r="CZ46" s="12">
        <v>671.83699999999999</v>
      </c>
      <c r="DA46" s="12">
        <v>695.73400000000004</v>
      </c>
      <c r="DB46" s="12">
        <v>705.38300000000004</v>
      </c>
      <c r="DC46" s="12">
        <v>704.81600000000003</v>
      </c>
      <c r="DD46" s="12">
        <v>780.94899999999996</v>
      </c>
      <c r="DE46" s="12">
        <v>786.11599999999999</v>
      </c>
      <c r="DF46" s="12">
        <v>755.40700000000004</v>
      </c>
      <c r="DG46" s="32">
        <v>511.54700000000003</v>
      </c>
      <c r="DH46" s="32">
        <v>836.07899999999995</v>
      </c>
      <c r="DI46" s="32">
        <v>812.03099999999995</v>
      </c>
      <c r="DJ46" s="32">
        <v>797.78499999999997</v>
      </c>
      <c r="DK46" s="32">
        <v>708.29300000000001</v>
      </c>
      <c r="DL46" s="32">
        <v>733.54899999999998</v>
      </c>
      <c r="DM46" s="32">
        <v>658.03399999999999</v>
      </c>
      <c r="DN46" s="32">
        <v>701.60400000000004</v>
      </c>
      <c r="DO46" s="32">
        <v>726.05600000000004</v>
      </c>
      <c r="DP46" s="32">
        <v>750.47900000000004</v>
      </c>
      <c r="DQ46" s="32">
        <v>709</v>
      </c>
      <c r="DR46" s="32">
        <v>664.38699999999994</v>
      </c>
      <c r="DT46" s="108" t="s">
        <v>230</v>
      </c>
    </row>
    <row r="47" spans="1:124">
      <c r="A47" s="31"/>
      <c r="B47" s="30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29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M47" s="28"/>
      <c r="AN47" s="28"/>
      <c r="AO47" s="28"/>
      <c r="AP47" s="28"/>
      <c r="AQ47" s="28"/>
      <c r="AR47" s="28"/>
      <c r="AS47" s="28"/>
      <c r="AT47" s="28"/>
      <c r="AU47" s="28"/>
      <c r="AV47" s="28"/>
      <c r="AW47" s="28"/>
      <c r="AX47" s="28"/>
      <c r="AY47" s="28"/>
      <c r="AZ47" s="28"/>
      <c r="BA47" s="28"/>
      <c r="BB47" s="28"/>
      <c r="BC47" s="28"/>
      <c r="BD47" s="28"/>
      <c r="BE47" s="28"/>
      <c r="BF47" s="28"/>
      <c r="BG47" s="28"/>
      <c r="BH47" s="28"/>
      <c r="BI47" s="28"/>
      <c r="BJ47" s="28"/>
      <c r="BK47" s="28"/>
      <c r="BL47" s="28"/>
      <c r="BM47" s="28"/>
      <c r="BN47" s="28"/>
      <c r="BO47" s="28"/>
      <c r="BP47" s="28"/>
      <c r="BQ47" s="28"/>
      <c r="BR47" s="28"/>
      <c r="BS47" s="28"/>
      <c r="BT47" s="28"/>
      <c r="BU47" s="28"/>
      <c r="BV47" s="28"/>
      <c r="BW47" s="28"/>
      <c r="BX47" s="28"/>
      <c r="BY47" s="28"/>
      <c r="BZ47" s="28"/>
      <c r="CA47" s="28"/>
      <c r="CB47" s="28"/>
      <c r="CC47" s="28"/>
      <c r="CD47" s="28"/>
      <c r="CE47" s="28"/>
      <c r="CF47" s="28"/>
      <c r="CG47" s="28"/>
      <c r="CH47" s="28"/>
      <c r="CI47" s="28"/>
      <c r="CJ47" s="28"/>
      <c r="CK47" s="28"/>
      <c r="CL47" s="28"/>
      <c r="CM47" s="28"/>
      <c r="CN47" s="28"/>
      <c r="CO47" s="28"/>
      <c r="CP47" s="28"/>
      <c r="CQ47" s="28"/>
      <c r="CR47" s="28"/>
      <c r="CS47" s="28"/>
      <c r="CT47" s="28"/>
      <c r="CU47" s="28"/>
      <c r="CV47" s="28"/>
      <c r="CW47" s="28"/>
      <c r="CX47" s="28"/>
      <c r="CY47" s="28"/>
      <c r="CZ47" s="28"/>
      <c r="DA47" s="28"/>
      <c r="DB47" s="28"/>
      <c r="DC47" s="28"/>
      <c r="DD47" s="28"/>
      <c r="DE47" s="28"/>
      <c r="DF47" s="28"/>
    </row>
    <row r="48" spans="1:124">
      <c r="A48" s="31"/>
      <c r="B48" s="30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29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M48" s="28"/>
      <c r="AN48" s="28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  <c r="CE48" s="28"/>
      <c r="CF48" s="28"/>
      <c r="CG48" s="28"/>
      <c r="CH48" s="28"/>
      <c r="CI48" s="28"/>
      <c r="CJ48" s="28"/>
      <c r="CK48" s="28"/>
      <c r="CL48" s="28"/>
      <c r="CM48" s="28"/>
      <c r="CN48" s="28"/>
      <c r="CO48" s="28"/>
      <c r="CP48" s="28"/>
      <c r="CQ48" s="28"/>
      <c r="CR48" s="28"/>
      <c r="CS48" s="28"/>
      <c r="CT48" s="28"/>
      <c r="CU48" s="28"/>
      <c r="CV48" s="28"/>
      <c r="CW48" s="28"/>
      <c r="CX48" s="28"/>
      <c r="CY48" s="28"/>
      <c r="CZ48" s="28"/>
      <c r="DA48" s="28"/>
      <c r="DB48" s="28"/>
      <c r="DC48" s="28"/>
      <c r="DD48" s="28"/>
      <c r="DE48" s="28"/>
      <c r="DF48" s="28"/>
    </row>
    <row r="49" spans="1:89">
      <c r="C49" s="26">
        <v>1</v>
      </c>
      <c r="D49" s="26">
        <v>1</v>
      </c>
      <c r="E49" s="26">
        <v>1.1000000000000001</v>
      </c>
      <c r="F49" s="26">
        <v>0.6</v>
      </c>
      <c r="G49" s="26">
        <v>1.9</v>
      </c>
      <c r="H49" s="26">
        <v>2</v>
      </c>
      <c r="I49" s="6">
        <v>1.4</v>
      </c>
      <c r="J49" s="26">
        <v>1.3</v>
      </c>
      <c r="K49" s="26">
        <v>1.2</v>
      </c>
      <c r="L49" s="26">
        <v>0.6</v>
      </c>
      <c r="M49" s="26">
        <v>0.7</v>
      </c>
      <c r="N49" s="27">
        <v>0.7</v>
      </c>
      <c r="O49" s="26">
        <v>0.5</v>
      </c>
      <c r="P49" s="26">
        <v>0.2</v>
      </c>
      <c r="Q49" s="26">
        <v>0.25</v>
      </c>
      <c r="R49" s="26">
        <v>0.23</v>
      </c>
      <c r="S49" s="26">
        <v>1.4</v>
      </c>
      <c r="T49" s="23">
        <v>3.2</v>
      </c>
      <c r="U49" s="6">
        <v>2.2999999999999998</v>
      </c>
      <c r="V49" s="26">
        <v>2.2999999999999998</v>
      </c>
      <c r="W49" s="26">
        <v>2.1</v>
      </c>
      <c r="X49" s="26">
        <v>2.7</v>
      </c>
      <c r="Y49" s="26">
        <v>1.1000000000000001</v>
      </c>
      <c r="Z49" s="26">
        <v>1.1000000000000001</v>
      </c>
      <c r="AA49" s="23">
        <v>1.4</v>
      </c>
      <c r="AB49" s="23">
        <v>1.3</v>
      </c>
      <c r="AC49" s="23">
        <v>0.7</v>
      </c>
      <c r="AD49" s="17">
        <v>0.5</v>
      </c>
      <c r="AE49" s="23">
        <v>1.4</v>
      </c>
      <c r="AF49" s="6">
        <v>3.2</v>
      </c>
      <c r="AG49" s="6">
        <v>2.2000000000000002</v>
      </c>
      <c r="AH49" s="23">
        <v>2.2999999999999998</v>
      </c>
      <c r="AI49" s="23">
        <v>2</v>
      </c>
      <c r="AJ49" s="23">
        <v>1.2</v>
      </c>
      <c r="AK49" s="23">
        <v>1.2</v>
      </c>
      <c r="AL49" s="23">
        <v>1.2</v>
      </c>
      <c r="AM49" s="3"/>
      <c r="AN49" s="3"/>
      <c r="AO49" s="3"/>
      <c r="AP49" s="12"/>
      <c r="AQ49" s="12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</row>
    <row r="50" spans="1:89">
      <c r="A50" s="9" t="s">
        <v>9</v>
      </c>
      <c r="B50" s="18" t="s">
        <v>4</v>
      </c>
      <c r="C50" s="17">
        <v>10.7</v>
      </c>
      <c r="D50" s="17">
        <v>10</v>
      </c>
      <c r="E50" s="17">
        <v>10</v>
      </c>
      <c r="F50" s="17">
        <v>11</v>
      </c>
      <c r="G50" s="17">
        <v>9.5</v>
      </c>
      <c r="H50" s="17">
        <v>9.5</v>
      </c>
      <c r="I50" s="24">
        <v>7</v>
      </c>
      <c r="J50" s="17">
        <v>8</v>
      </c>
      <c r="K50" s="17">
        <v>7</v>
      </c>
      <c r="L50" s="17">
        <v>5.8</v>
      </c>
      <c r="M50" s="17">
        <v>6.3</v>
      </c>
      <c r="N50" s="25">
        <v>13</v>
      </c>
      <c r="O50" s="17">
        <v>7.1</v>
      </c>
      <c r="P50" s="17">
        <v>8</v>
      </c>
      <c r="Q50" s="17">
        <v>8.3000000000000007</v>
      </c>
      <c r="R50" s="17">
        <v>8.1</v>
      </c>
      <c r="S50" s="17">
        <v>10</v>
      </c>
      <c r="T50" s="23">
        <v>7.2</v>
      </c>
      <c r="U50" s="24">
        <v>13.2</v>
      </c>
      <c r="V50" s="17">
        <v>12.7</v>
      </c>
      <c r="W50" s="17">
        <v>11.2</v>
      </c>
      <c r="X50" s="17">
        <v>10.8</v>
      </c>
      <c r="Y50" s="17">
        <v>13.3</v>
      </c>
      <c r="Z50" s="17">
        <v>14</v>
      </c>
      <c r="AA50" s="23">
        <v>8.5</v>
      </c>
      <c r="AB50" s="23">
        <v>8.9</v>
      </c>
      <c r="AC50" s="23">
        <v>11.6</v>
      </c>
      <c r="AD50" s="17">
        <v>8.6999999999999993</v>
      </c>
      <c r="AE50" s="23">
        <v>10.7</v>
      </c>
      <c r="AF50" s="24">
        <v>7.3</v>
      </c>
      <c r="AG50" s="24">
        <v>12.9</v>
      </c>
      <c r="AH50" s="23">
        <v>13.1</v>
      </c>
      <c r="AI50" s="23">
        <v>12.6</v>
      </c>
      <c r="AJ50" s="23">
        <v>12.8</v>
      </c>
      <c r="AK50" s="23">
        <v>13.3</v>
      </c>
      <c r="AL50" s="23">
        <v>15</v>
      </c>
      <c r="AM50" s="13">
        <v>1.4</v>
      </c>
      <c r="AN50" s="13">
        <v>1.4</v>
      </c>
      <c r="AO50" s="13">
        <v>1</v>
      </c>
      <c r="AP50" s="13">
        <v>1.3</v>
      </c>
      <c r="AQ50" s="13">
        <v>1.5</v>
      </c>
      <c r="AR50" s="13">
        <v>2.2999999999999998</v>
      </c>
      <c r="AS50" s="13">
        <v>2.4</v>
      </c>
      <c r="AT50" s="13">
        <v>2.4</v>
      </c>
      <c r="AU50" s="13">
        <v>1.9</v>
      </c>
      <c r="AV50" s="13">
        <v>1.3</v>
      </c>
      <c r="AW50" s="13">
        <v>1.3</v>
      </c>
      <c r="AX50" s="13">
        <v>1.3</v>
      </c>
      <c r="AY50" s="13">
        <v>1.5</v>
      </c>
      <c r="AZ50" s="13">
        <v>1.6</v>
      </c>
      <c r="BA50" s="13">
        <v>1.1000000000000001</v>
      </c>
      <c r="BB50" s="13">
        <v>1.4</v>
      </c>
      <c r="BC50" s="13">
        <v>1.7</v>
      </c>
      <c r="BD50" s="13">
        <v>2.2999999999999998</v>
      </c>
      <c r="BE50" s="13">
        <v>2.4</v>
      </c>
      <c r="BF50" s="13">
        <v>2.4</v>
      </c>
      <c r="BG50" s="13">
        <v>2</v>
      </c>
      <c r="BH50" s="13">
        <v>1.4</v>
      </c>
      <c r="BI50" s="13">
        <v>1.4</v>
      </c>
      <c r="BJ50" s="13">
        <v>1.3</v>
      </c>
      <c r="BK50" s="13">
        <v>1.6</v>
      </c>
      <c r="BL50" s="13">
        <v>1.6</v>
      </c>
      <c r="BM50" s="13">
        <v>1.2</v>
      </c>
      <c r="BN50" s="13">
        <v>1.4</v>
      </c>
      <c r="BO50" s="13">
        <v>1.3</v>
      </c>
      <c r="BP50" s="13">
        <v>2.4</v>
      </c>
      <c r="BQ50" s="13">
        <v>0.1</v>
      </c>
      <c r="BR50" s="13">
        <v>0.1</v>
      </c>
      <c r="BS50" s="13"/>
      <c r="BT50" s="13"/>
      <c r="BU50" s="13"/>
      <c r="BV50" s="13"/>
      <c r="BW50" s="13"/>
      <c r="BX50" s="13"/>
      <c r="BY50" s="13"/>
      <c r="BZ50" s="13"/>
      <c r="CA50" s="9"/>
      <c r="CB50" s="6"/>
      <c r="CC50" s="6"/>
      <c r="CD50" s="6"/>
      <c r="CE50" s="6"/>
      <c r="CF50" s="6"/>
      <c r="CG50" s="6"/>
      <c r="CH50" s="6"/>
    </row>
    <row r="51" spans="1:89">
      <c r="A51" s="9" t="s">
        <v>8</v>
      </c>
      <c r="B51" s="18" t="s">
        <v>4</v>
      </c>
      <c r="C51" s="22">
        <v>6.53</v>
      </c>
      <c r="D51" s="22">
        <v>11.65</v>
      </c>
      <c r="E51" s="22">
        <v>9.39</v>
      </c>
      <c r="F51" s="22">
        <v>10.1</v>
      </c>
      <c r="G51" s="22">
        <v>8</v>
      </c>
      <c r="H51" s="4">
        <v>10.3</v>
      </c>
      <c r="I51" s="22">
        <v>9.6999999999999993</v>
      </c>
      <c r="J51" s="4">
        <v>8.9675930000000008</v>
      </c>
      <c r="K51" s="22">
        <v>7.76</v>
      </c>
      <c r="L51" s="22">
        <v>6.6</v>
      </c>
      <c r="M51" s="4">
        <v>5.987552</v>
      </c>
      <c r="N51" s="8">
        <v>6.3407600000000004</v>
      </c>
      <c r="O51" s="21">
        <v>1.7</v>
      </c>
      <c r="P51" s="21">
        <v>4.42</v>
      </c>
      <c r="Q51" s="21">
        <v>4.4400000000000004</v>
      </c>
      <c r="R51" s="21">
        <v>4.62</v>
      </c>
      <c r="S51" s="21">
        <v>2.1</v>
      </c>
      <c r="T51" s="4">
        <v>5.5</v>
      </c>
      <c r="U51" s="21">
        <v>5.2</v>
      </c>
      <c r="V51" s="4">
        <v>5.2</v>
      </c>
      <c r="W51" s="21">
        <v>5.77</v>
      </c>
      <c r="X51" s="21">
        <v>5.3</v>
      </c>
      <c r="Y51" s="4">
        <v>5.8</v>
      </c>
      <c r="Z51" s="4">
        <v>5.556667</v>
      </c>
      <c r="AM51" s="13">
        <v>9.8000000000000007</v>
      </c>
      <c r="AN51" s="13">
        <v>10.199999999999999</v>
      </c>
      <c r="AO51" s="13">
        <v>12.1</v>
      </c>
      <c r="AP51" s="13">
        <v>11</v>
      </c>
      <c r="AQ51" s="13">
        <v>11.1</v>
      </c>
      <c r="AR51" s="13">
        <v>10.8</v>
      </c>
      <c r="AS51" s="13">
        <v>13.2</v>
      </c>
      <c r="AT51" s="13">
        <v>14.8</v>
      </c>
      <c r="AU51" s="13">
        <v>14.9</v>
      </c>
      <c r="AV51" s="13">
        <v>13.9</v>
      </c>
      <c r="AW51" s="13">
        <v>15.4</v>
      </c>
      <c r="AX51" s="13">
        <v>15</v>
      </c>
      <c r="AY51" s="13">
        <v>10</v>
      </c>
      <c r="AZ51" s="13">
        <v>11</v>
      </c>
      <c r="BA51" s="13">
        <v>12.8</v>
      </c>
      <c r="BB51" s="13">
        <v>12</v>
      </c>
      <c r="BC51" s="13">
        <v>12</v>
      </c>
      <c r="BD51" s="13">
        <v>11.2</v>
      </c>
      <c r="BE51" s="13">
        <v>13.3</v>
      </c>
      <c r="BF51" s="13">
        <v>13.3</v>
      </c>
      <c r="BG51" s="13">
        <v>14.9</v>
      </c>
      <c r="BH51" s="13">
        <v>13.6</v>
      </c>
      <c r="BI51" s="13">
        <v>15</v>
      </c>
      <c r="BJ51" s="13">
        <v>15.4</v>
      </c>
      <c r="BK51" s="13">
        <v>10.5</v>
      </c>
      <c r="BL51" s="13">
        <v>11.5</v>
      </c>
      <c r="BM51" s="13">
        <v>13</v>
      </c>
      <c r="BN51" s="13">
        <v>12.1</v>
      </c>
      <c r="BO51" s="13">
        <v>12.3</v>
      </c>
      <c r="BP51" s="13">
        <v>12</v>
      </c>
      <c r="BQ51" s="13">
        <v>12</v>
      </c>
      <c r="BR51" s="13">
        <v>12.5</v>
      </c>
      <c r="BS51" s="13"/>
      <c r="BT51" s="13"/>
      <c r="BU51" s="13"/>
      <c r="BV51" s="13"/>
      <c r="BW51" s="13"/>
      <c r="BX51" s="13"/>
      <c r="BY51" s="13"/>
      <c r="BZ51" s="13"/>
      <c r="CA51" s="9"/>
      <c r="CB51" s="6"/>
      <c r="CC51" s="6"/>
      <c r="CD51" s="6"/>
      <c r="CE51" s="6"/>
      <c r="CF51" s="6"/>
      <c r="CG51" s="6"/>
      <c r="CH51" s="6"/>
      <c r="CI51" s="20"/>
      <c r="CJ51" s="20"/>
      <c r="CK51" s="20"/>
    </row>
    <row r="52" spans="1:89">
      <c r="A52" s="9" t="s">
        <v>7</v>
      </c>
      <c r="B52" s="18" t="s">
        <v>4</v>
      </c>
      <c r="C52" s="17">
        <v>0.55300000000000005</v>
      </c>
      <c r="D52" s="17">
        <v>0.55900000000000005</v>
      </c>
      <c r="E52" s="17">
        <v>0.58799999999999997</v>
      </c>
      <c r="F52" s="17">
        <v>0.85899999999999999</v>
      </c>
      <c r="G52" s="17">
        <v>0.66</v>
      </c>
      <c r="H52" s="12">
        <v>0.72599999999999998</v>
      </c>
      <c r="I52" s="17">
        <v>0.68600000000000005</v>
      </c>
      <c r="J52" s="17">
        <v>0.49199999999999999</v>
      </c>
      <c r="K52" s="16">
        <v>0.46100000000000002</v>
      </c>
      <c r="L52" s="16">
        <v>0.51900000000000002</v>
      </c>
      <c r="M52" s="16">
        <v>0.65900000000000003</v>
      </c>
      <c r="N52" s="19">
        <v>0.47699999999999998</v>
      </c>
      <c r="O52" s="16">
        <v>0.16500000000000001</v>
      </c>
      <c r="P52" s="16">
        <v>0.52900000000000003</v>
      </c>
      <c r="Q52" s="16">
        <v>0.64700000000000002</v>
      </c>
      <c r="R52" s="16">
        <v>0.60899999999999999</v>
      </c>
      <c r="S52" s="16">
        <v>0.68500000000000005</v>
      </c>
      <c r="T52" s="12">
        <v>0.73</v>
      </c>
      <c r="U52" s="15">
        <v>0.72599999999999998</v>
      </c>
      <c r="V52" s="16">
        <v>0.83099999999999996</v>
      </c>
      <c r="W52" s="16">
        <v>0.82</v>
      </c>
      <c r="X52" s="16">
        <v>0.59499999999999997</v>
      </c>
      <c r="Y52" s="14">
        <v>0.51</v>
      </c>
      <c r="Z52" s="16">
        <v>0.371</v>
      </c>
      <c r="AA52" s="14">
        <v>3.5999999999999997E-2</v>
      </c>
      <c r="AB52" s="14">
        <v>0.25900000000000001</v>
      </c>
      <c r="AC52" s="14">
        <v>0.32800000000000001</v>
      </c>
      <c r="AD52" s="16">
        <v>0.48</v>
      </c>
      <c r="AE52" s="14">
        <v>0.56000000000000005</v>
      </c>
      <c r="AF52" s="6">
        <v>0.61599999999999999</v>
      </c>
      <c r="AG52" s="6">
        <v>0.43</v>
      </c>
      <c r="AH52" s="14">
        <v>0.30099999999999999</v>
      </c>
      <c r="AI52" s="14">
        <v>0.36899999999999999</v>
      </c>
      <c r="AJ52" s="14">
        <v>0.45600000000000002</v>
      </c>
      <c r="AK52" s="14">
        <v>0.28299999999999997</v>
      </c>
      <c r="AL52" s="14">
        <v>0.31</v>
      </c>
      <c r="AM52" s="13">
        <v>16.582999999999998</v>
      </c>
      <c r="AN52" s="13">
        <v>17.986000000000001</v>
      </c>
      <c r="AO52" s="13">
        <v>17.8705</v>
      </c>
      <c r="AP52" s="13">
        <v>18.833500000000001</v>
      </c>
      <c r="AQ52" s="13">
        <v>19.4605</v>
      </c>
      <c r="AR52" s="13">
        <v>16.8</v>
      </c>
      <c r="AS52" s="13">
        <v>17.899999999999999</v>
      </c>
      <c r="AT52" s="13">
        <v>18.6005</v>
      </c>
      <c r="AU52" s="13">
        <v>18.6555</v>
      </c>
      <c r="AV52" s="13">
        <v>18.930499999999999</v>
      </c>
      <c r="AW52" s="13">
        <v>15.891999999999999</v>
      </c>
      <c r="AX52" s="13">
        <v>21.716999999999999</v>
      </c>
      <c r="AY52" s="13">
        <v>15.972</v>
      </c>
      <c r="AZ52" s="13">
        <v>18.899999999999999</v>
      </c>
      <c r="BA52" s="13">
        <v>20.852499999999999</v>
      </c>
      <c r="BB52" s="13">
        <v>15.147500000000001</v>
      </c>
      <c r="BC52" s="13">
        <v>18.731000000000002</v>
      </c>
      <c r="BD52" s="13">
        <v>18.5</v>
      </c>
      <c r="BE52" s="13">
        <v>16.66</v>
      </c>
      <c r="BF52" s="13">
        <v>15.8281875</v>
      </c>
      <c r="BG52" s="13">
        <v>15.353341875</v>
      </c>
      <c r="BH52" s="13">
        <v>14.89274161875</v>
      </c>
      <c r="BI52" s="13">
        <v>16.382015780625</v>
      </c>
      <c r="BJ52" s="13">
        <v>14.743814202562501</v>
      </c>
      <c r="BK52" s="13">
        <v>15.173400000000001</v>
      </c>
      <c r="BL52" s="13">
        <v>14.7</v>
      </c>
      <c r="BM52" s="13">
        <v>14.276652060000002</v>
      </c>
      <c r="BN52" s="13">
        <v>14.28</v>
      </c>
      <c r="BO52" s="13">
        <v>14.990484662999997</v>
      </c>
      <c r="BP52" s="13">
        <v>15.6</v>
      </c>
      <c r="BQ52" s="13">
        <v>18.329999999999998</v>
      </c>
      <c r="BR52" s="13">
        <v>20.2</v>
      </c>
      <c r="BS52" s="13">
        <v>22.176123750000009</v>
      </c>
      <c r="BT52" s="13">
        <v>22.841407462500008</v>
      </c>
      <c r="BU52" s="13"/>
      <c r="BV52" s="13"/>
      <c r="BW52" s="13">
        <v>36.200000000000003</v>
      </c>
      <c r="BX52" s="13">
        <v>18</v>
      </c>
      <c r="BY52" s="13">
        <v>18.274114636800004</v>
      </c>
      <c r="CA52" s="9"/>
      <c r="CB52" s="6"/>
      <c r="CC52" s="6"/>
      <c r="CD52" s="6"/>
      <c r="CE52" s="6"/>
      <c r="CF52" s="6"/>
      <c r="CG52" s="6"/>
      <c r="CH52" s="6"/>
      <c r="CI52" s="12"/>
      <c r="CJ52" s="12"/>
      <c r="CK52" s="12"/>
    </row>
    <row r="53" spans="1:89">
      <c r="A53" s="9" t="s">
        <v>6</v>
      </c>
      <c r="B53" s="18" t="s">
        <v>4</v>
      </c>
      <c r="J53" s="17">
        <v>84165.87</v>
      </c>
      <c r="K53" s="16">
        <v>84368.5</v>
      </c>
      <c r="L53" s="16">
        <v>84338.45</v>
      </c>
      <c r="V53" s="15">
        <v>84235.4</v>
      </c>
      <c r="W53" s="14">
        <v>90274.3</v>
      </c>
      <c r="X53" s="14">
        <v>90425.4</v>
      </c>
      <c r="AM53" s="13">
        <v>11.63</v>
      </c>
      <c r="AN53" s="13">
        <v>20.52</v>
      </c>
      <c r="AO53" s="13">
        <v>25.93</v>
      </c>
      <c r="AP53" s="13">
        <v>20.9</v>
      </c>
      <c r="AQ53" s="13">
        <v>12.27</v>
      </c>
      <c r="AR53" s="13">
        <v>20.628</v>
      </c>
      <c r="AS53" s="13">
        <v>17.765000000000001</v>
      </c>
      <c r="AT53" s="13">
        <v>22.44</v>
      </c>
      <c r="AU53" s="13">
        <v>23.03</v>
      </c>
      <c r="AV53" s="13">
        <v>22.55</v>
      </c>
      <c r="AW53" s="13">
        <v>22.55</v>
      </c>
      <c r="AX53" s="13">
        <v>21.38</v>
      </c>
      <c r="AY53" s="13">
        <v>14.45</v>
      </c>
      <c r="AZ53" s="13">
        <v>21.5</v>
      </c>
      <c r="BA53" s="13">
        <v>26.51</v>
      </c>
      <c r="BB53" s="13">
        <v>17.739999999999998</v>
      </c>
      <c r="BC53" s="13">
        <v>14.03</v>
      </c>
      <c r="BD53" s="13">
        <v>21.46</v>
      </c>
      <c r="BE53" s="13">
        <v>18.739999999999998</v>
      </c>
      <c r="BF53" s="13">
        <v>18.739999999999998</v>
      </c>
      <c r="BG53" s="13">
        <v>22.94</v>
      </c>
      <c r="BH53" s="13">
        <v>22.35</v>
      </c>
      <c r="BI53" s="13">
        <v>23.77</v>
      </c>
      <c r="BJ53" s="13">
        <v>21.66</v>
      </c>
      <c r="BK53" s="13">
        <v>14.6</v>
      </c>
      <c r="BL53" s="13">
        <v>23.9</v>
      </c>
      <c r="BM53" s="13">
        <v>23.8</v>
      </c>
      <c r="BN53" s="13">
        <v>18.78</v>
      </c>
      <c r="BO53" s="13">
        <v>14.318</v>
      </c>
      <c r="BP53" s="13">
        <v>21.15</v>
      </c>
      <c r="BQ53" s="13">
        <v>18.614999999999998</v>
      </c>
      <c r="BR53" s="13">
        <v>20</v>
      </c>
      <c r="BS53" s="13">
        <v>19.79</v>
      </c>
      <c r="BT53" s="13">
        <v>19.79</v>
      </c>
      <c r="BU53" s="13">
        <v>25.44</v>
      </c>
      <c r="BV53" s="13">
        <v>24.94</v>
      </c>
      <c r="BW53" s="13">
        <v>20.7</v>
      </c>
      <c r="BX53" s="13">
        <v>21.08</v>
      </c>
      <c r="BY53" s="13">
        <v>18.22</v>
      </c>
      <c r="BZ53" s="13">
        <v>18.920000000000002</v>
      </c>
      <c r="CA53" s="9"/>
      <c r="CB53" s="6"/>
      <c r="CC53" s="6"/>
      <c r="CD53" s="6"/>
      <c r="CE53" s="6"/>
      <c r="CF53" s="6"/>
      <c r="CG53" s="6"/>
      <c r="CH53" s="6"/>
      <c r="CI53" s="9"/>
      <c r="CJ53" s="9"/>
      <c r="CK53" s="9"/>
    </row>
    <row r="54" spans="1:89">
      <c r="A54" s="9" t="s">
        <v>5</v>
      </c>
      <c r="B54" s="9" t="s">
        <v>4</v>
      </c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>
        <v>29.974</v>
      </c>
      <c r="BM54" s="12">
        <v>30.18</v>
      </c>
      <c r="BN54" s="12">
        <v>30.126999999999999</v>
      </c>
      <c r="BO54" s="12">
        <v>29.747</v>
      </c>
      <c r="BP54" s="12">
        <v>29.632000000000001</v>
      </c>
      <c r="BQ54" s="12">
        <v>25.638000000000002</v>
      </c>
      <c r="BR54" s="12">
        <v>28.8</v>
      </c>
      <c r="BS54" s="12">
        <v>28.474</v>
      </c>
      <c r="BT54" s="12">
        <v>28.551000000000002</v>
      </c>
      <c r="BU54" s="12">
        <v>28.522000000000002</v>
      </c>
      <c r="BV54" s="12">
        <v>27.92</v>
      </c>
      <c r="BW54" s="12"/>
      <c r="BX54" s="12">
        <v>29.837</v>
      </c>
      <c r="BY54" s="12">
        <v>29.77</v>
      </c>
      <c r="BZ54" s="12">
        <v>29.131</v>
      </c>
      <c r="CA54" s="11">
        <v>28.588000000000001</v>
      </c>
      <c r="CB54" s="10">
        <v>28.31</v>
      </c>
      <c r="CC54" s="10">
        <v>24.385999999999999</v>
      </c>
      <c r="CD54" s="10">
        <v>29.1</v>
      </c>
      <c r="CE54" s="10">
        <v>30.28</v>
      </c>
      <c r="CF54" s="10">
        <v>30.651000000000003</v>
      </c>
      <c r="CG54" s="10">
        <v>30.577000000000002</v>
      </c>
      <c r="CH54" s="10">
        <v>30.25</v>
      </c>
      <c r="CI54" s="9"/>
      <c r="CJ54" s="9"/>
      <c r="CK54" s="9"/>
    </row>
  </sheetData>
  <autoFilter ref="A1:A46" xr:uid="{00000000-0009-0000-0000-000000000000}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AD9E7-79EB-4DFE-B089-07A2F3B60724}">
  <dimension ref="A1:AB43"/>
  <sheetViews>
    <sheetView rightToLeft="1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Z3" sqref="Z3"/>
    </sheetView>
  </sheetViews>
  <sheetFormatPr defaultRowHeight="14.25"/>
  <cols>
    <col min="1" max="1" width="27.5703125" style="5" bestFit="1" customWidth="1"/>
    <col min="2" max="2" width="11.42578125" style="3" bestFit="1" customWidth="1"/>
    <col min="3" max="3" width="10" style="3" customWidth="1"/>
    <col min="4" max="4" width="11" style="3" customWidth="1"/>
    <col min="5" max="14" width="9.140625" style="3" customWidth="1"/>
    <col min="15" max="15" width="10" style="3" customWidth="1"/>
    <col min="16" max="16" width="11.42578125" style="3" customWidth="1"/>
    <col min="17" max="16384" width="9.140625" style="3"/>
  </cols>
  <sheetData>
    <row r="1" spans="1:28" ht="40.5" customHeight="1">
      <c r="A1" s="128" t="s">
        <v>231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</row>
    <row r="2" spans="1:28" ht="42.75" customHeight="1">
      <c r="A2" s="107" t="s">
        <v>187</v>
      </c>
      <c r="B2" s="106" t="s">
        <v>186</v>
      </c>
      <c r="C2" s="32" t="s">
        <v>232</v>
      </c>
      <c r="D2" s="32" t="s">
        <v>233</v>
      </c>
      <c r="E2" s="32" t="s">
        <v>234</v>
      </c>
      <c r="F2" s="32" t="s">
        <v>235</v>
      </c>
      <c r="G2" s="32" t="s">
        <v>236</v>
      </c>
      <c r="H2" s="32" t="s">
        <v>237</v>
      </c>
      <c r="I2" s="32" t="s">
        <v>238</v>
      </c>
      <c r="J2" s="32" t="s">
        <v>239</v>
      </c>
      <c r="K2" s="32" t="s">
        <v>240</v>
      </c>
      <c r="L2" s="32" t="s">
        <v>241</v>
      </c>
      <c r="M2" s="32" t="s">
        <v>242</v>
      </c>
      <c r="N2" s="32" t="s">
        <v>243</v>
      </c>
      <c r="O2" s="32" t="s">
        <v>244</v>
      </c>
      <c r="P2" s="32" t="s">
        <v>245</v>
      </c>
      <c r="Q2" s="32" t="s">
        <v>246</v>
      </c>
      <c r="R2" s="32" t="s">
        <v>247</v>
      </c>
      <c r="S2" s="32" t="s">
        <v>248</v>
      </c>
      <c r="T2" s="32" t="s">
        <v>249</v>
      </c>
      <c r="U2" s="32" t="s">
        <v>250</v>
      </c>
      <c r="V2" s="32" t="s">
        <v>251</v>
      </c>
      <c r="W2" s="32" t="s">
        <v>252</v>
      </c>
      <c r="X2" s="32" t="s">
        <v>253</v>
      </c>
      <c r="Y2" s="32" t="s">
        <v>254</v>
      </c>
      <c r="Z2" s="32" t="s">
        <v>255</v>
      </c>
    </row>
    <row r="3" spans="1:28">
      <c r="A3" s="9" t="s">
        <v>65</v>
      </c>
      <c r="B3" s="9" t="s">
        <v>4</v>
      </c>
      <c r="C3" s="12">
        <v>2038.4090000000001</v>
      </c>
      <c r="D3" s="12">
        <v>2094.373</v>
      </c>
      <c r="E3" s="12">
        <v>1965.2018</v>
      </c>
      <c r="F3" s="12">
        <v>1907.6927479999999</v>
      </c>
      <c r="G3" s="12">
        <v>2008.1010309999999</v>
      </c>
      <c r="H3" s="12">
        <v>1999.8895619999996</v>
      </c>
      <c r="I3" s="12">
        <v>1942.492336</v>
      </c>
      <c r="J3" s="12">
        <v>2023.7447729999999</v>
      </c>
      <c r="K3" s="12">
        <v>2006.9958879999999</v>
      </c>
      <c r="L3" s="12">
        <v>1882.3146970000003</v>
      </c>
      <c r="M3" s="12">
        <v>1970.1487379999999</v>
      </c>
      <c r="N3" s="12">
        <v>1902.1233889999999</v>
      </c>
      <c r="O3" s="12">
        <v>2120.9379549999999</v>
      </c>
      <c r="P3" s="12">
        <v>2119.9353719999999</v>
      </c>
      <c r="Q3" s="12">
        <v>2202.4392440000001</v>
      </c>
      <c r="R3" s="12">
        <v>2065.5769639999999</v>
      </c>
      <c r="S3" s="12">
        <v>2120.4272329999999</v>
      </c>
      <c r="T3" s="12">
        <v>2194.2654309999998</v>
      </c>
      <c r="U3" s="12">
        <v>2088.379606</v>
      </c>
      <c r="V3" s="12">
        <v>2165.4719960000002</v>
      </c>
      <c r="W3" s="12">
        <v>2163.653296</v>
      </c>
      <c r="X3" s="12">
        <v>2131.5930499999999</v>
      </c>
      <c r="Y3" s="12">
        <v>1828.2751940000001</v>
      </c>
      <c r="Z3" s="12">
        <v>2029.6367700000001</v>
      </c>
      <c r="AB3" s="108" t="s">
        <v>188</v>
      </c>
    </row>
    <row r="4" spans="1:28">
      <c r="A4" s="9" t="s">
        <v>64</v>
      </c>
      <c r="B4" s="9" t="s">
        <v>4</v>
      </c>
      <c r="C4" s="12">
        <v>1512.8886870000001</v>
      </c>
      <c r="D4" s="12">
        <v>1789.2801550000001</v>
      </c>
      <c r="E4" s="12">
        <v>1608.80592</v>
      </c>
      <c r="F4" s="12">
        <v>1579.7264379999999</v>
      </c>
      <c r="G4" s="12">
        <v>1666.7005680000002</v>
      </c>
      <c r="H4" s="12">
        <v>1752.848446</v>
      </c>
      <c r="I4" s="12">
        <v>1507.8595310000001</v>
      </c>
      <c r="J4" s="12">
        <v>1789.881891</v>
      </c>
      <c r="K4" s="12">
        <v>1451.1378399999994</v>
      </c>
      <c r="L4" s="12">
        <v>1434.9826099999998</v>
      </c>
      <c r="M4" s="12">
        <v>1790.623891</v>
      </c>
      <c r="N4" s="12">
        <v>1755.097276</v>
      </c>
      <c r="O4" s="12">
        <v>1836.21921</v>
      </c>
      <c r="P4" s="12">
        <v>1858.8590819999999</v>
      </c>
      <c r="Q4" s="12">
        <v>1802.520389</v>
      </c>
      <c r="R4" s="12">
        <v>1744.5193610000001</v>
      </c>
      <c r="S4" s="12">
        <v>1699.7072620000001</v>
      </c>
      <c r="T4" s="12">
        <v>1690.1040169999999</v>
      </c>
      <c r="U4" s="12">
        <v>1651.5764759999997</v>
      </c>
      <c r="V4" s="12">
        <v>1662.494375</v>
      </c>
      <c r="W4" s="12">
        <v>1601.3888499999998</v>
      </c>
      <c r="X4" s="12">
        <v>1647.3901099999998</v>
      </c>
      <c r="Y4" s="12">
        <v>1669.8491999999999</v>
      </c>
      <c r="Z4" s="12">
        <v>1650.207124</v>
      </c>
      <c r="AB4" s="108" t="s">
        <v>189</v>
      </c>
    </row>
    <row r="5" spans="1:28">
      <c r="A5" s="9" t="s">
        <v>63</v>
      </c>
      <c r="B5" s="9" t="s">
        <v>4</v>
      </c>
      <c r="C5" s="12">
        <v>14.384919999999999</v>
      </c>
      <c r="D5" s="12">
        <v>19.512440000000002</v>
      </c>
      <c r="E5" s="12">
        <v>19.861000000000001</v>
      </c>
      <c r="F5" s="12">
        <v>20.96</v>
      </c>
      <c r="G5" s="12">
        <v>19.901</v>
      </c>
      <c r="H5" s="12">
        <v>20.937000000000001</v>
      </c>
      <c r="I5" s="12">
        <v>22.501999999999999</v>
      </c>
      <c r="J5" s="12">
        <v>21.504000000000001</v>
      </c>
      <c r="K5" s="12">
        <v>20.69632</v>
      </c>
      <c r="L5" s="12">
        <v>21.180323999999999</v>
      </c>
      <c r="M5" s="12">
        <v>23.553999999999998</v>
      </c>
      <c r="N5" s="12">
        <v>24.155819999999999</v>
      </c>
      <c r="O5" s="12">
        <v>21.907</v>
      </c>
      <c r="P5" s="12">
        <v>23.734330000000003</v>
      </c>
      <c r="Q5" s="12">
        <v>22.597999999999999</v>
      </c>
      <c r="R5" s="12">
        <v>23.193000000000001</v>
      </c>
      <c r="S5" s="12">
        <v>20.242999999999999</v>
      </c>
      <c r="T5" s="12">
        <v>22.273</v>
      </c>
      <c r="U5" s="12">
        <v>22.130770000000002</v>
      </c>
      <c r="V5" s="12">
        <v>19.768000000000001</v>
      </c>
      <c r="W5" s="12">
        <v>16.064059999999998</v>
      </c>
      <c r="X5" s="12">
        <v>15.852</v>
      </c>
      <c r="Y5" s="12">
        <v>18.99605</v>
      </c>
      <c r="Z5" s="12">
        <v>25.422000000000001</v>
      </c>
      <c r="AB5" s="108" t="s">
        <v>190</v>
      </c>
    </row>
    <row r="6" spans="1:28">
      <c r="A6" s="9" t="s">
        <v>62</v>
      </c>
      <c r="B6" s="9" t="s">
        <v>4</v>
      </c>
      <c r="C6" s="12">
        <v>31.237555</v>
      </c>
      <c r="D6" s="12">
        <v>31.462152999999997</v>
      </c>
      <c r="E6" s="12">
        <v>30.767676999999999</v>
      </c>
      <c r="F6" s="12">
        <v>31.087996999999998</v>
      </c>
      <c r="G6" s="12">
        <v>31.557418000000002</v>
      </c>
      <c r="H6" s="12">
        <v>29.972639000000001</v>
      </c>
      <c r="I6" s="12">
        <v>28.397219</v>
      </c>
      <c r="J6" s="12">
        <v>22.871850999999999</v>
      </c>
      <c r="K6" s="12">
        <v>18.317066999999998</v>
      </c>
      <c r="L6" s="12">
        <v>18.555358000000002</v>
      </c>
      <c r="M6" s="12">
        <v>18.160948000000001</v>
      </c>
      <c r="N6" s="12">
        <v>17.625854</v>
      </c>
      <c r="O6" s="12">
        <v>22.025879</v>
      </c>
      <c r="P6" s="12">
        <v>22.652649</v>
      </c>
      <c r="Q6" s="12">
        <v>21.603999999999999</v>
      </c>
      <c r="R6" s="12">
        <v>21.334</v>
      </c>
      <c r="S6" s="12">
        <v>21.258679000000001</v>
      </c>
      <c r="T6" s="12">
        <v>20.769458</v>
      </c>
      <c r="U6" s="12">
        <v>23.598127000000002</v>
      </c>
      <c r="V6" s="12">
        <v>25.935652000000001</v>
      </c>
      <c r="W6" s="12">
        <v>25.675174999999999</v>
      </c>
      <c r="X6" s="12">
        <v>25.493843000000002</v>
      </c>
      <c r="Y6" s="12">
        <v>25.958188</v>
      </c>
      <c r="Z6" s="12">
        <v>29.98</v>
      </c>
      <c r="AB6" s="108" t="s">
        <v>191</v>
      </c>
    </row>
    <row r="7" spans="1:28">
      <c r="A7" s="9" t="s">
        <v>61</v>
      </c>
      <c r="B7" s="9" t="s">
        <v>4</v>
      </c>
      <c r="C7" s="12">
        <v>20.62941</v>
      </c>
      <c r="D7" s="12">
        <v>20.893529999999998</v>
      </c>
      <c r="E7" s="12">
        <v>20.242819999999998</v>
      </c>
      <c r="F7" s="12">
        <v>20.31353</v>
      </c>
      <c r="G7" s="12">
        <v>20.310590000000001</v>
      </c>
      <c r="H7" s="12">
        <v>19.588240000000003</v>
      </c>
      <c r="I7" s="12">
        <v>17.658240000000003</v>
      </c>
      <c r="J7" s="12">
        <v>19.509411</v>
      </c>
      <c r="K7" s="12">
        <v>16.315540000000002</v>
      </c>
      <c r="L7" s="12">
        <v>20.713519999999999</v>
      </c>
      <c r="M7" s="12">
        <v>20.946470000000001</v>
      </c>
      <c r="N7" s="12">
        <v>20.697650000000003</v>
      </c>
      <c r="O7" s="12">
        <v>18.25882</v>
      </c>
      <c r="P7" s="12">
        <v>20.648820000000001</v>
      </c>
      <c r="Q7" s="12">
        <v>22.49896</v>
      </c>
      <c r="R7" s="12">
        <v>17.850770000000001</v>
      </c>
      <c r="S7" s="12">
        <v>18.695880000000002</v>
      </c>
      <c r="T7" s="12">
        <v>18.237650000000002</v>
      </c>
      <c r="U7" s="12">
        <v>16.499410000000001</v>
      </c>
      <c r="V7" s="12">
        <v>19.78162</v>
      </c>
      <c r="W7" s="12">
        <v>18.72906</v>
      </c>
      <c r="X7" s="12">
        <v>21.25752</v>
      </c>
      <c r="Y7" s="12">
        <v>20.666900000000002</v>
      </c>
      <c r="Z7" s="12">
        <v>19.255479999999999</v>
      </c>
      <c r="AB7" s="108" t="s">
        <v>192</v>
      </c>
    </row>
    <row r="8" spans="1:28">
      <c r="A8" s="9" t="s">
        <v>59</v>
      </c>
      <c r="B8" s="9" t="s">
        <v>4</v>
      </c>
      <c r="C8" s="12">
        <v>95.003</v>
      </c>
      <c r="D8" s="12">
        <v>155.03979999999999</v>
      </c>
      <c r="E8" s="12">
        <v>145.90649999999999</v>
      </c>
      <c r="F8" s="12">
        <v>153.90899999999999</v>
      </c>
      <c r="G8" s="12">
        <v>148.971</v>
      </c>
      <c r="H8" s="12">
        <v>128.953</v>
      </c>
      <c r="I8" s="12">
        <v>129.78</v>
      </c>
      <c r="J8" s="12">
        <v>103.179</v>
      </c>
      <c r="K8" s="12">
        <v>141.84700000000001</v>
      </c>
      <c r="L8" s="12">
        <v>147.774</v>
      </c>
      <c r="M8" s="12">
        <v>148.50299999999999</v>
      </c>
      <c r="N8" s="12">
        <v>147.14400000000001</v>
      </c>
      <c r="O8" s="12">
        <v>87.878</v>
      </c>
      <c r="P8" s="12">
        <v>136.821</v>
      </c>
      <c r="Q8" s="12">
        <v>131.13499999999999</v>
      </c>
      <c r="R8" s="12">
        <v>143.66</v>
      </c>
      <c r="S8" s="12">
        <v>142.76983999999999</v>
      </c>
      <c r="T8" s="12">
        <v>144.68384</v>
      </c>
      <c r="U8" s="12">
        <v>105.7675</v>
      </c>
      <c r="V8" s="12">
        <v>128.18789999999998</v>
      </c>
      <c r="W8" s="12">
        <v>126.60798</v>
      </c>
      <c r="X8" s="12">
        <v>121.5042</v>
      </c>
      <c r="Y8" s="12">
        <v>127.75336</v>
      </c>
      <c r="Z8" s="12">
        <v>118.61309</v>
      </c>
      <c r="AB8" s="108" t="s">
        <v>194</v>
      </c>
    </row>
    <row r="9" spans="1:28">
      <c r="A9" s="9" t="s">
        <v>58</v>
      </c>
      <c r="B9" s="9" t="s">
        <v>4</v>
      </c>
      <c r="C9" s="12">
        <v>3551.8139110000002</v>
      </c>
      <c r="D9" s="12">
        <v>5185.9400030000006</v>
      </c>
      <c r="E9" s="12">
        <v>4961.9743379999991</v>
      </c>
      <c r="F9" s="12">
        <v>5230.8903010000013</v>
      </c>
      <c r="G9" s="12">
        <v>5293.8203800000001</v>
      </c>
      <c r="H9" s="12">
        <v>4580.4110379999993</v>
      </c>
      <c r="I9" s="12">
        <v>4422.2572599999994</v>
      </c>
      <c r="J9" s="12">
        <v>4429.773631</v>
      </c>
      <c r="K9" s="12">
        <v>4314.6123299999999</v>
      </c>
      <c r="L9" s="12">
        <v>3693.0260539999995</v>
      </c>
      <c r="M9" s="12">
        <v>3967.4442450000001</v>
      </c>
      <c r="N9" s="12">
        <v>5547.9284200000002</v>
      </c>
      <c r="O9" s="12">
        <v>3529.8436689999999</v>
      </c>
      <c r="P9" s="12">
        <v>5872.7589440000002</v>
      </c>
      <c r="Q9" s="12">
        <v>5465.7927559999998</v>
      </c>
      <c r="R9" s="12">
        <v>5630.534470999999</v>
      </c>
      <c r="S9" s="12">
        <v>5192.9158230000012</v>
      </c>
      <c r="T9" s="12">
        <v>5461.6523699999989</v>
      </c>
      <c r="U9" s="12">
        <v>5564.0815869999997</v>
      </c>
      <c r="V9" s="12">
        <v>5110.7460880000008</v>
      </c>
      <c r="W9" s="12">
        <v>4783.0761619999994</v>
      </c>
      <c r="X9" s="12">
        <v>4600.4034360000005</v>
      </c>
      <c r="Y9" s="12">
        <v>4494.8298550000009</v>
      </c>
      <c r="Z9" s="12">
        <v>5662.7276769999999</v>
      </c>
      <c r="AB9" s="108" t="s">
        <v>195</v>
      </c>
    </row>
    <row r="10" spans="1:28">
      <c r="A10" s="9" t="s">
        <v>57</v>
      </c>
      <c r="B10" s="9" t="s">
        <v>56</v>
      </c>
      <c r="C10" s="12">
        <v>19349.274219999999</v>
      </c>
      <c r="D10" s="12">
        <v>33936.961969999997</v>
      </c>
      <c r="E10" s="12">
        <v>32375.401399999999</v>
      </c>
      <c r="F10" s="12">
        <v>33232.976820000003</v>
      </c>
      <c r="G10" s="12">
        <v>32833.401519999999</v>
      </c>
      <c r="H10" s="12">
        <v>33021.623160000003</v>
      </c>
      <c r="I10" s="12">
        <v>32431.06956</v>
      </c>
      <c r="J10" s="12">
        <v>34165.62055</v>
      </c>
      <c r="K10" s="12">
        <v>34018.679769999995</v>
      </c>
      <c r="L10" s="12">
        <v>33473.799220000001</v>
      </c>
      <c r="M10" s="12">
        <v>31966.322569999993</v>
      </c>
      <c r="N10" s="12">
        <v>30930.966409999997</v>
      </c>
      <c r="O10" s="12">
        <v>22094.145759999999</v>
      </c>
      <c r="P10" s="12">
        <v>35585.511565000001</v>
      </c>
      <c r="Q10" s="12">
        <v>33639.223809999996</v>
      </c>
      <c r="R10" s="12">
        <v>34728.019229999998</v>
      </c>
      <c r="S10" s="12">
        <v>34487.18333</v>
      </c>
      <c r="T10" s="12">
        <v>34551.846300000005</v>
      </c>
      <c r="U10" s="12">
        <v>35786.658349999998</v>
      </c>
      <c r="V10" s="12">
        <v>35617.055260000001</v>
      </c>
      <c r="W10" s="12">
        <v>36036.533670000004</v>
      </c>
      <c r="X10" s="12">
        <v>34381.30947</v>
      </c>
      <c r="Y10" s="12">
        <v>33326.048799999997</v>
      </c>
      <c r="Z10" s="12">
        <v>28622.239970000002</v>
      </c>
      <c r="AB10" s="108" t="s">
        <v>196</v>
      </c>
    </row>
    <row r="11" spans="1:28">
      <c r="A11" s="9" t="s">
        <v>55</v>
      </c>
      <c r="B11" s="9" t="s">
        <v>4</v>
      </c>
      <c r="C11" s="12">
        <v>87.911349999999999</v>
      </c>
      <c r="D11" s="12">
        <v>73.43428999999999</v>
      </c>
      <c r="E11" s="12">
        <v>74.065389999999994</v>
      </c>
      <c r="F11" s="12">
        <v>73.175619999999995</v>
      </c>
      <c r="G11" s="12">
        <v>74.038239999999988</v>
      </c>
      <c r="H11" s="12">
        <v>79.560419999999993</v>
      </c>
      <c r="I11" s="12">
        <v>108.010071</v>
      </c>
      <c r="J11" s="12">
        <v>93.195850000000007</v>
      </c>
      <c r="K11" s="12">
        <v>79.847710000000006</v>
      </c>
      <c r="L11" s="12">
        <v>73.57893</v>
      </c>
      <c r="M11" s="12">
        <v>82.89528</v>
      </c>
      <c r="N11" s="12">
        <v>72.009201999999988</v>
      </c>
      <c r="O11" s="12">
        <v>90.427999999999997</v>
      </c>
      <c r="P11" s="12">
        <v>91.842400000000012</v>
      </c>
      <c r="Q11" s="12">
        <v>89.481020000000001</v>
      </c>
      <c r="R11" s="12">
        <v>89.043499999999995</v>
      </c>
      <c r="S11" s="12">
        <v>96.350239999999985</v>
      </c>
      <c r="T11" s="12">
        <v>90.823470000000015</v>
      </c>
      <c r="U11" s="12">
        <v>80.332069999999987</v>
      </c>
      <c r="V11" s="12">
        <v>82.344899999999996</v>
      </c>
      <c r="W11" s="12">
        <v>91.008099999999999</v>
      </c>
      <c r="X11" s="12">
        <v>81.040610000000001</v>
      </c>
      <c r="Y11" s="12">
        <v>81.386320000000012</v>
      </c>
      <c r="Z11" s="12">
        <v>75.934320000000014</v>
      </c>
      <c r="AB11" s="108" t="s">
        <v>197</v>
      </c>
    </row>
    <row r="12" spans="1:28">
      <c r="A12" s="9" t="s">
        <v>54</v>
      </c>
      <c r="B12" s="9" t="s">
        <v>4</v>
      </c>
      <c r="C12" s="12">
        <v>40.383251999999999</v>
      </c>
      <c r="D12" s="12">
        <v>37.400193000000002</v>
      </c>
      <c r="E12" s="12">
        <v>39.433400999999996</v>
      </c>
      <c r="F12" s="12">
        <v>38.532052999999998</v>
      </c>
      <c r="G12" s="12">
        <v>37.837978999999997</v>
      </c>
      <c r="H12" s="12">
        <v>35.222301000000002</v>
      </c>
      <c r="I12" s="12">
        <v>34.030671000000005</v>
      </c>
      <c r="J12" s="12">
        <v>31.686816</v>
      </c>
      <c r="K12" s="12">
        <v>35.213298999999999</v>
      </c>
      <c r="L12" s="12">
        <v>38.734027999999995</v>
      </c>
      <c r="M12" s="12">
        <v>38.689846000000003</v>
      </c>
      <c r="N12" s="12">
        <v>57.015521</v>
      </c>
      <c r="O12" s="12">
        <v>42.454342000000004</v>
      </c>
      <c r="P12" s="12">
        <v>45.636025000000004</v>
      </c>
      <c r="Q12" s="12">
        <v>48.410430999999996</v>
      </c>
      <c r="R12" s="12">
        <v>45.642916</v>
      </c>
      <c r="S12" s="12">
        <v>46.371523000000003</v>
      </c>
      <c r="T12" s="12">
        <v>42.182152000000002</v>
      </c>
      <c r="U12" s="12">
        <v>40.226951</v>
      </c>
      <c r="V12" s="12">
        <v>40.822000000000003</v>
      </c>
      <c r="W12" s="12">
        <v>43.508000000000003</v>
      </c>
      <c r="X12" s="12">
        <v>45.525750000000002</v>
      </c>
      <c r="Y12" s="12">
        <v>45.114400000000003</v>
      </c>
      <c r="Z12" s="12">
        <v>44.51</v>
      </c>
      <c r="AB12" s="108" t="s">
        <v>198</v>
      </c>
    </row>
    <row r="13" spans="1:28">
      <c r="A13" s="9" t="s">
        <v>53</v>
      </c>
      <c r="B13" s="9" t="s">
        <v>4</v>
      </c>
      <c r="C13" s="12">
        <v>2.5316220000000005</v>
      </c>
      <c r="D13" s="12">
        <v>4.1567550000000004</v>
      </c>
      <c r="E13" s="12">
        <v>4.1741139999999994</v>
      </c>
      <c r="F13" s="12">
        <v>4.1824130000000004</v>
      </c>
      <c r="G13" s="12">
        <v>4.1026109999999996</v>
      </c>
      <c r="H13" s="12">
        <v>3.456</v>
      </c>
      <c r="I13" s="12">
        <v>3.8498999999999999</v>
      </c>
      <c r="J13" s="12">
        <v>4.2036999999999995</v>
      </c>
      <c r="K13" s="12">
        <v>4.3975</v>
      </c>
      <c r="L13" s="12">
        <v>4.8129999999999997</v>
      </c>
      <c r="M13" s="12">
        <v>5.1863000000000001</v>
      </c>
      <c r="N13" s="12">
        <v>4.8268150000000007</v>
      </c>
      <c r="O13" s="12">
        <v>3.9242199999999996</v>
      </c>
      <c r="P13" s="12">
        <v>4.7003300000000001</v>
      </c>
      <c r="Q13" s="12">
        <v>4.8077899999999998</v>
      </c>
      <c r="R13" s="12">
        <v>5.1896199999999997</v>
      </c>
      <c r="S13" s="12">
        <v>5.0774999999999997</v>
      </c>
      <c r="T13" s="12">
        <v>4.6632299999999995</v>
      </c>
      <c r="U13" s="12">
        <v>4.6436000000000002</v>
      </c>
      <c r="V13" s="12">
        <v>4.1597</v>
      </c>
      <c r="W13" s="12">
        <v>4.6308999999999996</v>
      </c>
      <c r="X13" s="12">
        <v>4.5226000000000006</v>
      </c>
      <c r="Y13" s="12">
        <v>4.7343000000000002</v>
      </c>
      <c r="Z13" s="12">
        <v>3.7742</v>
      </c>
      <c r="AB13" s="108" t="s">
        <v>199</v>
      </c>
    </row>
    <row r="14" spans="1:28">
      <c r="A14" s="9" t="s">
        <v>52</v>
      </c>
      <c r="B14" s="9" t="s">
        <v>4</v>
      </c>
      <c r="C14" s="12">
        <v>4.6380560000000006</v>
      </c>
      <c r="D14" s="12">
        <v>7.7885530000000012</v>
      </c>
      <c r="E14" s="12">
        <v>8.1076920000000001</v>
      </c>
      <c r="F14" s="12">
        <v>8.2350280000000016</v>
      </c>
      <c r="G14" s="12">
        <v>8.6298790000000007</v>
      </c>
      <c r="H14" s="12">
        <v>8.9651810000000012</v>
      </c>
      <c r="I14" s="12">
        <v>9.2393509999999992</v>
      </c>
      <c r="J14" s="12">
        <v>9.2305979999999987</v>
      </c>
      <c r="K14" s="12">
        <v>8.6256390000000014</v>
      </c>
      <c r="L14" s="12">
        <v>9.6279999999999983</v>
      </c>
      <c r="M14" s="12">
        <v>9.4338170000000012</v>
      </c>
      <c r="N14" s="12">
        <v>9.237054999999998</v>
      </c>
      <c r="O14" s="12">
        <v>5.6971499999999997</v>
      </c>
      <c r="P14" s="12">
        <v>10.113282999999999</v>
      </c>
      <c r="Q14" s="12">
        <v>10.540853000000002</v>
      </c>
      <c r="R14" s="12">
        <v>9.0360810000000011</v>
      </c>
      <c r="S14" s="12">
        <v>9.8131189999999986</v>
      </c>
      <c r="T14" s="12">
        <v>9.9866239999999991</v>
      </c>
      <c r="U14" s="12">
        <v>8.704799999999997</v>
      </c>
      <c r="V14" s="12">
        <v>7.8359570000000005</v>
      </c>
      <c r="W14" s="12">
        <v>8.108471999999999</v>
      </c>
      <c r="X14" s="12">
        <v>8.5204279999999972</v>
      </c>
      <c r="Y14" s="12">
        <v>8.419868000000001</v>
      </c>
      <c r="Z14" s="12">
        <v>7.287458</v>
      </c>
      <c r="AB14" s="108" t="s">
        <v>200</v>
      </c>
    </row>
    <row r="15" spans="1:28" ht="18.75" customHeight="1">
      <c r="A15" s="9" t="s">
        <v>51</v>
      </c>
      <c r="B15" s="9" t="s">
        <v>49</v>
      </c>
      <c r="C15" s="12">
        <v>75.396000000000001</v>
      </c>
      <c r="D15" s="12">
        <v>133.54900000000001</v>
      </c>
      <c r="E15" s="12">
        <v>100.788</v>
      </c>
      <c r="F15" s="12">
        <v>91.37</v>
      </c>
      <c r="G15" s="12">
        <v>83.677000000000007</v>
      </c>
      <c r="H15" s="12">
        <v>52.76</v>
      </c>
      <c r="I15" s="12">
        <v>77.054000000000002</v>
      </c>
      <c r="J15" s="12">
        <v>52.543999999999997</v>
      </c>
      <c r="K15" s="12">
        <v>38.648000000000003</v>
      </c>
      <c r="L15" s="12">
        <v>47.531999999999996</v>
      </c>
      <c r="M15" s="12">
        <v>54.670999999999999</v>
      </c>
      <c r="N15" s="12">
        <v>78.19</v>
      </c>
      <c r="O15" s="12">
        <v>41.106000000000002</v>
      </c>
      <c r="P15" s="12">
        <v>80.403999999999996</v>
      </c>
      <c r="Q15" s="12">
        <v>63.033000000000001</v>
      </c>
      <c r="R15" s="12">
        <v>62.338000000000001</v>
      </c>
      <c r="S15" s="12">
        <v>44.18</v>
      </c>
      <c r="T15" s="12">
        <v>56.988999999999997</v>
      </c>
      <c r="U15" s="12">
        <v>48.218000000000004</v>
      </c>
      <c r="V15" s="12">
        <v>49.436</v>
      </c>
      <c r="W15" s="12">
        <v>78.484999999999999</v>
      </c>
      <c r="X15" s="12">
        <v>88.736000000000004</v>
      </c>
      <c r="Y15" s="12">
        <v>84.447999999999993</v>
      </c>
      <c r="Z15" s="12">
        <v>60.597000000000001</v>
      </c>
      <c r="AB15" s="108" t="s">
        <v>201</v>
      </c>
    </row>
    <row r="16" spans="1:28">
      <c r="A16" s="9" t="s">
        <v>50</v>
      </c>
      <c r="B16" s="9" t="s">
        <v>49</v>
      </c>
      <c r="C16" s="12">
        <v>3.4060000000000001</v>
      </c>
      <c r="D16" s="12">
        <v>6.5049999999999999</v>
      </c>
      <c r="E16" s="12">
        <v>4.5570000000000004</v>
      </c>
      <c r="F16" s="12">
        <v>4.9580000000000002</v>
      </c>
      <c r="G16" s="12">
        <v>4.4610000000000003</v>
      </c>
      <c r="H16" s="12">
        <v>3.1930000000000001</v>
      </c>
      <c r="I16" s="12">
        <v>4.9980000000000002</v>
      </c>
      <c r="J16" s="12">
        <v>4.1020000000000003</v>
      </c>
      <c r="K16" s="12">
        <v>3.0310000000000001</v>
      </c>
      <c r="L16" s="12">
        <v>3.9609999999999999</v>
      </c>
      <c r="M16" s="12">
        <v>3.7570000000000001</v>
      </c>
      <c r="N16" s="12">
        <v>4.6630000000000003</v>
      </c>
      <c r="O16" s="12">
        <v>2.0299999999999998</v>
      </c>
      <c r="P16" s="12">
        <v>5.9269999999999996</v>
      </c>
      <c r="Q16" s="12">
        <v>5.0179999999999998</v>
      </c>
      <c r="R16" s="12">
        <v>6.1440000000000001</v>
      </c>
      <c r="S16" s="12">
        <v>3.6589999999999998</v>
      </c>
      <c r="T16" s="12">
        <v>5.5759999999999996</v>
      </c>
      <c r="U16" s="12">
        <v>5.4560000000000004</v>
      </c>
      <c r="V16" s="12">
        <v>5.0289999999999999</v>
      </c>
      <c r="W16" s="12">
        <v>6.86</v>
      </c>
      <c r="X16" s="12">
        <v>7.5780000000000003</v>
      </c>
      <c r="Y16" s="12">
        <v>8.1140000000000008</v>
      </c>
      <c r="Z16" s="12">
        <v>5.42</v>
      </c>
      <c r="AB16" s="108" t="s">
        <v>202</v>
      </c>
    </row>
    <row r="17" spans="1:28">
      <c r="A17" s="9" t="s">
        <v>48</v>
      </c>
      <c r="B17" s="79" t="s">
        <v>44</v>
      </c>
      <c r="C17" s="12">
        <v>223</v>
      </c>
      <c r="D17" s="12">
        <v>389</v>
      </c>
      <c r="E17" s="12">
        <v>385</v>
      </c>
      <c r="F17" s="12">
        <v>461</v>
      </c>
      <c r="G17" s="12">
        <v>431</v>
      </c>
      <c r="H17" s="12">
        <v>304</v>
      </c>
      <c r="I17" s="12">
        <v>317</v>
      </c>
      <c r="J17" s="12">
        <v>271</v>
      </c>
      <c r="K17" s="12">
        <v>267</v>
      </c>
      <c r="L17" s="12">
        <v>215</v>
      </c>
      <c r="M17" s="12">
        <v>204</v>
      </c>
      <c r="N17" s="12">
        <v>165</v>
      </c>
      <c r="O17" s="12">
        <v>105</v>
      </c>
      <c r="P17" s="12">
        <v>124</v>
      </c>
      <c r="Q17" s="12">
        <v>182</v>
      </c>
      <c r="R17" s="12">
        <v>155</v>
      </c>
      <c r="S17" s="12">
        <v>149</v>
      </c>
      <c r="T17" s="12">
        <v>198</v>
      </c>
      <c r="U17" s="12">
        <v>157</v>
      </c>
      <c r="V17" s="12">
        <v>168</v>
      </c>
      <c r="W17" s="12">
        <v>218</v>
      </c>
      <c r="X17" s="12">
        <v>201</v>
      </c>
      <c r="Y17" s="12">
        <v>173</v>
      </c>
      <c r="Z17" s="12">
        <v>142</v>
      </c>
      <c r="AB17" s="108" t="s">
        <v>203</v>
      </c>
    </row>
    <row r="18" spans="1:28">
      <c r="A18" s="9" t="s">
        <v>47</v>
      </c>
      <c r="B18" s="79" t="s">
        <v>44</v>
      </c>
      <c r="C18" s="12">
        <v>502</v>
      </c>
      <c r="D18" s="12">
        <v>1268</v>
      </c>
      <c r="E18" s="12">
        <v>1594</v>
      </c>
      <c r="F18" s="12">
        <v>1103</v>
      </c>
      <c r="G18" s="12">
        <v>1084</v>
      </c>
      <c r="H18" s="12">
        <v>683</v>
      </c>
      <c r="I18" s="12">
        <v>997</v>
      </c>
      <c r="J18" s="12">
        <v>794</v>
      </c>
      <c r="K18" s="12">
        <v>622</v>
      </c>
      <c r="L18" s="12">
        <v>463</v>
      </c>
      <c r="M18" s="12">
        <v>501</v>
      </c>
      <c r="N18" s="12">
        <v>472</v>
      </c>
      <c r="O18" s="12">
        <v>192</v>
      </c>
      <c r="P18" s="12">
        <v>529</v>
      </c>
      <c r="Q18" s="12">
        <v>430</v>
      </c>
      <c r="R18" s="12">
        <v>427</v>
      </c>
      <c r="S18" s="12">
        <v>281</v>
      </c>
      <c r="T18" s="12">
        <v>255</v>
      </c>
      <c r="U18" s="12">
        <v>336</v>
      </c>
      <c r="V18" s="12">
        <v>344</v>
      </c>
      <c r="W18" s="12">
        <v>459</v>
      </c>
      <c r="X18" s="12">
        <v>357</v>
      </c>
      <c r="Y18" s="12">
        <v>479</v>
      </c>
      <c r="Z18" s="12">
        <v>416</v>
      </c>
      <c r="AB18" s="108" t="s">
        <v>204</v>
      </c>
    </row>
    <row r="19" spans="1:28">
      <c r="A19" s="9" t="s">
        <v>46</v>
      </c>
      <c r="B19" s="79" t="s">
        <v>44</v>
      </c>
      <c r="C19" s="12">
        <v>7</v>
      </c>
      <c r="D19" s="12">
        <v>104</v>
      </c>
      <c r="E19" s="12">
        <v>31</v>
      </c>
      <c r="F19" s="12">
        <v>89</v>
      </c>
      <c r="G19" s="12">
        <v>215</v>
      </c>
      <c r="H19" s="12">
        <v>87</v>
      </c>
      <c r="I19" s="12">
        <v>27</v>
      </c>
      <c r="J19" s="12">
        <v>17</v>
      </c>
      <c r="K19" s="12">
        <v>22</v>
      </c>
      <c r="L19" s="12">
        <v>41</v>
      </c>
      <c r="M19" s="12">
        <v>31</v>
      </c>
      <c r="N19" s="12">
        <v>41</v>
      </c>
      <c r="O19" s="12">
        <v>1</v>
      </c>
      <c r="P19" s="12">
        <v>38</v>
      </c>
      <c r="Q19" s="12">
        <v>49</v>
      </c>
      <c r="R19" s="12">
        <v>36</v>
      </c>
      <c r="S19" s="12">
        <v>35</v>
      </c>
      <c r="T19" s="12">
        <v>30</v>
      </c>
      <c r="U19" s="12">
        <v>43</v>
      </c>
      <c r="V19" s="12">
        <v>25</v>
      </c>
      <c r="W19" s="12">
        <v>37</v>
      </c>
      <c r="X19" s="12">
        <v>47</v>
      </c>
      <c r="Y19" s="12">
        <v>36</v>
      </c>
      <c r="Z19" s="12">
        <v>52</v>
      </c>
      <c r="AB19" s="108" t="s">
        <v>205</v>
      </c>
    </row>
    <row r="20" spans="1:28">
      <c r="A20" s="9" t="s">
        <v>45</v>
      </c>
      <c r="B20" s="79" t="s">
        <v>44</v>
      </c>
      <c r="C20" s="12">
        <v>676</v>
      </c>
      <c r="D20" s="12">
        <v>1411</v>
      </c>
      <c r="E20" s="12">
        <v>1292</v>
      </c>
      <c r="F20" s="12">
        <v>1366</v>
      </c>
      <c r="G20" s="12">
        <v>1162</v>
      </c>
      <c r="H20" s="12">
        <v>1387</v>
      </c>
      <c r="I20" s="12">
        <v>1662</v>
      </c>
      <c r="J20" s="12">
        <v>1511</v>
      </c>
      <c r="K20" s="12">
        <v>1451</v>
      </c>
      <c r="L20" s="12">
        <v>1720</v>
      </c>
      <c r="M20" s="12">
        <v>1628</v>
      </c>
      <c r="N20" s="12">
        <v>1237</v>
      </c>
      <c r="O20" s="12">
        <v>824</v>
      </c>
      <c r="P20" s="12">
        <v>1903</v>
      </c>
      <c r="Q20" s="12">
        <v>1557</v>
      </c>
      <c r="R20" s="12">
        <v>1840</v>
      </c>
      <c r="S20" s="12">
        <v>1321</v>
      </c>
      <c r="T20" s="12">
        <v>1619</v>
      </c>
      <c r="U20" s="12">
        <v>1699</v>
      </c>
      <c r="V20" s="12">
        <v>1500</v>
      </c>
      <c r="W20" s="12">
        <v>1533</v>
      </c>
      <c r="X20" s="12">
        <v>1763</v>
      </c>
      <c r="Y20" s="12">
        <v>1687</v>
      </c>
      <c r="Z20" s="12">
        <v>1411</v>
      </c>
      <c r="AB20" s="108" t="s">
        <v>206</v>
      </c>
    </row>
    <row r="21" spans="1:28">
      <c r="A21" s="9" t="s">
        <v>43</v>
      </c>
      <c r="B21" s="9" t="s">
        <v>4</v>
      </c>
      <c r="C21" s="12">
        <v>88.820472000000009</v>
      </c>
      <c r="D21" s="12">
        <v>143.23146100000002</v>
      </c>
      <c r="E21" s="12">
        <v>125.89459599999999</v>
      </c>
      <c r="F21" s="12">
        <v>139.38286799999997</v>
      </c>
      <c r="G21" s="12">
        <v>120.03288200000001</v>
      </c>
      <c r="H21" s="12">
        <v>127.03095800000003</v>
      </c>
      <c r="I21" s="12">
        <v>160.47584699999999</v>
      </c>
      <c r="J21" s="12">
        <v>150.35529399999999</v>
      </c>
      <c r="K21" s="12">
        <v>162.23374999999993</v>
      </c>
      <c r="L21" s="12">
        <v>134.01515899999998</v>
      </c>
      <c r="M21" s="12">
        <v>129.66390899999996</v>
      </c>
      <c r="N21" s="12">
        <v>159.06901499999998</v>
      </c>
      <c r="O21" s="12">
        <v>107.23501900000001</v>
      </c>
      <c r="P21" s="12">
        <v>148.28702700000002</v>
      </c>
      <c r="Q21" s="12">
        <v>163.27655399999998</v>
      </c>
      <c r="R21" s="12">
        <v>161.38763999999995</v>
      </c>
      <c r="S21" s="12">
        <v>150.98354</v>
      </c>
      <c r="T21" s="12">
        <v>151.52310100000003</v>
      </c>
      <c r="U21" s="12">
        <v>139.72908199999998</v>
      </c>
      <c r="V21" s="12">
        <v>138.39313599999997</v>
      </c>
      <c r="W21" s="12">
        <v>197.39966699999999</v>
      </c>
      <c r="X21" s="12">
        <v>146.91317200000006</v>
      </c>
      <c r="Y21" s="12">
        <v>159.43367000000003</v>
      </c>
      <c r="Z21" s="12">
        <v>144.67454999999998</v>
      </c>
      <c r="AB21" s="108" t="s">
        <v>207</v>
      </c>
    </row>
    <row r="22" spans="1:28">
      <c r="A22" s="9" t="s">
        <v>42</v>
      </c>
      <c r="B22" s="9" t="s">
        <v>41</v>
      </c>
      <c r="C22" s="12">
        <v>1.6814475520000001</v>
      </c>
      <c r="D22" s="12">
        <v>3.3517689470000001</v>
      </c>
      <c r="E22" s="12">
        <v>3.1211532960000001</v>
      </c>
      <c r="F22" s="12">
        <v>3.3851477860000001</v>
      </c>
      <c r="G22" s="12">
        <v>3.2581480969999999</v>
      </c>
      <c r="H22" s="12">
        <v>2.8534279998900001</v>
      </c>
      <c r="I22" s="12">
        <v>3.4777214537909997</v>
      </c>
      <c r="J22" s="12">
        <v>3.3264144610000002</v>
      </c>
      <c r="K22" s="12">
        <v>3.5525673370000002</v>
      </c>
      <c r="L22" s="12">
        <v>3.7835022741499995</v>
      </c>
      <c r="M22" s="12">
        <v>3.864119562</v>
      </c>
      <c r="N22" s="12">
        <v>3.34630209</v>
      </c>
      <c r="O22" s="12">
        <v>1.971076289</v>
      </c>
      <c r="P22" s="12">
        <v>6.2179130330000003</v>
      </c>
      <c r="Q22" s="12">
        <v>3.7085498160000001</v>
      </c>
      <c r="R22" s="12">
        <v>4.0857809643190004</v>
      </c>
      <c r="S22" s="12">
        <v>3.9669283790000001</v>
      </c>
      <c r="T22" s="12">
        <v>4.1779252500000004</v>
      </c>
      <c r="U22" s="12">
        <v>4.1727213059999997</v>
      </c>
      <c r="V22" s="12">
        <v>4.1466141470000002</v>
      </c>
      <c r="W22" s="12">
        <v>4.2781945269900001</v>
      </c>
      <c r="X22" s="12">
        <v>4.4244122481000003</v>
      </c>
      <c r="Y22" s="12">
        <v>3.9292548445</v>
      </c>
      <c r="Z22" s="12">
        <v>3.1665550429999998</v>
      </c>
      <c r="AB22" s="108" t="s">
        <v>208</v>
      </c>
    </row>
    <row r="23" spans="1:28">
      <c r="A23" s="9" t="s">
        <v>40</v>
      </c>
      <c r="B23" s="9" t="s">
        <v>4</v>
      </c>
      <c r="C23" s="12">
        <v>31.672279999999997</v>
      </c>
      <c r="D23" s="12">
        <v>67.015459000000007</v>
      </c>
      <c r="E23" s="12">
        <v>60.707430000000009</v>
      </c>
      <c r="F23" s="12">
        <v>52.914999999999999</v>
      </c>
      <c r="G23" s="12">
        <v>51.906077999999994</v>
      </c>
      <c r="H23" s="12">
        <v>48.891837000000002</v>
      </c>
      <c r="I23" s="12">
        <v>52.119008999999998</v>
      </c>
      <c r="J23" s="12">
        <v>62.534369999999996</v>
      </c>
      <c r="K23" s="12">
        <v>48.918334999999999</v>
      </c>
      <c r="L23" s="12">
        <v>49.313820999999997</v>
      </c>
      <c r="M23" s="12">
        <v>49.839300999999999</v>
      </c>
      <c r="N23" s="12">
        <v>61.292071999999997</v>
      </c>
      <c r="O23" s="12">
        <v>33.004232000000002</v>
      </c>
      <c r="P23" s="12">
        <v>57.393967000000004</v>
      </c>
      <c r="Q23" s="12">
        <v>49.043694000000002</v>
      </c>
      <c r="R23" s="12">
        <v>56.607539999999993</v>
      </c>
      <c r="S23" s="12">
        <v>43.639821000000005</v>
      </c>
      <c r="T23" s="12">
        <v>49.221634999999992</v>
      </c>
      <c r="U23" s="12">
        <v>52.318150999999993</v>
      </c>
      <c r="V23" s="12">
        <v>50.717825999999995</v>
      </c>
      <c r="W23" s="12">
        <v>50.069024999999996</v>
      </c>
      <c r="X23" s="12">
        <v>48.983960999999994</v>
      </c>
      <c r="Y23" s="12">
        <v>54.477338000000003</v>
      </c>
      <c r="Z23" s="12">
        <v>59.059332000000005</v>
      </c>
      <c r="AB23" s="108" t="s">
        <v>209</v>
      </c>
    </row>
    <row r="24" spans="1:28">
      <c r="A24" s="9" t="s">
        <v>39</v>
      </c>
      <c r="B24" s="9" t="s">
        <v>4</v>
      </c>
      <c r="C24" s="12">
        <v>16.320851000000001</v>
      </c>
      <c r="D24" s="12">
        <v>23.132493999999998</v>
      </c>
      <c r="E24" s="12">
        <v>19.876881999999998</v>
      </c>
      <c r="F24" s="12">
        <v>20.742438999999997</v>
      </c>
      <c r="G24" s="12">
        <v>15.840569000000002</v>
      </c>
      <c r="H24" s="12">
        <v>15.556809999999997</v>
      </c>
      <c r="I24" s="12">
        <v>19.862201000000002</v>
      </c>
      <c r="J24" s="12">
        <v>18.711690000000001</v>
      </c>
      <c r="K24" s="12">
        <v>17.485964999999997</v>
      </c>
      <c r="L24" s="12">
        <v>19.204691000000004</v>
      </c>
      <c r="M24" s="12">
        <v>18.050796999999999</v>
      </c>
      <c r="N24" s="12">
        <v>18.111400999999997</v>
      </c>
      <c r="O24" s="12">
        <v>13.345377000000001</v>
      </c>
      <c r="P24" s="12">
        <v>18.00207</v>
      </c>
      <c r="Q24" s="12">
        <v>16.849743</v>
      </c>
      <c r="R24" s="12">
        <v>18.201679000000002</v>
      </c>
      <c r="S24" s="12">
        <v>16.744378000000001</v>
      </c>
      <c r="T24" s="12">
        <v>18.257690000000004</v>
      </c>
      <c r="U24" s="12">
        <v>19.943904</v>
      </c>
      <c r="V24" s="12">
        <v>20.850205000000003</v>
      </c>
      <c r="W24" s="12">
        <v>22.507553000000001</v>
      </c>
      <c r="X24" s="12">
        <v>22.612281000000003</v>
      </c>
      <c r="Y24" s="12">
        <v>23.631447000000001</v>
      </c>
      <c r="Z24" s="12">
        <v>20.790616000000004</v>
      </c>
      <c r="AB24" s="108" t="s">
        <v>210</v>
      </c>
    </row>
    <row r="25" spans="1:28">
      <c r="A25" s="9" t="s">
        <v>38</v>
      </c>
      <c r="B25" s="9" t="s">
        <v>4</v>
      </c>
      <c r="C25" s="12">
        <v>62.636017999999986</v>
      </c>
      <c r="D25" s="12">
        <v>90.611432000000008</v>
      </c>
      <c r="E25" s="12">
        <v>81.802402000000015</v>
      </c>
      <c r="F25" s="12">
        <v>73.443019000000007</v>
      </c>
      <c r="G25" s="12">
        <v>81.372781999999987</v>
      </c>
      <c r="H25" s="12">
        <v>76.508452999999989</v>
      </c>
      <c r="I25" s="12">
        <v>69.895195000000001</v>
      </c>
      <c r="J25" s="12">
        <v>78.639248000000009</v>
      </c>
      <c r="K25" s="12">
        <v>88.419396000000006</v>
      </c>
      <c r="L25" s="12">
        <v>82.433130999999989</v>
      </c>
      <c r="M25" s="12">
        <v>70.946534999999997</v>
      </c>
      <c r="N25" s="12">
        <v>74.425431000000003</v>
      </c>
      <c r="O25" s="12">
        <v>64.758714000000012</v>
      </c>
      <c r="P25" s="12">
        <v>80.224257999999992</v>
      </c>
      <c r="Q25" s="12">
        <v>90.791082999999986</v>
      </c>
      <c r="R25" s="12">
        <v>91.615230999999994</v>
      </c>
      <c r="S25" s="12">
        <v>90.076225000000008</v>
      </c>
      <c r="T25" s="12">
        <v>85.981718999999998</v>
      </c>
      <c r="U25" s="12">
        <v>82.561016000000009</v>
      </c>
      <c r="V25" s="12">
        <v>77.808337999999992</v>
      </c>
      <c r="W25" s="12">
        <v>88.039767999999995</v>
      </c>
      <c r="X25" s="12">
        <v>89.093138999999994</v>
      </c>
      <c r="Y25" s="12">
        <v>90.957147000000006</v>
      </c>
      <c r="Z25" s="12">
        <v>68.186494999999994</v>
      </c>
      <c r="AB25" s="108" t="s">
        <v>211</v>
      </c>
    </row>
    <row r="26" spans="1:28">
      <c r="A26" s="9" t="s">
        <v>37</v>
      </c>
      <c r="B26" s="9" t="s">
        <v>4</v>
      </c>
      <c r="C26" s="12">
        <v>27.609123</v>
      </c>
      <c r="D26" s="12">
        <v>47.077871000000009</v>
      </c>
      <c r="E26" s="12">
        <v>42.309069999999998</v>
      </c>
      <c r="F26" s="12">
        <v>42.273445000000002</v>
      </c>
      <c r="G26" s="12">
        <v>44.161441999999994</v>
      </c>
      <c r="H26" s="12">
        <v>44.001914999999997</v>
      </c>
      <c r="I26" s="12">
        <v>43.255981999999996</v>
      </c>
      <c r="J26" s="12">
        <v>44.585169999999998</v>
      </c>
      <c r="K26" s="12">
        <v>44.172811999999993</v>
      </c>
      <c r="L26" s="12">
        <v>40.827683</v>
      </c>
      <c r="M26" s="12">
        <v>46.715600000000009</v>
      </c>
      <c r="N26" s="12">
        <v>49.131876000000005</v>
      </c>
      <c r="O26" s="12">
        <v>29.349403000000002</v>
      </c>
      <c r="P26" s="12">
        <v>52.955316000000003</v>
      </c>
      <c r="Q26" s="12">
        <v>47.061498</v>
      </c>
      <c r="R26" s="12">
        <v>45.98708700000001</v>
      </c>
      <c r="S26" s="12">
        <v>43.245701999999994</v>
      </c>
      <c r="T26" s="12">
        <v>41.942585000000001</v>
      </c>
      <c r="U26" s="12">
        <v>43.875430000000001</v>
      </c>
      <c r="V26" s="12">
        <v>40.98489</v>
      </c>
      <c r="W26" s="12">
        <v>41.423044000000004</v>
      </c>
      <c r="X26" s="12">
        <v>44.610055000000003</v>
      </c>
      <c r="Y26" s="12">
        <v>44.343164999999999</v>
      </c>
      <c r="Z26" s="12">
        <v>43.655980999999997</v>
      </c>
      <c r="AB26" s="108" t="s">
        <v>212</v>
      </c>
    </row>
    <row r="27" spans="1:28">
      <c r="A27" s="9" t="s">
        <v>36</v>
      </c>
      <c r="B27" s="9" t="s">
        <v>34</v>
      </c>
      <c r="C27" s="12">
        <v>41.427289999999999</v>
      </c>
      <c r="D27" s="12">
        <v>49.836703</v>
      </c>
      <c r="E27" s="12">
        <v>44.136187999999997</v>
      </c>
      <c r="F27" s="12">
        <v>49.794226999999992</v>
      </c>
      <c r="G27" s="12">
        <v>42.771589999999996</v>
      </c>
      <c r="H27" s="12">
        <v>58.711022000000007</v>
      </c>
      <c r="I27" s="12">
        <v>40.684017000000004</v>
      </c>
      <c r="J27" s="12">
        <v>57.315655</v>
      </c>
      <c r="K27" s="12">
        <v>62.921126999999991</v>
      </c>
      <c r="L27" s="12">
        <v>52.044483</v>
      </c>
      <c r="M27" s="12">
        <v>59.105412999999999</v>
      </c>
      <c r="N27" s="12">
        <v>63.523488000000008</v>
      </c>
      <c r="O27" s="12">
        <v>47.358440000000002</v>
      </c>
      <c r="P27" s="12">
        <v>60.504898999999995</v>
      </c>
      <c r="Q27" s="12">
        <v>66.860118999999997</v>
      </c>
      <c r="R27" s="12">
        <v>57.913857999999991</v>
      </c>
      <c r="S27" s="12">
        <v>55.471094999999998</v>
      </c>
      <c r="T27" s="12">
        <v>54.333790999999998</v>
      </c>
      <c r="U27" s="12">
        <v>60.193601999999998</v>
      </c>
      <c r="V27" s="12">
        <v>59.152501999999998</v>
      </c>
      <c r="W27" s="12">
        <v>63.001613999999996</v>
      </c>
      <c r="X27" s="12">
        <v>64.995829999999998</v>
      </c>
      <c r="Y27" s="12">
        <v>56.366763999999996</v>
      </c>
      <c r="Z27" s="12">
        <v>51.852567999999998</v>
      </c>
      <c r="AB27" s="108" t="s">
        <v>213</v>
      </c>
    </row>
    <row r="28" spans="1:28">
      <c r="A28" s="9" t="s">
        <v>35</v>
      </c>
      <c r="B28" s="9" t="s">
        <v>34</v>
      </c>
      <c r="C28" s="12">
        <v>101.50501999999999</v>
      </c>
      <c r="D28" s="12">
        <v>110.07705300000001</v>
      </c>
      <c r="E28" s="12">
        <v>96.090586000000002</v>
      </c>
      <c r="F28" s="12">
        <v>91.727872999999988</v>
      </c>
      <c r="G28" s="12">
        <v>100.68361400000001</v>
      </c>
      <c r="H28" s="12">
        <v>103.55050800000001</v>
      </c>
      <c r="I28" s="12">
        <v>90.259665000000012</v>
      </c>
      <c r="J28" s="12">
        <v>108.627735</v>
      </c>
      <c r="K28" s="12">
        <v>98.906720000000007</v>
      </c>
      <c r="L28" s="12">
        <v>102.531148</v>
      </c>
      <c r="M28" s="12">
        <v>100.615573</v>
      </c>
      <c r="N28" s="12">
        <v>95.193821999999983</v>
      </c>
      <c r="O28" s="12">
        <v>96.45447999999999</v>
      </c>
      <c r="P28" s="12">
        <v>109.624379</v>
      </c>
      <c r="Q28" s="12">
        <v>103.281762</v>
      </c>
      <c r="R28" s="12">
        <v>105.22842999999999</v>
      </c>
      <c r="S28" s="12">
        <v>97.53886</v>
      </c>
      <c r="T28" s="12">
        <v>97.149206000000007</v>
      </c>
      <c r="U28" s="12">
        <v>109.220314</v>
      </c>
      <c r="V28" s="12">
        <v>100.34228900000001</v>
      </c>
      <c r="W28" s="12">
        <v>94.848796000000007</v>
      </c>
      <c r="X28" s="12">
        <v>98.577255000000008</v>
      </c>
      <c r="Y28" s="12">
        <v>100.249483</v>
      </c>
      <c r="Z28" s="12">
        <v>104.37547000000001</v>
      </c>
      <c r="AB28" s="108" t="s">
        <v>214</v>
      </c>
    </row>
    <row r="29" spans="1:28">
      <c r="A29" s="9" t="s">
        <v>33</v>
      </c>
      <c r="B29" s="9" t="s">
        <v>4</v>
      </c>
      <c r="C29" s="12">
        <v>2.8329219999999982</v>
      </c>
      <c r="D29" s="12">
        <v>4.3266610000000041</v>
      </c>
      <c r="E29" s="12">
        <v>2.8297999999999992</v>
      </c>
      <c r="F29" s="12">
        <v>2.8901689999999993</v>
      </c>
      <c r="G29" s="12">
        <v>1.7361479999999994</v>
      </c>
      <c r="H29" s="12">
        <v>1.0294270000000003</v>
      </c>
      <c r="I29" s="12">
        <v>1.5493999999999992</v>
      </c>
      <c r="J29" s="12">
        <v>1.4637999999999998</v>
      </c>
      <c r="K29" s="12">
        <v>1.1785659999999998</v>
      </c>
      <c r="L29" s="12">
        <v>1.8750789999999991</v>
      </c>
      <c r="M29" s="12">
        <v>2.0490779999999997</v>
      </c>
      <c r="N29" s="12">
        <v>2.9072549999999988</v>
      </c>
      <c r="O29" s="12">
        <v>2.2017539999999989</v>
      </c>
      <c r="P29" s="12">
        <v>4.0497669999999992</v>
      </c>
      <c r="Q29" s="12">
        <v>3.6337200000000016</v>
      </c>
      <c r="R29" s="12">
        <v>4.1655530000000018</v>
      </c>
      <c r="S29" s="12">
        <v>3.5472489999999994</v>
      </c>
      <c r="T29" s="12">
        <v>2.3721139999999989</v>
      </c>
      <c r="U29" s="12">
        <v>2.2365329999999997</v>
      </c>
      <c r="V29" s="12">
        <v>2.2577719999999992</v>
      </c>
      <c r="W29" s="12">
        <v>3.2035880000000003</v>
      </c>
      <c r="X29" s="12">
        <v>3.7870490000000001</v>
      </c>
      <c r="Y29" s="12">
        <v>2.7250249999999991</v>
      </c>
      <c r="Z29" s="12">
        <v>2.3731769999999996</v>
      </c>
      <c r="AB29" s="108" t="s">
        <v>215</v>
      </c>
    </row>
    <row r="30" spans="1:28">
      <c r="A30" s="9" t="s">
        <v>32</v>
      </c>
      <c r="B30" s="9" t="s">
        <v>4</v>
      </c>
      <c r="C30" s="12">
        <v>24.677510000000002</v>
      </c>
      <c r="D30" s="12">
        <v>67.685589999999991</v>
      </c>
      <c r="E30" s="12">
        <v>60.797380000000004</v>
      </c>
      <c r="F30" s="12">
        <v>59.405441999999994</v>
      </c>
      <c r="G30" s="12">
        <v>47.971069999999997</v>
      </c>
      <c r="H30" s="12">
        <v>56.311633</v>
      </c>
      <c r="I30" s="12">
        <v>51.564029999999995</v>
      </c>
      <c r="J30" s="12">
        <v>56.940835</v>
      </c>
      <c r="K30" s="12">
        <v>62.919950000000007</v>
      </c>
      <c r="L30" s="12">
        <v>59.394629000000002</v>
      </c>
      <c r="M30" s="12">
        <v>55.502678000000003</v>
      </c>
      <c r="N30" s="12">
        <v>50.719819999999999</v>
      </c>
      <c r="O30" s="12">
        <v>27.189522</v>
      </c>
      <c r="P30" s="12">
        <v>42.439746</v>
      </c>
      <c r="Q30" s="12">
        <v>55.627149999999993</v>
      </c>
      <c r="R30" s="12">
        <v>52.008584999999997</v>
      </c>
      <c r="S30" s="12">
        <v>45.759460000000004</v>
      </c>
      <c r="T30" s="12">
        <v>38.256717999999992</v>
      </c>
      <c r="U30" s="12">
        <v>44.695717000000002</v>
      </c>
      <c r="V30" s="12">
        <v>41.374475000000004</v>
      </c>
      <c r="W30" s="12">
        <v>54.421621000000002</v>
      </c>
      <c r="X30" s="12">
        <v>57.083596</v>
      </c>
      <c r="Y30" s="12">
        <v>56.080734999999997</v>
      </c>
      <c r="Z30" s="12">
        <v>52.397711000000008</v>
      </c>
      <c r="AB30" s="108" t="s">
        <v>216</v>
      </c>
    </row>
    <row r="31" spans="1:28">
      <c r="A31" s="9" t="s">
        <v>28</v>
      </c>
      <c r="B31" s="9" t="s">
        <v>4</v>
      </c>
      <c r="C31" s="12">
        <v>11.345000000000001</v>
      </c>
      <c r="D31" s="12">
        <v>11.227</v>
      </c>
      <c r="E31" s="12">
        <v>11.986000000000001</v>
      </c>
      <c r="F31" s="12">
        <v>10.446</v>
      </c>
      <c r="G31" s="12">
        <v>11.004</v>
      </c>
      <c r="H31" s="12">
        <v>10.875</v>
      </c>
      <c r="I31" s="12">
        <v>10.403</v>
      </c>
      <c r="J31" s="12">
        <v>11.098000000000001</v>
      </c>
      <c r="K31" s="12">
        <v>10.196</v>
      </c>
      <c r="L31" s="12">
        <v>9.8330000000000002</v>
      </c>
      <c r="M31" s="12">
        <v>10.475</v>
      </c>
      <c r="N31" s="12">
        <v>10.882999999999999</v>
      </c>
      <c r="O31" s="12">
        <v>10.039</v>
      </c>
      <c r="P31" s="12">
        <v>10.76</v>
      </c>
      <c r="Q31" s="12">
        <v>11.829499999999999</v>
      </c>
      <c r="R31" s="12">
        <v>9.6660000000000004</v>
      </c>
      <c r="S31" s="12">
        <v>9.0350000000000001</v>
      </c>
      <c r="T31" s="12">
        <v>9.3919999999999995</v>
      </c>
      <c r="U31" s="12">
        <v>8.4253339999999994</v>
      </c>
      <c r="V31" s="12">
        <v>8.0220000000000002</v>
      </c>
      <c r="W31" s="12">
        <v>9.8480000000000008</v>
      </c>
      <c r="X31" s="12">
        <v>11.56</v>
      </c>
      <c r="Y31" s="12">
        <v>11.385999999999999</v>
      </c>
      <c r="Z31" s="12">
        <v>11.116</v>
      </c>
      <c r="AB31" s="108" t="s">
        <v>217</v>
      </c>
    </row>
    <row r="32" spans="1:28">
      <c r="A32" s="9" t="s">
        <v>27</v>
      </c>
      <c r="B32" s="9" t="s">
        <v>26</v>
      </c>
      <c r="C32" s="12">
        <v>4.7220999999999993</v>
      </c>
      <c r="D32" s="12">
        <v>4.0316999999999998</v>
      </c>
      <c r="E32" s="12">
        <v>4.5697599999999996</v>
      </c>
      <c r="F32" s="12">
        <v>4.6424799999999999</v>
      </c>
      <c r="G32" s="12">
        <v>4.7919999999999998</v>
      </c>
      <c r="H32" s="12">
        <v>4.9516</v>
      </c>
      <c r="I32" s="12">
        <v>4.5046999999999997</v>
      </c>
      <c r="J32" s="12">
        <v>4.6233000000000004</v>
      </c>
      <c r="K32" s="12">
        <v>3.8605999999999998</v>
      </c>
      <c r="L32" s="12">
        <v>4.2999000000000009</v>
      </c>
      <c r="M32" s="12">
        <v>4.3</v>
      </c>
      <c r="N32" s="12">
        <v>4.2</v>
      </c>
      <c r="O32" s="12">
        <v>4.7344999999999997</v>
      </c>
      <c r="P32" s="12">
        <v>4.7210700000000001</v>
      </c>
      <c r="Q32" s="12">
        <v>4.5288000000000004</v>
      </c>
      <c r="R32" s="12">
        <v>4.4193999999999996</v>
      </c>
      <c r="S32" s="12">
        <v>4.7773999999999992</v>
      </c>
      <c r="T32" s="12">
        <v>4.5173000000000005</v>
      </c>
      <c r="U32" s="12">
        <v>4.4714999999999998</v>
      </c>
      <c r="V32" s="12">
        <v>4.5531499999999996</v>
      </c>
      <c r="W32" s="12">
        <v>4.6577999999999991</v>
      </c>
      <c r="X32" s="12">
        <v>4.4429999999999996</v>
      </c>
      <c r="Y32" s="12">
        <v>3.9220000000000002</v>
      </c>
      <c r="Z32" s="12">
        <v>4.7060000000000004</v>
      </c>
      <c r="AB32" s="108" t="s">
        <v>218</v>
      </c>
    </row>
    <row r="33" spans="1:28">
      <c r="A33" s="9" t="s">
        <v>25</v>
      </c>
      <c r="B33" s="9" t="s">
        <v>4</v>
      </c>
      <c r="C33" s="12">
        <v>0.44800000000000001</v>
      </c>
      <c r="D33" s="12">
        <v>0.84699999999999998</v>
      </c>
      <c r="E33" s="12">
        <v>0.41499999999999998</v>
      </c>
      <c r="F33" s="12">
        <v>0</v>
      </c>
      <c r="G33" s="12">
        <v>0</v>
      </c>
      <c r="H33" s="12">
        <v>0</v>
      </c>
      <c r="I33" s="12">
        <v>0</v>
      </c>
      <c r="J33" s="12">
        <v>0.51600000000000001</v>
      </c>
      <c r="K33" s="12">
        <v>3.5999999999999997E-2</v>
      </c>
      <c r="L33" s="12">
        <v>4.1000000000000002E-2</v>
      </c>
      <c r="M33" s="12">
        <v>3.6999999999999998E-2</v>
      </c>
      <c r="N33" s="12">
        <v>6.0499999999999998E-2</v>
      </c>
      <c r="O33" s="12">
        <v>8.2000000000000003E-2</v>
      </c>
      <c r="P33" s="12">
        <v>0.56499999999999995</v>
      </c>
      <c r="Q33" s="12">
        <v>0.10299999999999999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0.53</v>
      </c>
      <c r="Z33" s="12">
        <v>0.42799999999999999</v>
      </c>
      <c r="AB33" s="108" t="s">
        <v>219</v>
      </c>
    </row>
    <row r="34" spans="1:28">
      <c r="A34" s="9" t="s">
        <v>24</v>
      </c>
      <c r="B34" s="9" t="s">
        <v>4</v>
      </c>
      <c r="C34" s="12">
        <v>12.5</v>
      </c>
      <c r="D34" s="12">
        <v>17</v>
      </c>
      <c r="E34" s="12">
        <v>18.7</v>
      </c>
      <c r="F34" s="12">
        <v>19.5</v>
      </c>
      <c r="G34" s="12">
        <v>19</v>
      </c>
      <c r="H34" s="12">
        <v>18.5</v>
      </c>
      <c r="I34" s="12">
        <v>19</v>
      </c>
      <c r="J34" s="12">
        <v>19</v>
      </c>
      <c r="K34" s="12">
        <v>19.2</v>
      </c>
      <c r="L34" s="12">
        <v>19</v>
      </c>
      <c r="M34" s="12">
        <v>19.399999999999999</v>
      </c>
      <c r="N34" s="12">
        <v>19.399999999999999</v>
      </c>
      <c r="O34" s="12">
        <v>13.5</v>
      </c>
      <c r="P34" s="12">
        <v>18</v>
      </c>
      <c r="Q34" s="12">
        <v>18.3</v>
      </c>
      <c r="R34" s="12">
        <v>19</v>
      </c>
      <c r="S34" s="12">
        <v>17.5</v>
      </c>
      <c r="T34" s="12">
        <v>17.5</v>
      </c>
      <c r="U34" s="12">
        <v>20</v>
      </c>
      <c r="V34" s="12">
        <v>21</v>
      </c>
      <c r="W34" s="12">
        <v>22</v>
      </c>
      <c r="X34" s="12">
        <v>24</v>
      </c>
      <c r="Y34" s="12">
        <v>24.5</v>
      </c>
      <c r="Z34" s="12">
        <v>23</v>
      </c>
      <c r="AB34" s="108" t="s">
        <v>220</v>
      </c>
    </row>
    <row r="35" spans="1:28">
      <c r="A35" s="40" t="s">
        <v>23</v>
      </c>
      <c r="B35" s="9" t="s">
        <v>4</v>
      </c>
      <c r="C35" s="12">
        <v>14</v>
      </c>
      <c r="D35" s="12">
        <v>14.8</v>
      </c>
      <c r="E35" s="12">
        <v>15.5</v>
      </c>
      <c r="F35" s="12">
        <v>16.5</v>
      </c>
      <c r="G35" s="12">
        <v>18.5</v>
      </c>
      <c r="H35" s="12">
        <v>17.7</v>
      </c>
      <c r="I35" s="12">
        <v>17.5</v>
      </c>
      <c r="J35" s="12">
        <v>18.5</v>
      </c>
      <c r="K35" s="12">
        <v>17.2</v>
      </c>
      <c r="L35" s="12">
        <v>17</v>
      </c>
      <c r="M35" s="12">
        <v>17.5</v>
      </c>
      <c r="N35" s="12">
        <v>17.3</v>
      </c>
      <c r="O35" s="12">
        <v>14.42</v>
      </c>
      <c r="P35" s="12">
        <v>19</v>
      </c>
      <c r="Q35" s="12">
        <v>18</v>
      </c>
      <c r="R35" s="12">
        <v>20</v>
      </c>
      <c r="S35" s="12">
        <v>21</v>
      </c>
      <c r="T35" s="12">
        <v>21.5</v>
      </c>
      <c r="U35" s="12">
        <v>22.5</v>
      </c>
      <c r="V35" s="12">
        <v>20</v>
      </c>
      <c r="W35" s="12">
        <v>21</v>
      </c>
      <c r="X35" s="12">
        <v>21.2</v>
      </c>
      <c r="Y35" s="12">
        <v>21.3</v>
      </c>
      <c r="Z35" s="12">
        <v>20</v>
      </c>
      <c r="AB35" s="108" t="s">
        <v>221</v>
      </c>
    </row>
    <row r="36" spans="1:28">
      <c r="A36" s="9" t="s">
        <v>22</v>
      </c>
      <c r="B36" s="9" t="s">
        <v>4</v>
      </c>
      <c r="C36" s="12">
        <v>17</v>
      </c>
      <c r="D36" s="12">
        <v>20</v>
      </c>
      <c r="E36" s="12">
        <v>20.5</v>
      </c>
      <c r="F36" s="12">
        <v>20</v>
      </c>
      <c r="G36" s="12">
        <v>21</v>
      </c>
      <c r="H36" s="12">
        <v>22</v>
      </c>
      <c r="I36" s="12">
        <v>20</v>
      </c>
      <c r="J36" s="12">
        <v>21.5</v>
      </c>
      <c r="K36" s="12">
        <v>21.6</v>
      </c>
      <c r="L36" s="12">
        <v>21.5</v>
      </c>
      <c r="M36" s="12">
        <v>19</v>
      </c>
      <c r="N36" s="12">
        <v>21</v>
      </c>
      <c r="O36" s="12">
        <v>19.5</v>
      </c>
      <c r="P36" s="12">
        <v>26</v>
      </c>
      <c r="Q36" s="12">
        <v>27</v>
      </c>
      <c r="R36" s="12">
        <v>25.5</v>
      </c>
      <c r="S36" s="12">
        <v>25</v>
      </c>
      <c r="T36" s="12">
        <v>24.5</v>
      </c>
      <c r="U36" s="12">
        <v>25</v>
      </c>
      <c r="V36" s="12">
        <v>25</v>
      </c>
      <c r="W36" s="12">
        <v>25.2</v>
      </c>
      <c r="X36" s="12">
        <v>26</v>
      </c>
      <c r="Y36" s="12">
        <v>25.5</v>
      </c>
      <c r="Z36" s="12">
        <v>22</v>
      </c>
      <c r="AB36" s="108" t="s">
        <v>222</v>
      </c>
    </row>
    <row r="37" spans="1:28">
      <c r="A37" s="9" t="s">
        <v>19</v>
      </c>
      <c r="B37" s="9" t="s">
        <v>18</v>
      </c>
      <c r="C37" s="12">
        <v>2.6</v>
      </c>
      <c r="D37" s="12">
        <v>2.7</v>
      </c>
      <c r="E37" s="12">
        <v>3.3</v>
      </c>
      <c r="F37" s="12">
        <v>3.9</v>
      </c>
      <c r="G37" s="12">
        <v>4</v>
      </c>
      <c r="H37" s="12">
        <v>4.2</v>
      </c>
      <c r="I37" s="12">
        <v>4.2</v>
      </c>
      <c r="J37" s="12">
        <v>4.2</v>
      </c>
      <c r="K37" s="12">
        <v>4.3</v>
      </c>
      <c r="L37" s="12">
        <v>4.5</v>
      </c>
      <c r="M37" s="12">
        <v>4.5999999999999996</v>
      </c>
      <c r="N37" s="12">
        <v>6</v>
      </c>
      <c r="O37" s="12">
        <v>2.75</v>
      </c>
      <c r="P37" s="12">
        <v>2.8</v>
      </c>
      <c r="Q37" s="12">
        <v>3.4</v>
      </c>
      <c r="R37" s="12">
        <v>4</v>
      </c>
      <c r="S37" s="12">
        <v>4.0999999999999996</v>
      </c>
      <c r="T37" s="12">
        <v>4.2</v>
      </c>
      <c r="U37" s="12">
        <v>4.3</v>
      </c>
      <c r="V37" s="12">
        <v>4.3</v>
      </c>
      <c r="W37" s="12">
        <v>4.3</v>
      </c>
      <c r="X37" s="12">
        <v>4.3</v>
      </c>
      <c r="Y37" s="12">
        <v>4.5</v>
      </c>
      <c r="Z37" s="12">
        <v>6</v>
      </c>
      <c r="AB37" s="108" t="s">
        <v>224</v>
      </c>
    </row>
    <row r="38" spans="1:28">
      <c r="A38" s="9" t="s">
        <v>17</v>
      </c>
      <c r="B38" s="9" t="s">
        <v>16</v>
      </c>
      <c r="C38" s="12">
        <v>8.6999999999999993</v>
      </c>
      <c r="D38" s="12">
        <v>10.7</v>
      </c>
      <c r="E38" s="12">
        <v>10.7</v>
      </c>
      <c r="F38" s="12">
        <v>10.75</v>
      </c>
      <c r="G38" s="12">
        <v>10.75</v>
      </c>
      <c r="H38" s="12">
        <v>11</v>
      </c>
      <c r="I38" s="12">
        <v>11.5</v>
      </c>
      <c r="J38" s="12">
        <v>11.6</v>
      </c>
      <c r="K38" s="12">
        <v>12</v>
      </c>
      <c r="L38" s="12">
        <v>12.8</v>
      </c>
      <c r="M38" s="12">
        <v>13.5</v>
      </c>
      <c r="N38" s="12">
        <v>15</v>
      </c>
      <c r="O38" s="12">
        <v>8.6999999999999993</v>
      </c>
      <c r="P38" s="12">
        <v>10.7</v>
      </c>
      <c r="Q38" s="12">
        <v>10.7</v>
      </c>
      <c r="R38" s="12">
        <v>10.75</v>
      </c>
      <c r="S38" s="12">
        <v>10.75</v>
      </c>
      <c r="T38" s="12">
        <v>11</v>
      </c>
      <c r="U38" s="12">
        <v>11.5</v>
      </c>
      <c r="V38" s="12">
        <v>12</v>
      </c>
      <c r="W38" s="12">
        <v>12</v>
      </c>
      <c r="X38" s="12">
        <v>13</v>
      </c>
      <c r="Y38" s="12">
        <v>13.2</v>
      </c>
      <c r="Z38" s="12">
        <v>15</v>
      </c>
      <c r="AB38" s="108" t="s">
        <v>225</v>
      </c>
    </row>
    <row r="39" spans="1:28">
      <c r="A39" s="38" t="s">
        <v>15</v>
      </c>
      <c r="B39" s="37" t="s">
        <v>10</v>
      </c>
      <c r="C39" s="12">
        <v>20.73</v>
      </c>
      <c r="D39" s="12">
        <v>109.837</v>
      </c>
      <c r="E39" s="12">
        <v>51.838000000000001</v>
      </c>
      <c r="F39" s="12">
        <v>48.195999999999998</v>
      </c>
      <c r="G39" s="12">
        <v>70.289000000000001</v>
      </c>
      <c r="H39" s="12">
        <v>49.24</v>
      </c>
      <c r="I39" s="12">
        <v>62.134999999999998</v>
      </c>
      <c r="J39" s="12">
        <v>70.510999999999996</v>
      </c>
      <c r="K39" s="12">
        <v>79.73</v>
      </c>
      <c r="L39" s="12">
        <v>94.305999999999997</v>
      </c>
      <c r="M39" s="12">
        <v>60.936999999999998</v>
      </c>
      <c r="N39" s="12">
        <v>58.598999999999997</v>
      </c>
      <c r="O39" s="12">
        <v>16.966000000000001</v>
      </c>
      <c r="P39" s="12">
        <v>55.884999999999998</v>
      </c>
      <c r="Q39" s="12">
        <v>67.856999999999999</v>
      </c>
      <c r="R39" s="12">
        <v>71.122</v>
      </c>
      <c r="S39" s="12">
        <v>57.661000000000001</v>
      </c>
      <c r="T39" s="12">
        <v>51.423999999999999</v>
      </c>
      <c r="U39" s="12">
        <v>73.486999999999995</v>
      </c>
      <c r="V39" s="12">
        <v>60.179000000000002</v>
      </c>
      <c r="W39" s="12">
        <v>78.313000000000002</v>
      </c>
      <c r="X39" s="12">
        <v>102.658</v>
      </c>
      <c r="Y39" s="12">
        <v>105.559</v>
      </c>
      <c r="Z39" s="12">
        <v>84.302999999999997</v>
      </c>
      <c r="AB39" s="108" t="s">
        <v>226</v>
      </c>
    </row>
    <row r="40" spans="1:28">
      <c r="A40" s="9" t="s">
        <v>14</v>
      </c>
      <c r="B40" s="9" t="s">
        <v>10</v>
      </c>
      <c r="C40" s="12">
        <v>39.420999999999999</v>
      </c>
      <c r="D40" s="12">
        <v>112.116</v>
      </c>
      <c r="E40" s="12">
        <v>96.108000000000004</v>
      </c>
      <c r="F40" s="12">
        <v>112.34099999999999</v>
      </c>
      <c r="G40" s="12">
        <v>93.578999999999994</v>
      </c>
      <c r="H40" s="12">
        <v>70.930000000000007</v>
      </c>
      <c r="I40" s="12">
        <v>101.374</v>
      </c>
      <c r="J40" s="12">
        <v>95.433999999999997</v>
      </c>
      <c r="K40" s="12">
        <v>94.878</v>
      </c>
      <c r="L40" s="12">
        <v>82.37</v>
      </c>
      <c r="M40" s="12">
        <v>91.191999999999993</v>
      </c>
      <c r="N40" s="12">
        <v>94.341999999999999</v>
      </c>
      <c r="O40" s="12">
        <v>38.106000000000002</v>
      </c>
      <c r="P40" s="12">
        <v>112.01900000000001</v>
      </c>
      <c r="Q40" s="12">
        <v>115.111</v>
      </c>
      <c r="R40" s="12">
        <v>124.48699999999999</v>
      </c>
      <c r="S40" s="12">
        <v>111.565</v>
      </c>
      <c r="T40" s="12">
        <v>96.668999999999997</v>
      </c>
      <c r="U40" s="12">
        <v>81.317999999999998</v>
      </c>
      <c r="V40" s="12">
        <v>76.872</v>
      </c>
      <c r="W40" s="12">
        <v>95.091999999999999</v>
      </c>
      <c r="X40" s="12">
        <v>104.38800000000001</v>
      </c>
      <c r="Y40" s="12">
        <v>113.89700000000001</v>
      </c>
      <c r="Z40" s="12">
        <v>99.201999999999998</v>
      </c>
      <c r="AB40" s="108" t="s">
        <v>227</v>
      </c>
    </row>
    <row r="41" spans="1:28">
      <c r="A41" s="9" t="s">
        <v>13</v>
      </c>
      <c r="B41" s="9" t="s">
        <v>10</v>
      </c>
      <c r="C41" s="12">
        <v>29.631</v>
      </c>
      <c r="D41" s="12">
        <v>63.924999999999997</v>
      </c>
      <c r="E41" s="12">
        <v>41.825000000000003</v>
      </c>
      <c r="F41" s="12">
        <v>48.182000000000002</v>
      </c>
      <c r="G41" s="12">
        <v>34.173000000000002</v>
      </c>
      <c r="H41" s="12">
        <v>39.134</v>
      </c>
      <c r="I41" s="12">
        <v>53.113999999999997</v>
      </c>
      <c r="J41" s="12">
        <v>33.411999999999999</v>
      </c>
      <c r="K41" s="12">
        <v>44.220999999999997</v>
      </c>
      <c r="L41" s="12">
        <v>51.395000000000003</v>
      </c>
      <c r="M41" s="12">
        <v>46.072000000000003</v>
      </c>
      <c r="N41" s="12">
        <v>69.524000000000001</v>
      </c>
      <c r="O41" s="12">
        <v>9.468</v>
      </c>
      <c r="P41" s="12">
        <v>38.874000000000002</v>
      </c>
      <c r="Q41" s="12">
        <v>48.09</v>
      </c>
      <c r="R41" s="12">
        <v>73.959999999999994</v>
      </c>
      <c r="S41" s="12">
        <v>62.723999999999997</v>
      </c>
      <c r="T41" s="12">
        <v>60.764000000000003</v>
      </c>
      <c r="U41" s="12">
        <v>65.468999999999994</v>
      </c>
      <c r="V41" s="12">
        <v>61.070999999999998</v>
      </c>
      <c r="W41" s="12">
        <v>64.266000000000005</v>
      </c>
      <c r="X41" s="12">
        <v>89.231999999999999</v>
      </c>
      <c r="Y41" s="12">
        <v>89.096000000000004</v>
      </c>
      <c r="Z41" s="12">
        <v>69.209000000000003</v>
      </c>
      <c r="AB41" s="108" t="s">
        <v>228</v>
      </c>
    </row>
    <row r="42" spans="1:28">
      <c r="A42" s="9" t="s">
        <v>12</v>
      </c>
      <c r="B42" s="9" t="s">
        <v>10</v>
      </c>
      <c r="C42" s="12">
        <v>87.734999999999999</v>
      </c>
      <c r="D42" s="12">
        <v>163.84</v>
      </c>
      <c r="E42" s="12">
        <v>125.917</v>
      </c>
      <c r="F42" s="12">
        <v>85.885999999999996</v>
      </c>
      <c r="G42" s="12">
        <v>26.199000000000002</v>
      </c>
      <c r="H42" s="12">
        <v>10.131</v>
      </c>
      <c r="I42" s="12">
        <v>6.0609999999999999</v>
      </c>
      <c r="J42" s="12">
        <v>6.3949999999999996</v>
      </c>
      <c r="K42" s="12">
        <v>7.6970000000000001</v>
      </c>
      <c r="L42" s="12">
        <v>53.896999999999998</v>
      </c>
      <c r="M42" s="12">
        <v>138.15600000000001</v>
      </c>
      <c r="N42" s="12">
        <v>139.46700000000001</v>
      </c>
      <c r="O42" s="12">
        <v>126.429</v>
      </c>
      <c r="P42" s="12">
        <v>236.971</v>
      </c>
      <c r="Q42" s="12">
        <v>199.184</v>
      </c>
      <c r="R42" s="12">
        <v>80.959000000000003</v>
      </c>
      <c r="S42" s="12">
        <v>10.933999999999999</v>
      </c>
      <c r="T42" s="12">
        <v>5.4189999999999996</v>
      </c>
      <c r="U42" s="12">
        <v>30.471</v>
      </c>
      <c r="V42" s="12">
        <v>2.9769999999999999</v>
      </c>
      <c r="W42" s="12">
        <v>7.702</v>
      </c>
      <c r="X42" s="12">
        <v>58.006999999999998</v>
      </c>
      <c r="Y42" s="12">
        <v>84.186999999999998</v>
      </c>
      <c r="Z42" s="12">
        <v>61.656999999999996</v>
      </c>
      <c r="AB42" s="108" t="s">
        <v>229</v>
      </c>
    </row>
    <row r="43" spans="1:28">
      <c r="A43" s="9" t="s">
        <v>11</v>
      </c>
      <c r="B43" s="9" t="s">
        <v>10</v>
      </c>
      <c r="C43" s="12">
        <v>433.88400000000001</v>
      </c>
      <c r="D43" s="12">
        <v>823.26300000000003</v>
      </c>
      <c r="E43" s="12">
        <v>748.88499999999999</v>
      </c>
      <c r="F43" s="12">
        <v>837.94600000000003</v>
      </c>
      <c r="G43" s="12">
        <v>620.22900000000004</v>
      </c>
      <c r="H43" s="12">
        <v>693.41899999999998</v>
      </c>
      <c r="I43" s="12">
        <v>662.12099999999998</v>
      </c>
      <c r="J43" s="12">
        <v>542.63300000000004</v>
      </c>
      <c r="K43" s="12">
        <v>580.39800000000002</v>
      </c>
      <c r="L43" s="12">
        <v>665.053</v>
      </c>
      <c r="M43" s="12">
        <v>682.08500000000004</v>
      </c>
      <c r="N43" s="12">
        <v>778.39200000000005</v>
      </c>
      <c r="O43" s="12">
        <v>516.50800000000004</v>
      </c>
      <c r="P43" s="12">
        <v>885.97299999999996</v>
      </c>
      <c r="Q43" s="12">
        <v>795.90300000000002</v>
      </c>
      <c r="R43" s="12">
        <v>915.45100000000002</v>
      </c>
      <c r="S43" s="12">
        <v>792.61599999999999</v>
      </c>
      <c r="T43" s="12">
        <v>786.89400000000001</v>
      </c>
      <c r="U43" s="12">
        <v>799.33</v>
      </c>
      <c r="V43" s="12">
        <v>727.78</v>
      </c>
      <c r="W43" s="12">
        <v>738.31</v>
      </c>
      <c r="X43" s="12">
        <v>805.76900000000001</v>
      </c>
      <c r="Y43" s="12">
        <v>823.43799999999999</v>
      </c>
      <c r="Z43" s="12">
        <v>728.97400000000005</v>
      </c>
      <c r="AB43" s="108" t="s">
        <v>256</v>
      </c>
    </row>
  </sheetData>
  <mergeCells count="1">
    <mergeCell ref="A1:O1"/>
  </mergeCells>
  <pageMargins left="0.70866141732283472" right="0.7086614173228347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02CDF85BB3C43825BB38CAE9C40BF" ma:contentTypeVersion="18" ma:contentTypeDescription="Create a new document." ma:contentTypeScope="" ma:versionID="1b73d6116ab50935105d8c7eae16e965">
  <xsd:schema xmlns:xsd="http://www.w3.org/2001/XMLSchema" xmlns:xs="http://www.w3.org/2001/XMLSchema" xmlns:p="http://schemas.microsoft.com/office/2006/metadata/properties" xmlns:ns2="1ae9c94a-2673-46e1-b5a6-dc0c87eae04c" xmlns:ns3="5083af8e-c479-4bff-9f3e-2a380844c8c1" targetNamespace="http://schemas.microsoft.com/office/2006/metadata/properties" ma:root="true" ma:fieldsID="d31ceb4bd609c72a5ef3b8d383532d93" ns2:_="" ns3:_="">
    <xsd:import namespace="1ae9c94a-2673-46e1-b5a6-dc0c87eae04c"/>
    <xsd:import namespace="5083af8e-c479-4bff-9f3e-2a380844c8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9c94a-2673-46e1-b5a6-dc0c87eae0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e53c95e-727e-44f4-9ee8-bf1dacd91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3af8e-c479-4bff-9f3e-2a380844c8c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6ae1418-1b43-41e8-bcf0-187ce1a503fc}" ma:internalName="TaxCatchAll" ma:showField="CatchAllData" ma:web="5083af8e-c479-4bff-9f3e-2a380844c8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83af8e-c479-4bff-9f3e-2a380844c8c1" xsi:nil="true"/>
    <lcf76f155ced4ddcb4097134ff3c332f xmlns="1ae9c94a-2673-46e1-b5a6-dc0c87eae04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5553963-8543-4DF4-91CA-F28A31AC75F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D64399B-44B8-457D-915D-EC835EC9065D}"/>
</file>

<file path=customXml/itemProps3.xml><?xml version="1.0" encoding="utf-8"?>
<ds:datastoreItem xmlns:ds="http://schemas.openxmlformats.org/officeDocument/2006/customXml" ds:itemID="{DB2FA8A2-90C5-422C-B438-BAD9C3CC4A61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1ae9c94a-2673-46e1-b5a6-dc0c87eae04c"/>
    <ds:schemaRef ds:uri="http://schemas.openxmlformats.org/package/2006/metadata/core-properties"/>
    <ds:schemaRef ds:uri="5083af8e-c479-4bff-9f3e-2a380844c8c1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Annual</vt:lpstr>
      <vt:lpstr>Monthly</vt:lpstr>
      <vt:lpstr>Notes</vt:lpstr>
      <vt:lpstr>M1-9 1399</vt:lpstr>
      <vt:lpstr>ماهیانه از 1387 </vt:lpstr>
      <vt:lpstr>ماهیانه از 1397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Robbie Andrew</dc:creator>
  <cp:lastModifiedBy>Robbie Andrew</cp:lastModifiedBy>
  <dcterms:created xsi:type="dcterms:W3CDTF">2019-08-20T16:03:40Z</dcterms:created>
  <dcterms:modified xsi:type="dcterms:W3CDTF">2021-09-16T14:30:11Z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0x01010074D02CDF85BB3C43825BB38CAE9C40BF</vt:lpwstr>
  </property>
</Properties>
</file>