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/>
  <xr:revisionPtr revIDLastSave="1" documentId="11_E96288D74CB5C259300FCA0AC4C76FFF6CEC571D" xr6:coauthVersionLast="47" xr6:coauthVersionMax="47" xr10:uidLastSave="{E3FEB47B-224E-4C92-B340-F11C7902F0FB}"/>
  <bookViews>
    <workbookView xWindow="-110" yWindow="-110" windowWidth="38620" windowHeight="21820" xr2:uid="{00000000-000D-0000-FFFF-FFFF00000000}"/>
  </bookViews>
  <sheets>
    <sheet name="DATASET_CETANE_NUMBER" sheetId="2" r:id="rId1"/>
  </sheets>
  <definedNames>
    <definedName name="_xlnm._FilterDatabase" localSheetId="0" hidden="1">DATASET_CETANE_NUMBER!$AV$2:$AV$536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S4" i="2" l="1"/>
  <c r="AS5" i="2"/>
  <c r="AS6" i="2"/>
  <c r="AS7" i="2"/>
  <c r="AS8" i="2"/>
  <c r="AS9" i="2"/>
  <c r="AS10" i="2"/>
  <c r="AS11" i="2"/>
  <c r="AS12" i="2"/>
  <c r="AS13" i="2"/>
  <c r="AS14" i="2"/>
  <c r="AS15" i="2"/>
  <c r="AS16" i="2"/>
  <c r="AS17" i="2"/>
  <c r="AS18" i="2"/>
  <c r="AS19" i="2"/>
  <c r="AS20" i="2"/>
  <c r="AS21" i="2"/>
  <c r="AS22" i="2"/>
  <c r="AS23" i="2"/>
  <c r="AS24" i="2"/>
  <c r="AS25" i="2"/>
  <c r="AS26" i="2"/>
  <c r="AS27" i="2"/>
  <c r="AS28" i="2"/>
  <c r="AS29" i="2"/>
  <c r="AS30" i="2"/>
  <c r="AS31" i="2"/>
  <c r="AS32" i="2"/>
  <c r="AS33" i="2"/>
  <c r="AS34" i="2"/>
  <c r="AS35" i="2"/>
  <c r="AS36" i="2"/>
  <c r="AS37" i="2"/>
  <c r="AS38" i="2"/>
  <c r="AS39" i="2"/>
  <c r="AS40" i="2"/>
  <c r="AS41" i="2"/>
  <c r="AS42" i="2"/>
  <c r="AS44" i="2"/>
  <c r="AS45" i="2"/>
  <c r="AS46" i="2"/>
  <c r="AS47" i="2"/>
  <c r="AS48" i="2"/>
  <c r="AS49" i="2"/>
  <c r="AS50" i="2"/>
  <c r="AS51" i="2"/>
  <c r="AS52" i="2"/>
  <c r="AS53" i="2"/>
  <c r="AS54" i="2"/>
  <c r="AS55" i="2"/>
  <c r="AS56" i="2"/>
  <c r="AS57" i="2"/>
  <c r="AS58" i="2"/>
  <c r="AS59" i="2"/>
  <c r="AS60" i="2"/>
  <c r="AS61" i="2"/>
  <c r="AS62" i="2"/>
  <c r="AS63" i="2"/>
  <c r="AS64" i="2"/>
  <c r="AS65" i="2"/>
  <c r="AS66" i="2"/>
  <c r="AS67" i="2"/>
  <c r="AS68" i="2"/>
  <c r="AS69" i="2"/>
  <c r="AS70" i="2"/>
  <c r="AS71" i="2"/>
  <c r="AS72" i="2"/>
  <c r="AS73" i="2"/>
  <c r="AS74" i="2"/>
  <c r="AS75" i="2"/>
  <c r="AS76" i="2"/>
  <c r="AS77" i="2"/>
  <c r="AS78" i="2"/>
  <c r="AS79" i="2"/>
  <c r="AS80" i="2"/>
  <c r="AS81" i="2"/>
  <c r="AS82" i="2"/>
  <c r="AS83" i="2"/>
  <c r="AS84" i="2"/>
  <c r="AS85" i="2"/>
  <c r="AS86" i="2"/>
  <c r="AS87" i="2"/>
  <c r="AS88" i="2"/>
  <c r="AS89" i="2"/>
  <c r="AS90" i="2"/>
  <c r="AS91" i="2"/>
  <c r="AS92" i="2"/>
  <c r="AS93" i="2"/>
  <c r="AS94" i="2"/>
  <c r="AS95" i="2"/>
  <c r="AS96" i="2"/>
  <c r="AS97" i="2"/>
  <c r="AS98" i="2"/>
  <c r="AS99" i="2"/>
  <c r="AS100" i="2"/>
  <c r="AS101" i="2"/>
  <c r="AS102" i="2"/>
  <c r="AS103" i="2"/>
  <c r="AS104" i="2"/>
  <c r="AS105" i="2"/>
  <c r="AS106" i="2"/>
  <c r="AS107" i="2"/>
  <c r="AS108" i="2"/>
  <c r="AS109" i="2"/>
  <c r="AS110" i="2"/>
  <c r="AS111" i="2"/>
  <c r="AS112" i="2"/>
  <c r="AS113" i="2"/>
  <c r="AS114" i="2"/>
  <c r="AS115" i="2"/>
  <c r="AS116" i="2"/>
  <c r="AS117" i="2"/>
  <c r="AS118" i="2"/>
  <c r="AS119" i="2"/>
  <c r="AS120" i="2"/>
  <c r="AS121" i="2"/>
  <c r="AS122" i="2"/>
  <c r="AS123" i="2"/>
  <c r="AS124" i="2"/>
  <c r="AS125" i="2"/>
  <c r="AS126" i="2"/>
  <c r="AS127" i="2"/>
  <c r="AS128" i="2"/>
  <c r="AS129" i="2"/>
  <c r="AS130" i="2"/>
  <c r="AS131" i="2"/>
  <c r="AS132" i="2"/>
  <c r="AS133" i="2"/>
  <c r="AS134" i="2"/>
  <c r="AS135" i="2"/>
  <c r="AS136" i="2"/>
  <c r="AS137" i="2"/>
  <c r="AS138" i="2"/>
  <c r="AS139" i="2"/>
  <c r="AS140" i="2"/>
  <c r="AS141" i="2"/>
  <c r="AS142" i="2"/>
  <c r="AS143" i="2"/>
  <c r="AS144" i="2"/>
  <c r="AS145" i="2"/>
  <c r="AS146" i="2"/>
  <c r="AS147" i="2"/>
  <c r="AS148" i="2"/>
  <c r="AS149" i="2"/>
  <c r="AS150" i="2"/>
  <c r="AS151" i="2"/>
  <c r="AS152" i="2"/>
  <c r="AS153" i="2"/>
  <c r="AS154" i="2"/>
  <c r="AS155" i="2"/>
  <c r="AS156" i="2"/>
  <c r="AS157" i="2"/>
  <c r="AS158" i="2"/>
  <c r="AS159" i="2"/>
  <c r="AS160" i="2"/>
  <c r="AS161" i="2"/>
  <c r="AS162" i="2"/>
  <c r="AS163" i="2"/>
  <c r="AS164" i="2"/>
  <c r="AS165" i="2"/>
  <c r="AS166" i="2"/>
  <c r="AS167" i="2"/>
  <c r="AS168" i="2"/>
  <c r="AS169" i="2"/>
  <c r="AS170" i="2"/>
  <c r="AS171" i="2"/>
  <c r="AS172" i="2"/>
  <c r="AS173" i="2"/>
  <c r="AS174" i="2"/>
  <c r="AS175" i="2"/>
  <c r="AS176" i="2"/>
  <c r="AS177" i="2"/>
  <c r="AS178" i="2"/>
  <c r="AS179" i="2"/>
  <c r="AS180" i="2"/>
  <c r="AS181" i="2"/>
  <c r="AS182" i="2"/>
  <c r="AS183" i="2"/>
  <c r="AS184" i="2"/>
  <c r="AS185" i="2"/>
  <c r="AS186" i="2"/>
  <c r="AS187" i="2"/>
  <c r="AS188" i="2"/>
  <c r="AS189" i="2"/>
  <c r="AS190" i="2"/>
  <c r="AS191" i="2"/>
  <c r="AS192" i="2"/>
  <c r="AS193" i="2"/>
  <c r="AS194" i="2"/>
  <c r="AS195" i="2"/>
  <c r="AS196" i="2"/>
  <c r="AS197" i="2"/>
  <c r="AS198" i="2"/>
  <c r="AS199" i="2"/>
  <c r="AS200" i="2"/>
  <c r="AS201" i="2"/>
  <c r="AS202" i="2"/>
  <c r="AS203" i="2"/>
  <c r="AS204" i="2"/>
  <c r="AS205" i="2"/>
  <c r="AS207" i="2"/>
  <c r="AS208" i="2"/>
  <c r="AS209" i="2"/>
  <c r="AS210" i="2"/>
  <c r="AS211" i="2"/>
  <c r="AS212" i="2"/>
  <c r="AS213" i="2"/>
  <c r="AS214" i="2"/>
  <c r="AS215" i="2"/>
  <c r="AS216" i="2"/>
  <c r="AS217" i="2"/>
  <c r="AS218" i="2"/>
  <c r="AS219" i="2"/>
  <c r="AS220" i="2"/>
  <c r="AS221" i="2"/>
  <c r="AS222" i="2"/>
  <c r="AS223" i="2"/>
  <c r="AS224" i="2"/>
  <c r="AS225" i="2"/>
  <c r="AS226" i="2"/>
  <c r="AS227" i="2"/>
  <c r="AS228" i="2"/>
  <c r="AS229" i="2"/>
  <c r="AS230" i="2"/>
  <c r="AS231" i="2"/>
  <c r="AS232" i="2"/>
  <c r="AS233" i="2"/>
  <c r="AS234" i="2"/>
  <c r="AS235" i="2"/>
  <c r="AS236" i="2"/>
  <c r="AS237" i="2"/>
  <c r="AS238" i="2"/>
  <c r="AS239" i="2"/>
  <c r="AS240" i="2"/>
  <c r="AS241" i="2"/>
  <c r="AS242" i="2"/>
  <c r="AS243" i="2"/>
  <c r="AS244" i="2"/>
  <c r="AS245" i="2"/>
  <c r="AS247" i="2"/>
  <c r="AS248" i="2"/>
  <c r="AS249" i="2"/>
  <c r="AS250" i="2"/>
  <c r="AS251" i="2"/>
  <c r="AS252" i="2"/>
  <c r="AS253" i="2"/>
  <c r="AS254" i="2"/>
  <c r="AS255" i="2"/>
  <c r="AS256" i="2"/>
  <c r="AS257" i="2"/>
  <c r="AS258" i="2"/>
  <c r="AS259" i="2"/>
  <c r="AS260" i="2"/>
  <c r="AS261" i="2"/>
  <c r="AS262" i="2"/>
  <c r="AS263" i="2"/>
  <c r="AS264" i="2"/>
  <c r="AS265" i="2"/>
  <c r="AS266" i="2"/>
  <c r="AS267" i="2"/>
  <c r="AS268" i="2"/>
  <c r="AS269" i="2"/>
  <c r="AS270" i="2"/>
  <c r="AS271" i="2"/>
  <c r="AS272" i="2"/>
  <c r="AS273" i="2"/>
  <c r="AS274" i="2"/>
  <c r="AS275" i="2"/>
  <c r="AS276" i="2"/>
  <c r="AS277" i="2"/>
  <c r="AS278" i="2"/>
  <c r="AS279" i="2"/>
  <c r="AS280" i="2"/>
  <c r="AS281" i="2"/>
  <c r="AS282" i="2"/>
  <c r="AS283" i="2"/>
  <c r="AS284" i="2"/>
  <c r="AS285" i="2"/>
  <c r="AS286" i="2"/>
  <c r="AS287" i="2"/>
  <c r="AS288" i="2"/>
  <c r="AS289" i="2"/>
  <c r="AS290" i="2"/>
  <c r="AS291" i="2"/>
  <c r="AS292" i="2"/>
  <c r="AS293" i="2"/>
  <c r="AS294" i="2"/>
  <c r="AS295" i="2"/>
  <c r="AS296" i="2"/>
  <c r="AS297" i="2"/>
  <c r="AS298" i="2"/>
  <c r="AS299" i="2"/>
  <c r="AS300" i="2"/>
  <c r="AS301" i="2"/>
  <c r="AS302" i="2"/>
  <c r="AS303" i="2"/>
  <c r="AS304" i="2"/>
  <c r="AS305" i="2"/>
  <c r="AS306" i="2"/>
  <c r="AS307" i="2"/>
  <c r="AS308" i="2"/>
  <c r="AS309" i="2"/>
  <c r="AS310" i="2"/>
  <c r="AS311" i="2"/>
  <c r="AS312" i="2"/>
  <c r="AS313" i="2"/>
  <c r="AS314" i="2"/>
  <c r="AS315" i="2"/>
  <c r="AS316" i="2"/>
  <c r="AS317" i="2"/>
  <c r="AS318" i="2"/>
  <c r="AS319" i="2"/>
  <c r="AS320" i="2"/>
  <c r="AS321" i="2"/>
  <c r="AS322" i="2"/>
  <c r="AS323" i="2"/>
  <c r="AS324" i="2"/>
  <c r="AS325" i="2"/>
  <c r="AS326" i="2"/>
  <c r="AS327" i="2"/>
  <c r="AS328" i="2"/>
  <c r="AS329" i="2"/>
  <c r="AS330" i="2"/>
  <c r="AS331" i="2"/>
  <c r="AS332" i="2"/>
  <c r="AS333" i="2"/>
  <c r="AS334" i="2"/>
  <c r="AS335" i="2"/>
  <c r="AS336" i="2"/>
  <c r="AS337" i="2"/>
  <c r="AS338" i="2"/>
  <c r="AS339" i="2"/>
  <c r="AS340" i="2"/>
  <c r="AS341" i="2"/>
  <c r="AS342" i="2"/>
  <c r="AS343" i="2"/>
  <c r="AS344" i="2"/>
  <c r="AS345" i="2"/>
  <c r="AS346" i="2"/>
  <c r="AS347" i="2"/>
  <c r="AS348" i="2"/>
  <c r="AS349" i="2"/>
  <c r="AS350" i="2"/>
  <c r="AS351" i="2"/>
  <c r="AS352" i="2"/>
  <c r="AS353" i="2"/>
  <c r="AS354" i="2"/>
  <c r="AS355" i="2"/>
  <c r="AS356" i="2"/>
  <c r="AS357" i="2"/>
  <c r="AS358" i="2"/>
  <c r="AS359" i="2"/>
  <c r="AS360" i="2"/>
  <c r="AS361" i="2"/>
  <c r="AS362" i="2"/>
  <c r="AS363" i="2"/>
  <c r="AS364" i="2"/>
  <c r="AS365" i="2"/>
  <c r="AS366" i="2"/>
  <c r="AS367" i="2"/>
  <c r="AS368" i="2"/>
  <c r="AS369" i="2"/>
  <c r="AS370" i="2"/>
  <c r="AS371" i="2"/>
  <c r="AS372" i="2"/>
  <c r="AS373" i="2"/>
  <c r="AS374" i="2"/>
  <c r="AS375" i="2"/>
  <c r="AS376" i="2"/>
  <c r="AS377" i="2"/>
  <c r="AS378" i="2"/>
  <c r="AS379" i="2"/>
  <c r="AS380" i="2"/>
  <c r="AS381" i="2"/>
  <c r="AS382" i="2"/>
  <c r="AS383" i="2"/>
  <c r="AS384" i="2"/>
  <c r="AS385" i="2"/>
  <c r="AS386" i="2"/>
  <c r="AS387" i="2"/>
  <c r="AS388" i="2"/>
  <c r="AS389" i="2"/>
  <c r="AS390" i="2"/>
  <c r="AS391" i="2"/>
  <c r="AS392" i="2"/>
  <c r="AS393" i="2"/>
  <c r="AS394" i="2"/>
  <c r="AS395" i="2"/>
  <c r="AS396" i="2"/>
  <c r="AS397" i="2"/>
  <c r="AS398" i="2"/>
  <c r="AS399" i="2"/>
  <c r="AS400" i="2"/>
  <c r="AS401" i="2"/>
  <c r="AS402" i="2"/>
  <c r="AS403" i="2"/>
  <c r="AS404" i="2"/>
  <c r="AS405" i="2"/>
  <c r="AS406" i="2"/>
  <c r="AS407" i="2"/>
  <c r="AS408" i="2"/>
  <c r="AS409" i="2"/>
  <c r="AS410" i="2"/>
  <c r="AS411" i="2"/>
  <c r="AS412" i="2"/>
  <c r="AS413" i="2"/>
  <c r="AS414" i="2"/>
  <c r="AS415" i="2"/>
  <c r="AS416" i="2"/>
  <c r="AS417" i="2"/>
  <c r="AS418" i="2"/>
  <c r="AS419" i="2"/>
  <c r="AS420" i="2"/>
  <c r="AS421" i="2"/>
  <c r="AS422" i="2"/>
  <c r="AS423" i="2"/>
  <c r="AS424" i="2"/>
  <c r="AS425" i="2"/>
  <c r="AS426" i="2"/>
  <c r="AS427" i="2"/>
  <c r="AS428" i="2"/>
  <c r="AS429" i="2"/>
  <c r="AS430" i="2"/>
  <c r="AS431" i="2"/>
  <c r="AS432" i="2"/>
  <c r="AS433" i="2"/>
  <c r="AS434" i="2"/>
  <c r="AS435" i="2"/>
  <c r="AS436" i="2"/>
  <c r="AS437" i="2"/>
  <c r="AS438" i="2"/>
  <c r="AS439" i="2"/>
  <c r="AS440" i="2"/>
  <c r="AS441" i="2"/>
  <c r="AS442" i="2"/>
  <c r="AS443" i="2"/>
  <c r="AS444" i="2"/>
  <c r="AS445" i="2"/>
  <c r="AS446" i="2"/>
  <c r="AS447" i="2"/>
  <c r="AS448" i="2"/>
  <c r="AS449" i="2"/>
  <c r="AS450" i="2"/>
  <c r="AS451" i="2"/>
  <c r="AS452" i="2"/>
  <c r="AS453" i="2"/>
  <c r="AS454" i="2"/>
  <c r="AS455" i="2"/>
  <c r="AS456" i="2"/>
  <c r="AS457" i="2"/>
  <c r="AS458" i="2"/>
  <c r="AS459" i="2"/>
  <c r="AS460" i="2"/>
  <c r="AS461" i="2"/>
  <c r="AS462" i="2"/>
  <c r="AS463" i="2"/>
  <c r="AS464" i="2"/>
  <c r="AS465" i="2"/>
  <c r="AS466" i="2"/>
  <c r="AS467" i="2"/>
  <c r="AS468" i="2"/>
  <c r="AS469" i="2"/>
  <c r="AS470" i="2"/>
  <c r="AS471" i="2"/>
  <c r="AS472" i="2"/>
  <c r="AS473" i="2"/>
  <c r="AS474" i="2"/>
  <c r="AS475" i="2"/>
  <c r="AS476" i="2"/>
  <c r="AS477" i="2"/>
  <c r="AS478" i="2"/>
  <c r="AS479" i="2"/>
  <c r="AS480" i="2"/>
  <c r="AS481" i="2"/>
  <c r="AS482" i="2"/>
  <c r="AS483" i="2"/>
  <c r="AS484" i="2"/>
  <c r="AS485" i="2"/>
  <c r="AS486" i="2"/>
  <c r="AS487" i="2"/>
  <c r="AS488" i="2"/>
  <c r="AS489" i="2"/>
  <c r="AS490" i="2"/>
  <c r="AS491" i="2"/>
  <c r="AS492" i="2"/>
  <c r="AS493" i="2"/>
  <c r="AS494" i="2"/>
  <c r="AS495" i="2"/>
  <c r="AS496" i="2"/>
  <c r="AS497" i="2"/>
  <c r="AS498" i="2"/>
  <c r="AS499" i="2"/>
  <c r="AS500" i="2"/>
  <c r="AS501" i="2"/>
  <c r="AS502" i="2"/>
  <c r="AS503" i="2"/>
  <c r="AS504" i="2"/>
  <c r="AS505" i="2"/>
  <c r="AS506" i="2"/>
  <c r="AS507" i="2"/>
  <c r="AS508" i="2"/>
  <c r="AS509" i="2"/>
  <c r="AS510" i="2"/>
  <c r="AS511" i="2"/>
  <c r="AS512" i="2"/>
  <c r="AS513" i="2"/>
  <c r="AS514" i="2"/>
  <c r="AS515" i="2"/>
  <c r="AS516" i="2"/>
  <c r="AS517" i="2"/>
  <c r="AS518" i="2"/>
  <c r="AS519" i="2"/>
  <c r="AS520" i="2"/>
  <c r="AS521" i="2"/>
  <c r="AS522" i="2"/>
  <c r="AS523" i="2"/>
  <c r="AS524" i="2"/>
  <c r="AS525" i="2"/>
  <c r="AS526" i="2"/>
  <c r="AS527" i="2"/>
  <c r="AS528" i="2"/>
  <c r="AS529" i="2"/>
  <c r="AS530" i="2"/>
  <c r="AS531" i="2"/>
  <c r="AS532" i="2"/>
  <c r="AS533" i="2"/>
  <c r="AS534" i="2"/>
  <c r="AS535" i="2"/>
  <c r="AS536" i="2"/>
  <c r="AR4" i="2"/>
  <c r="AR5" i="2"/>
  <c r="AR6" i="2"/>
  <c r="AR7" i="2"/>
  <c r="AR8" i="2"/>
  <c r="AR9" i="2"/>
  <c r="AR10" i="2"/>
  <c r="AR11" i="2"/>
  <c r="AR12" i="2"/>
  <c r="AR13" i="2"/>
  <c r="AR14" i="2"/>
  <c r="AR15" i="2"/>
  <c r="AR16" i="2"/>
  <c r="AR17" i="2"/>
  <c r="AR18" i="2"/>
  <c r="AR19" i="2"/>
  <c r="AR20" i="2"/>
  <c r="AR21" i="2"/>
  <c r="AR22" i="2"/>
  <c r="AR23" i="2"/>
  <c r="AR24" i="2"/>
  <c r="AR25" i="2"/>
  <c r="AR26" i="2"/>
  <c r="AR27" i="2"/>
  <c r="AR28" i="2"/>
  <c r="AR29" i="2"/>
  <c r="AR30" i="2"/>
  <c r="AR31" i="2"/>
  <c r="AR32" i="2"/>
  <c r="AR33" i="2"/>
  <c r="AR34" i="2"/>
  <c r="AR35" i="2"/>
  <c r="AR36" i="2"/>
  <c r="AR37" i="2"/>
  <c r="AR38" i="2"/>
  <c r="AR39" i="2"/>
  <c r="AR40" i="2"/>
  <c r="AR41" i="2"/>
  <c r="AR42" i="2"/>
  <c r="AR44" i="2"/>
  <c r="AR45" i="2"/>
  <c r="AR46" i="2"/>
  <c r="AR47" i="2"/>
  <c r="AR48" i="2"/>
  <c r="AR49" i="2"/>
  <c r="AR50" i="2"/>
  <c r="AR51" i="2"/>
  <c r="AR52" i="2"/>
  <c r="AR53" i="2"/>
  <c r="AR54" i="2"/>
  <c r="AR55" i="2"/>
  <c r="AR56" i="2"/>
  <c r="AR57" i="2"/>
  <c r="AR58" i="2"/>
  <c r="AR59" i="2"/>
  <c r="AR60" i="2"/>
  <c r="AR61" i="2"/>
  <c r="AR62" i="2"/>
  <c r="AR63" i="2"/>
  <c r="AR64" i="2"/>
  <c r="AR65" i="2"/>
  <c r="AR66" i="2"/>
  <c r="AR67" i="2"/>
  <c r="AR68" i="2"/>
  <c r="AR69" i="2"/>
  <c r="AR70" i="2"/>
  <c r="AR71" i="2"/>
  <c r="AR72" i="2"/>
  <c r="AR73" i="2"/>
  <c r="AR74" i="2"/>
  <c r="AR75" i="2"/>
  <c r="AR76" i="2"/>
  <c r="AR77" i="2"/>
  <c r="AR78" i="2"/>
  <c r="AR79" i="2"/>
  <c r="AR80" i="2"/>
  <c r="AR81" i="2"/>
  <c r="AR82" i="2"/>
  <c r="AR83" i="2"/>
  <c r="AR84" i="2"/>
  <c r="AR85" i="2"/>
  <c r="AR86" i="2"/>
  <c r="AR87" i="2"/>
  <c r="AR88" i="2"/>
  <c r="AR89" i="2"/>
  <c r="AR90" i="2"/>
  <c r="AR91" i="2"/>
  <c r="AR92" i="2"/>
  <c r="AR93" i="2"/>
  <c r="AR94" i="2"/>
  <c r="AR95" i="2"/>
  <c r="AR96" i="2"/>
  <c r="AR97" i="2"/>
  <c r="AR98" i="2"/>
  <c r="AR99" i="2"/>
  <c r="AR100" i="2"/>
  <c r="AR101" i="2"/>
  <c r="AR102" i="2"/>
  <c r="AR103" i="2"/>
  <c r="AR104" i="2"/>
  <c r="AR105" i="2"/>
  <c r="AR106" i="2"/>
  <c r="AR107" i="2"/>
  <c r="AR108" i="2"/>
  <c r="AR109" i="2"/>
  <c r="AR110" i="2"/>
  <c r="AR111" i="2"/>
  <c r="AR112" i="2"/>
  <c r="AR113" i="2"/>
  <c r="AR114" i="2"/>
  <c r="AR115" i="2"/>
  <c r="AR116" i="2"/>
  <c r="AR117" i="2"/>
  <c r="AR118" i="2"/>
  <c r="AR119" i="2"/>
  <c r="AR120" i="2"/>
  <c r="AR121" i="2"/>
  <c r="AR122" i="2"/>
  <c r="AR123" i="2"/>
  <c r="AR124" i="2"/>
  <c r="AR125" i="2"/>
  <c r="AR126" i="2"/>
  <c r="AR127" i="2"/>
  <c r="AR128" i="2"/>
  <c r="AR129" i="2"/>
  <c r="AR130" i="2"/>
  <c r="AR131" i="2"/>
  <c r="AR132" i="2"/>
  <c r="AR133" i="2"/>
  <c r="AR134" i="2"/>
  <c r="AR135" i="2"/>
  <c r="AR136" i="2"/>
  <c r="AR137" i="2"/>
  <c r="AR138" i="2"/>
  <c r="AR139" i="2"/>
  <c r="AR140" i="2"/>
  <c r="AR141" i="2"/>
  <c r="AR142" i="2"/>
  <c r="AR143" i="2"/>
  <c r="AR144" i="2"/>
  <c r="AR145" i="2"/>
  <c r="AR146" i="2"/>
  <c r="AR147" i="2"/>
  <c r="AR148" i="2"/>
  <c r="AR149" i="2"/>
  <c r="AR150" i="2"/>
  <c r="AR151" i="2"/>
  <c r="AR152" i="2"/>
  <c r="AR153" i="2"/>
  <c r="AR154" i="2"/>
  <c r="AR155" i="2"/>
  <c r="AR156" i="2"/>
  <c r="AR157" i="2"/>
  <c r="AR158" i="2"/>
  <c r="AR159" i="2"/>
  <c r="AR160" i="2"/>
  <c r="AR161" i="2"/>
  <c r="AR162" i="2"/>
  <c r="AR163" i="2"/>
  <c r="AR164" i="2"/>
  <c r="AR165" i="2"/>
  <c r="AR166" i="2"/>
  <c r="AR167" i="2"/>
  <c r="AR168" i="2"/>
  <c r="AR169" i="2"/>
  <c r="AR170" i="2"/>
  <c r="AR171" i="2"/>
  <c r="AR172" i="2"/>
  <c r="AR173" i="2"/>
  <c r="AR174" i="2"/>
  <c r="AR175" i="2"/>
  <c r="AR176" i="2"/>
  <c r="AR177" i="2"/>
  <c r="AR178" i="2"/>
  <c r="AR179" i="2"/>
  <c r="AR180" i="2"/>
  <c r="AR181" i="2"/>
  <c r="AR182" i="2"/>
  <c r="AR183" i="2"/>
  <c r="AR184" i="2"/>
  <c r="AR185" i="2"/>
  <c r="AR186" i="2"/>
  <c r="AR187" i="2"/>
  <c r="AR188" i="2"/>
  <c r="AR189" i="2"/>
  <c r="AR190" i="2"/>
  <c r="AR191" i="2"/>
  <c r="AR192" i="2"/>
  <c r="AR193" i="2"/>
  <c r="AR194" i="2"/>
  <c r="AR195" i="2"/>
  <c r="AR196" i="2"/>
  <c r="AR197" i="2"/>
  <c r="AR198" i="2"/>
  <c r="AR199" i="2"/>
  <c r="AR200" i="2"/>
  <c r="AR201" i="2"/>
  <c r="AR202" i="2"/>
  <c r="AR203" i="2"/>
  <c r="AR204" i="2"/>
  <c r="AR205" i="2"/>
  <c r="AR207" i="2"/>
  <c r="AR208" i="2"/>
  <c r="AR209" i="2"/>
  <c r="AR210" i="2"/>
  <c r="AR211" i="2"/>
  <c r="AR212" i="2"/>
  <c r="AR213" i="2"/>
  <c r="AR214" i="2"/>
  <c r="AR215" i="2"/>
  <c r="AR216" i="2"/>
  <c r="AR217" i="2"/>
  <c r="AR218" i="2"/>
  <c r="AR219" i="2"/>
  <c r="AR220" i="2"/>
  <c r="AR221" i="2"/>
  <c r="AR222" i="2"/>
  <c r="AR223" i="2"/>
  <c r="AR224" i="2"/>
  <c r="AR225" i="2"/>
  <c r="AR226" i="2"/>
  <c r="AR227" i="2"/>
  <c r="AR228" i="2"/>
  <c r="AR229" i="2"/>
  <c r="AR230" i="2"/>
  <c r="AR231" i="2"/>
  <c r="AR232" i="2"/>
  <c r="AR233" i="2"/>
  <c r="AR234" i="2"/>
  <c r="AR235" i="2"/>
  <c r="AR236" i="2"/>
  <c r="AR237" i="2"/>
  <c r="AR238" i="2"/>
  <c r="AR239" i="2"/>
  <c r="AR240" i="2"/>
  <c r="AR241" i="2"/>
  <c r="AR242" i="2"/>
  <c r="AR243" i="2"/>
  <c r="AR244" i="2"/>
  <c r="AR245" i="2"/>
  <c r="AR246" i="2"/>
  <c r="AR247" i="2"/>
  <c r="AR248" i="2"/>
  <c r="AR249" i="2"/>
  <c r="AR250" i="2"/>
  <c r="AR251" i="2"/>
  <c r="AR252" i="2"/>
  <c r="AR253" i="2"/>
  <c r="AR254" i="2"/>
  <c r="AR255" i="2"/>
  <c r="AR256" i="2"/>
  <c r="AR257" i="2"/>
  <c r="AR258" i="2"/>
  <c r="AR259" i="2"/>
  <c r="AR260" i="2"/>
  <c r="AR261" i="2"/>
  <c r="AR262" i="2"/>
  <c r="AR263" i="2"/>
  <c r="AR264" i="2"/>
  <c r="AR265" i="2"/>
  <c r="AR266" i="2"/>
  <c r="AR267" i="2"/>
  <c r="AR268" i="2"/>
  <c r="AR269" i="2"/>
  <c r="AR270" i="2"/>
  <c r="AR271" i="2"/>
  <c r="AR272" i="2"/>
  <c r="AR273" i="2"/>
  <c r="AR274" i="2"/>
  <c r="AR275" i="2"/>
  <c r="AR276" i="2"/>
  <c r="AR277" i="2"/>
  <c r="AR278" i="2"/>
  <c r="AR279" i="2"/>
  <c r="AR280" i="2"/>
  <c r="AR281" i="2"/>
  <c r="AR282" i="2"/>
  <c r="AR283" i="2"/>
  <c r="AR284" i="2"/>
  <c r="AR285" i="2"/>
  <c r="AR286" i="2"/>
  <c r="AR287" i="2"/>
  <c r="AR288" i="2"/>
  <c r="AR289" i="2"/>
  <c r="AR290" i="2"/>
  <c r="AR291" i="2"/>
  <c r="AR292" i="2"/>
  <c r="AR293" i="2"/>
  <c r="AR294" i="2"/>
  <c r="AR295" i="2"/>
  <c r="AR296" i="2"/>
  <c r="AR297" i="2"/>
  <c r="AR298" i="2"/>
  <c r="AR299" i="2"/>
  <c r="AR300" i="2"/>
  <c r="AR301" i="2"/>
  <c r="AR302" i="2"/>
  <c r="AR303" i="2"/>
  <c r="AR304" i="2"/>
  <c r="AR305" i="2"/>
  <c r="AR306" i="2"/>
  <c r="AR307" i="2"/>
  <c r="AR308" i="2"/>
  <c r="AR309" i="2"/>
  <c r="AR310" i="2"/>
  <c r="AR311" i="2"/>
  <c r="AR312" i="2"/>
  <c r="AR313" i="2"/>
  <c r="AR314" i="2"/>
  <c r="AR315" i="2"/>
  <c r="AR316" i="2"/>
  <c r="AR317" i="2"/>
  <c r="AR318" i="2"/>
  <c r="AR319" i="2"/>
  <c r="AR320" i="2"/>
  <c r="AR321" i="2"/>
  <c r="AR322" i="2"/>
  <c r="AR323" i="2"/>
  <c r="AR324" i="2"/>
  <c r="AR325" i="2"/>
  <c r="AR326" i="2"/>
  <c r="AR327" i="2"/>
  <c r="AR328" i="2"/>
  <c r="AR329" i="2"/>
  <c r="AR330" i="2"/>
  <c r="AR331" i="2"/>
  <c r="AR332" i="2"/>
  <c r="AR333" i="2"/>
  <c r="AR334" i="2"/>
  <c r="AR335" i="2"/>
  <c r="AR336" i="2"/>
  <c r="AR337" i="2"/>
  <c r="AR338" i="2"/>
  <c r="AR339" i="2"/>
  <c r="AR340" i="2"/>
  <c r="AR341" i="2"/>
  <c r="AR342" i="2"/>
  <c r="AR343" i="2"/>
  <c r="AR344" i="2"/>
  <c r="AR345" i="2"/>
  <c r="AR346" i="2"/>
  <c r="AR347" i="2"/>
  <c r="AR348" i="2"/>
  <c r="AR349" i="2"/>
  <c r="AR350" i="2"/>
  <c r="AR351" i="2"/>
  <c r="AR352" i="2"/>
  <c r="AR353" i="2"/>
  <c r="AR354" i="2"/>
  <c r="AR355" i="2"/>
  <c r="AR356" i="2"/>
  <c r="AR357" i="2"/>
  <c r="AR358" i="2"/>
  <c r="AR359" i="2"/>
  <c r="AR360" i="2"/>
  <c r="AR361" i="2"/>
  <c r="AR362" i="2"/>
  <c r="AR363" i="2"/>
  <c r="AR364" i="2"/>
  <c r="AR365" i="2"/>
  <c r="AR366" i="2"/>
  <c r="AR367" i="2"/>
  <c r="AR368" i="2"/>
  <c r="AR369" i="2"/>
  <c r="AR370" i="2"/>
  <c r="AR371" i="2"/>
  <c r="AR372" i="2"/>
  <c r="AR373" i="2"/>
  <c r="AR374" i="2"/>
  <c r="AR375" i="2"/>
  <c r="AR376" i="2"/>
  <c r="AR377" i="2"/>
  <c r="AR378" i="2"/>
  <c r="AR379" i="2"/>
  <c r="AR380" i="2"/>
  <c r="AR381" i="2"/>
  <c r="AR382" i="2"/>
  <c r="AR383" i="2"/>
  <c r="AR384" i="2"/>
  <c r="AR385" i="2"/>
  <c r="AR386" i="2"/>
  <c r="AR387" i="2"/>
  <c r="AR388" i="2"/>
  <c r="AR389" i="2"/>
  <c r="AR390" i="2"/>
  <c r="AR391" i="2"/>
  <c r="AR392" i="2"/>
  <c r="AR393" i="2"/>
  <c r="AR394" i="2"/>
  <c r="AR395" i="2"/>
  <c r="AR396" i="2"/>
  <c r="AR397" i="2"/>
  <c r="AR398" i="2"/>
  <c r="AR399" i="2"/>
  <c r="AR400" i="2"/>
  <c r="AR401" i="2"/>
  <c r="AR402" i="2"/>
  <c r="AR403" i="2"/>
  <c r="AR404" i="2"/>
  <c r="AR405" i="2"/>
  <c r="AR406" i="2"/>
  <c r="AR407" i="2"/>
  <c r="AR408" i="2"/>
  <c r="AR409" i="2"/>
  <c r="AR410" i="2"/>
  <c r="AR411" i="2"/>
  <c r="AR412" i="2"/>
  <c r="AR413" i="2"/>
  <c r="AR414" i="2"/>
  <c r="AR415" i="2"/>
  <c r="AR416" i="2"/>
  <c r="AR417" i="2"/>
  <c r="AR418" i="2"/>
  <c r="AR419" i="2"/>
  <c r="AR420" i="2"/>
  <c r="AR421" i="2"/>
  <c r="AR422" i="2"/>
  <c r="AR423" i="2"/>
  <c r="AR424" i="2"/>
  <c r="AR425" i="2"/>
  <c r="AR426" i="2"/>
  <c r="AR427" i="2"/>
  <c r="AR428" i="2"/>
  <c r="AR429" i="2"/>
  <c r="AR430" i="2"/>
  <c r="AR431" i="2"/>
  <c r="AR432" i="2"/>
  <c r="AR433" i="2"/>
  <c r="AR434" i="2"/>
  <c r="AR435" i="2"/>
  <c r="AR436" i="2"/>
  <c r="AR437" i="2"/>
  <c r="AR438" i="2"/>
  <c r="AR439" i="2"/>
  <c r="AR440" i="2"/>
  <c r="AR441" i="2"/>
  <c r="AR442" i="2"/>
  <c r="AR443" i="2"/>
  <c r="AR444" i="2"/>
  <c r="AR445" i="2"/>
  <c r="AR446" i="2"/>
  <c r="AR447" i="2"/>
  <c r="AR448" i="2"/>
  <c r="AR449" i="2"/>
  <c r="AR450" i="2"/>
  <c r="AR451" i="2"/>
  <c r="AR452" i="2"/>
  <c r="AR453" i="2"/>
  <c r="AR454" i="2"/>
  <c r="AR455" i="2"/>
  <c r="AR456" i="2"/>
  <c r="AR457" i="2"/>
  <c r="AR458" i="2"/>
  <c r="AR459" i="2"/>
  <c r="AR460" i="2"/>
  <c r="AR461" i="2"/>
  <c r="AR462" i="2"/>
  <c r="AR463" i="2"/>
  <c r="AR464" i="2"/>
  <c r="AR465" i="2"/>
  <c r="AR466" i="2"/>
  <c r="AR467" i="2"/>
  <c r="AR468" i="2"/>
  <c r="AR469" i="2"/>
  <c r="AR470" i="2"/>
  <c r="AR471" i="2"/>
  <c r="AR472" i="2"/>
  <c r="AR473" i="2"/>
  <c r="AR474" i="2"/>
  <c r="AR475" i="2"/>
  <c r="AR476" i="2"/>
  <c r="AR477" i="2"/>
  <c r="AR478" i="2"/>
  <c r="AR479" i="2"/>
  <c r="AR480" i="2"/>
  <c r="AR481" i="2"/>
  <c r="AR482" i="2"/>
  <c r="AR483" i="2"/>
  <c r="AR484" i="2"/>
  <c r="AR485" i="2"/>
  <c r="AR486" i="2"/>
  <c r="AR487" i="2"/>
  <c r="AR488" i="2"/>
  <c r="AR489" i="2"/>
  <c r="AR490" i="2"/>
  <c r="AR491" i="2"/>
  <c r="AR492" i="2"/>
  <c r="AR493" i="2"/>
  <c r="AR494" i="2"/>
  <c r="AR495" i="2"/>
  <c r="AR496" i="2"/>
  <c r="AR497" i="2"/>
  <c r="AR498" i="2"/>
  <c r="AR499" i="2"/>
  <c r="AR500" i="2"/>
  <c r="AR501" i="2"/>
  <c r="AR502" i="2"/>
  <c r="AR503" i="2"/>
  <c r="AR504" i="2"/>
  <c r="AR505" i="2"/>
  <c r="AR506" i="2"/>
  <c r="AR507" i="2"/>
  <c r="AR508" i="2"/>
  <c r="AR509" i="2"/>
  <c r="AR510" i="2"/>
  <c r="AR511" i="2"/>
  <c r="AR512" i="2"/>
  <c r="AR513" i="2"/>
  <c r="AR514" i="2"/>
  <c r="AR515" i="2"/>
  <c r="AR516" i="2"/>
  <c r="AR517" i="2"/>
  <c r="AR518" i="2"/>
  <c r="AR519" i="2"/>
  <c r="AR520" i="2"/>
  <c r="AR521" i="2"/>
  <c r="AR522" i="2"/>
  <c r="AR523" i="2"/>
  <c r="AR524" i="2"/>
  <c r="AR525" i="2"/>
  <c r="AR526" i="2"/>
  <c r="AR527" i="2"/>
  <c r="AR528" i="2"/>
  <c r="AR529" i="2"/>
  <c r="AR530" i="2"/>
  <c r="AR531" i="2"/>
  <c r="AR532" i="2"/>
  <c r="AR533" i="2"/>
  <c r="AR534" i="2"/>
  <c r="AR535" i="2"/>
  <c r="AR536" i="2"/>
  <c r="AS3" i="2"/>
  <c r="AR3" i="2"/>
  <c r="AP4" i="2"/>
  <c r="AP5" i="2"/>
  <c r="AP6" i="2"/>
  <c r="AP7" i="2"/>
  <c r="AP8" i="2"/>
  <c r="AP9" i="2"/>
  <c r="AP10" i="2"/>
  <c r="AP11" i="2"/>
  <c r="AP12" i="2"/>
  <c r="AP13" i="2"/>
  <c r="AP14" i="2"/>
  <c r="AP15" i="2"/>
  <c r="AP16" i="2"/>
  <c r="AP17" i="2"/>
  <c r="AP18" i="2"/>
  <c r="AP19" i="2"/>
  <c r="AP20" i="2"/>
  <c r="AP21" i="2"/>
  <c r="AP22" i="2"/>
  <c r="AP23" i="2"/>
  <c r="AP24" i="2"/>
  <c r="AP25" i="2"/>
  <c r="AP26" i="2"/>
  <c r="AP27" i="2"/>
  <c r="AP28" i="2"/>
  <c r="AP29" i="2"/>
  <c r="AP30" i="2"/>
  <c r="AP31" i="2"/>
  <c r="AP32" i="2"/>
  <c r="AP33" i="2"/>
  <c r="AP34" i="2"/>
  <c r="AP35" i="2"/>
  <c r="AP36" i="2"/>
  <c r="AP37" i="2"/>
  <c r="AP38" i="2"/>
  <c r="AP39" i="2"/>
  <c r="AP40" i="2"/>
  <c r="AP41" i="2"/>
  <c r="AP42" i="2"/>
  <c r="AP44" i="2"/>
  <c r="AP45" i="2"/>
  <c r="AP46" i="2"/>
  <c r="AP47" i="2"/>
  <c r="AP48" i="2"/>
  <c r="AP49" i="2"/>
  <c r="AP50" i="2"/>
  <c r="AP51" i="2"/>
  <c r="AP52" i="2"/>
  <c r="AP53" i="2"/>
  <c r="AP54" i="2"/>
  <c r="AP55" i="2"/>
  <c r="AP56" i="2"/>
  <c r="AP57" i="2"/>
  <c r="AP58" i="2"/>
  <c r="AP59" i="2"/>
  <c r="AP60" i="2"/>
  <c r="AP61" i="2"/>
  <c r="AP62" i="2"/>
  <c r="AP63" i="2"/>
  <c r="AP64" i="2"/>
  <c r="AP65" i="2"/>
  <c r="AP66" i="2"/>
  <c r="AP67" i="2"/>
  <c r="AP68" i="2"/>
  <c r="AP69" i="2"/>
  <c r="AP70" i="2"/>
  <c r="AP71" i="2"/>
  <c r="AP72" i="2"/>
  <c r="AP73" i="2"/>
  <c r="AP74" i="2"/>
  <c r="AP75" i="2"/>
  <c r="AP76" i="2"/>
  <c r="AP77" i="2"/>
  <c r="AP78" i="2"/>
  <c r="AP79" i="2"/>
  <c r="AP80" i="2"/>
  <c r="AP81" i="2"/>
  <c r="AP82" i="2"/>
  <c r="AP83" i="2"/>
  <c r="AP84" i="2"/>
  <c r="AP85" i="2"/>
  <c r="AP86" i="2"/>
  <c r="AP87" i="2"/>
  <c r="AP88" i="2"/>
  <c r="AP89" i="2"/>
  <c r="AP90" i="2"/>
  <c r="AP91" i="2"/>
  <c r="AP92" i="2"/>
  <c r="AP93" i="2"/>
  <c r="AP94" i="2"/>
  <c r="AP95" i="2"/>
  <c r="AP96" i="2"/>
  <c r="AP97" i="2"/>
  <c r="AP98" i="2"/>
  <c r="AP99" i="2"/>
  <c r="AP100" i="2"/>
  <c r="AP101" i="2"/>
  <c r="AP102" i="2"/>
  <c r="AP103" i="2"/>
  <c r="AP104" i="2"/>
  <c r="AP105" i="2"/>
  <c r="AP106" i="2"/>
  <c r="AP107" i="2"/>
  <c r="AP108" i="2"/>
  <c r="AP109" i="2"/>
  <c r="AP110" i="2"/>
  <c r="AP111" i="2"/>
  <c r="AP112" i="2"/>
  <c r="AP113" i="2"/>
  <c r="AP114" i="2"/>
  <c r="AP115" i="2"/>
  <c r="AP116" i="2"/>
  <c r="AP117" i="2"/>
  <c r="AP118" i="2"/>
  <c r="AP119" i="2"/>
  <c r="AP120" i="2"/>
  <c r="AP121" i="2"/>
  <c r="AP122" i="2"/>
  <c r="AP123" i="2"/>
  <c r="AP124" i="2"/>
  <c r="AP125" i="2"/>
  <c r="AP126" i="2"/>
  <c r="AP127" i="2"/>
  <c r="AP128" i="2"/>
  <c r="AP129" i="2"/>
  <c r="AP130" i="2"/>
  <c r="AP131" i="2"/>
  <c r="AP132" i="2"/>
  <c r="AP133" i="2"/>
  <c r="AP134" i="2"/>
  <c r="AP135" i="2"/>
  <c r="AP136" i="2"/>
  <c r="AP137" i="2"/>
  <c r="AP138" i="2"/>
  <c r="AP139" i="2"/>
  <c r="AP140" i="2"/>
  <c r="AP141" i="2"/>
  <c r="AP142" i="2"/>
  <c r="AP143" i="2"/>
  <c r="AP144" i="2"/>
  <c r="AP145" i="2"/>
  <c r="AP146" i="2"/>
  <c r="AP147" i="2"/>
  <c r="AP148" i="2"/>
  <c r="AP149" i="2"/>
  <c r="AP150" i="2"/>
  <c r="AP151" i="2"/>
  <c r="AP152" i="2"/>
  <c r="AP153" i="2"/>
  <c r="AP154" i="2"/>
  <c r="AP155" i="2"/>
  <c r="AP156" i="2"/>
  <c r="AP157" i="2"/>
  <c r="AP158" i="2"/>
  <c r="AP159" i="2"/>
  <c r="AP160" i="2"/>
  <c r="AP161" i="2"/>
  <c r="AP162" i="2"/>
  <c r="AP163" i="2"/>
  <c r="AP164" i="2"/>
  <c r="AP165" i="2"/>
  <c r="AP166" i="2"/>
  <c r="AP167" i="2"/>
  <c r="AP168" i="2"/>
  <c r="AP169" i="2"/>
  <c r="AP170" i="2"/>
  <c r="AP171" i="2"/>
  <c r="AP172" i="2"/>
  <c r="AP173" i="2"/>
  <c r="AP174" i="2"/>
  <c r="AP175" i="2"/>
  <c r="AP176" i="2"/>
  <c r="AP177" i="2"/>
  <c r="AP178" i="2"/>
  <c r="AP179" i="2"/>
  <c r="AP180" i="2"/>
  <c r="AP181" i="2"/>
  <c r="AP182" i="2"/>
  <c r="AP183" i="2"/>
  <c r="AP184" i="2"/>
  <c r="AP185" i="2"/>
  <c r="AP186" i="2"/>
  <c r="AP187" i="2"/>
  <c r="AP188" i="2"/>
  <c r="AP189" i="2"/>
  <c r="AP190" i="2"/>
  <c r="AP191" i="2"/>
  <c r="AP192" i="2"/>
  <c r="AP193" i="2"/>
  <c r="AP194" i="2"/>
  <c r="AP195" i="2"/>
  <c r="AP196" i="2"/>
  <c r="AP197" i="2"/>
  <c r="AP198" i="2"/>
  <c r="AP199" i="2"/>
  <c r="AP200" i="2"/>
  <c r="AP201" i="2"/>
  <c r="AP202" i="2"/>
  <c r="AP203" i="2"/>
  <c r="AP204" i="2"/>
  <c r="AP205" i="2"/>
  <c r="AP207" i="2"/>
  <c r="AP208" i="2"/>
  <c r="AP209" i="2"/>
  <c r="AP210" i="2"/>
  <c r="AP211" i="2"/>
  <c r="AP212" i="2"/>
  <c r="AP213" i="2"/>
  <c r="AP214" i="2"/>
  <c r="AP215" i="2"/>
  <c r="AP216" i="2"/>
  <c r="AP217" i="2"/>
  <c r="AP218" i="2"/>
  <c r="AP219" i="2"/>
  <c r="AP220" i="2"/>
  <c r="AP221" i="2"/>
  <c r="AP222" i="2"/>
  <c r="AP223" i="2"/>
  <c r="AP224" i="2"/>
  <c r="AP225" i="2"/>
  <c r="AP226" i="2"/>
  <c r="AP227" i="2"/>
  <c r="AP228" i="2"/>
  <c r="AP229" i="2"/>
  <c r="AP230" i="2"/>
  <c r="AP231" i="2"/>
  <c r="AP232" i="2"/>
  <c r="AP233" i="2"/>
  <c r="AP234" i="2"/>
  <c r="AP235" i="2"/>
  <c r="AP236" i="2"/>
  <c r="AP237" i="2"/>
  <c r="AP238" i="2"/>
  <c r="AP239" i="2"/>
  <c r="AP240" i="2"/>
  <c r="AP241" i="2"/>
  <c r="AP242" i="2"/>
  <c r="AP243" i="2"/>
  <c r="AP244" i="2"/>
  <c r="AP245" i="2"/>
  <c r="AP247" i="2"/>
  <c r="AP248" i="2"/>
  <c r="AP249" i="2"/>
  <c r="AP250" i="2"/>
  <c r="AP251" i="2"/>
  <c r="AP252" i="2"/>
  <c r="AP253" i="2"/>
  <c r="AP254" i="2"/>
  <c r="AP255" i="2"/>
  <c r="AP256" i="2"/>
  <c r="AP257" i="2"/>
  <c r="AP258" i="2"/>
  <c r="AP259" i="2"/>
  <c r="AP260" i="2"/>
  <c r="AP261" i="2"/>
  <c r="AP262" i="2"/>
  <c r="AP263" i="2"/>
  <c r="AP264" i="2"/>
  <c r="AP265" i="2"/>
  <c r="AP266" i="2"/>
  <c r="AP267" i="2"/>
  <c r="AP268" i="2"/>
  <c r="AP269" i="2"/>
  <c r="AP270" i="2"/>
  <c r="AP271" i="2"/>
  <c r="AP272" i="2"/>
  <c r="AP273" i="2"/>
  <c r="AP274" i="2"/>
  <c r="AP275" i="2"/>
  <c r="AP276" i="2"/>
  <c r="AP277" i="2"/>
  <c r="AP278" i="2"/>
  <c r="AP279" i="2"/>
  <c r="AP280" i="2"/>
  <c r="AP281" i="2"/>
  <c r="AP282" i="2"/>
  <c r="AP283" i="2"/>
  <c r="AP284" i="2"/>
  <c r="AP285" i="2"/>
  <c r="AP286" i="2"/>
  <c r="AP287" i="2"/>
  <c r="AP288" i="2"/>
  <c r="AP289" i="2"/>
  <c r="AP290" i="2"/>
  <c r="AP291" i="2"/>
  <c r="AP292" i="2"/>
  <c r="AP293" i="2"/>
  <c r="AP294" i="2"/>
  <c r="AP295" i="2"/>
  <c r="AP296" i="2"/>
  <c r="AP297" i="2"/>
  <c r="AP298" i="2"/>
  <c r="AP299" i="2"/>
  <c r="AP300" i="2"/>
  <c r="AP301" i="2"/>
  <c r="AP302" i="2"/>
  <c r="AP303" i="2"/>
  <c r="AP304" i="2"/>
  <c r="AP305" i="2"/>
  <c r="AP306" i="2"/>
  <c r="AP307" i="2"/>
  <c r="AP308" i="2"/>
  <c r="AP309" i="2"/>
  <c r="AP310" i="2"/>
  <c r="AP311" i="2"/>
  <c r="AP312" i="2"/>
  <c r="AP313" i="2"/>
  <c r="AP314" i="2"/>
  <c r="AP315" i="2"/>
  <c r="AP316" i="2"/>
  <c r="AP317" i="2"/>
  <c r="AP318" i="2"/>
  <c r="AP319" i="2"/>
  <c r="AP320" i="2"/>
  <c r="AP321" i="2"/>
  <c r="AP322" i="2"/>
  <c r="AP323" i="2"/>
  <c r="AP324" i="2"/>
  <c r="AP325" i="2"/>
  <c r="AP326" i="2"/>
  <c r="AP327" i="2"/>
  <c r="AP328" i="2"/>
  <c r="AP329" i="2"/>
  <c r="AP330" i="2"/>
  <c r="AP331" i="2"/>
  <c r="AP332" i="2"/>
  <c r="AP333" i="2"/>
  <c r="AP334" i="2"/>
  <c r="AP335" i="2"/>
  <c r="AP336" i="2"/>
  <c r="AP337" i="2"/>
  <c r="AP338" i="2"/>
  <c r="AP339" i="2"/>
  <c r="AP340" i="2"/>
  <c r="AP341" i="2"/>
  <c r="AP342" i="2"/>
  <c r="AP343" i="2"/>
  <c r="AP344" i="2"/>
  <c r="AP345" i="2"/>
  <c r="AP346" i="2"/>
  <c r="AP347" i="2"/>
  <c r="AP348" i="2"/>
  <c r="AP349" i="2"/>
  <c r="AP350" i="2"/>
  <c r="AP351" i="2"/>
  <c r="AP352" i="2"/>
  <c r="AP353" i="2"/>
  <c r="AP354" i="2"/>
  <c r="AP355" i="2"/>
  <c r="AP356" i="2"/>
  <c r="AP357" i="2"/>
  <c r="AP358" i="2"/>
  <c r="AP359" i="2"/>
  <c r="AP360" i="2"/>
  <c r="AP361" i="2"/>
  <c r="AP362" i="2"/>
  <c r="AP363" i="2"/>
  <c r="AP364" i="2"/>
  <c r="AP365" i="2"/>
  <c r="AP366" i="2"/>
  <c r="AP367" i="2"/>
  <c r="AP368" i="2"/>
  <c r="AP369" i="2"/>
  <c r="AP370" i="2"/>
  <c r="AP371" i="2"/>
  <c r="AP372" i="2"/>
  <c r="AP373" i="2"/>
  <c r="AP374" i="2"/>
  <c r="AP375" i="2"/>
  <c r="AP376" i="2"/>
  <c r="AP377" i="2"/>
  <c r="AP378" i="2"/>
  <c r="AP379" i="2"/>
  <c r="AP380" i="2"/>
  <c r="AP381" i="2"/>
  <c r="AP382" i="2"/>
  <c r="AP383" i="2"/>
  <c r="AP384" i="2"/>
  <c r="AP385" i="2"/>
  <c r="AP386" i="2"/>
  <c r="AP387" i="2"/>
  <c r="AP388" i="2"/>
  <c r="AP389" i="2"/>
  <c r="AP390" i="2"/>
  <c r="AP391" i="2"/>
  <c r="AP392" i="2"/>
  <c r="AP393" i="2"/>
  <c r="AP394" i="2"/>
  <c r="AP395" i="2"/>
  <c r="AP396" i="2"/>
  <c r="AP397" i="2"/>
  <c r="AP398" i="2"/>
  <c r="AP399" i="2"/>
  <c r="AP400" i="2"/>
  <c r="AP401" i="2"/>
  <c r="AP402" i="2"/>
  <c r="AP403" i="2"/>
  <c r="AP404" i="2"/>
  <c r="AP405" i="2"/>
  <c r="AP406" i="2"/>
  <c r="AP407" i="2"/>
  <c r="AP408" i="2"/>
  <c r="AP409" i="2"/>
  <c r="AP410" i="2"/>
  <c r="AP411" i="2"/>
  <c r="AP412" i="2"/>
  <c r="AP413" i="2"/>
  <c r="AP414" i="2"/>
  <c r="AP415" i="2"/>
  <c r="AP416" i="2"/>
  <c r="AP417" i="2"/>
  <c r="AP418" i="2"/>
  <c r="AP419" i="2"/>
  <c r="AP420" i="2"/>
  <c r="AP421" i="2"/>
  <c r="AP422" i="2"/>
  <c r="AP423" i="2"/>
  <c r="AP424" i="2"/>
  <c r="AP425" i="2"/>
  <c r="AP426" i="2"/>
  <c r="AP427" i="2"/>
  <c r="AP428" i="2"/>
  <c r="AP429" i="2"/>
  <c r="AP430" i="2"/>
  <c r="AP431" i="2"/>
  <c r="AP432" i="2"/>
  <c r="AP433" i="2"/>
  <c r="AP434" i="2"/>
  <c r="AP435" i="2"/>
  <c r="AP436" i="2"/>
  <c r="AP437" i="2"/>
  <c r="AP438" i="2"/>
  <c r="AP439" i="2"/>
  <c r="AP440" i="2"/>
  <c r="AP441" i="2"/>
  <c r="AP442" i="2"/>
  <c r="AP443" i="2"/>
  <c r="AP444" i="2"/>
  <c r="AP445" i="2"/>
  <c r="AP446" i="2"/>
  <c r="AP447" i="2"/>
  <c r="AP448" i="2"/>
  <c r="AP449" i="2"/>
  <c r="AP450" i="2"/>
  <c r="AP451" i="2"/>
  <c r="AP452" i="2"/>
  <c r="AP453" i="2"/>
  <c r="AP454" i="2"/>
  <c r="AP455" i="2"/>
  <c r="AP456" i="2"/>
  <c r="AP457" i="2"/>
  <c r="AP458" i="2"/>
  <c r="AP459" i="2"/>
  <c r="AP460" i="2"/>
  <c r="AP461" i="2"/>
  <c r="AP462" i="2"/>
  <c r="AP463" i="2"/>
  <c r="AP464" i="2"/>
  <c r="AP465" i="2"/>
  <c r="AP466" i="2"/>
  <c r="AP467" i="2"/>
  <c r="AP468" i="2"/>
  <c r="AP469" i="2"/>
  <c r="AP470" i="2"/>
  <c r="AP471" i="2"/>
  <c r="AP472" i="2"/>
  <c r="AP473" i="2"/>
  <c r="AP474" i="2"/>
  <c r="AP475" i="2"/>
  <c r="AP476" i="2"/>
  <c r="AP477" i="2"/>
  <c r="AP478" i="2"/>
  <c r="AP479" i="2"/>
  <c r="AP480" i="2"/>
  <c r="AP481" i="2"/>
  <c r="AP482" i="2"/>
  <c r="AP483" i="2"/>
  <c r="AP484" i="2"/>
  <c r="AP485" i="2"/>
  <c r="AP486" i="2"/>
  <c r="AP487" i="2"/>
  <c r="AP488" i="2"/>
  <c r="AP489" i="2"/>
  <c r="AP490" i="2"/>
  <c r="AP491" i="2"/>
  <c r="AP492" i="2"/>
  <c r="AP493" i="2"/>
  <c r="AP494" i="2"/>
  <c r="AP495" i="2"/>
  <c r="AP496" i="2"/>
  <c r="AP497" i="2"/>
  <c r="AP498" i="2"/>
  <c r="AP499" i="2"/>
  <c r="AP500" i="2"/>
  <c r="AP501" i="2"/>
  <c r="AP502" i="2"/>
  <c r="AP503" i="2"/>
  <c r="AP504" i="2"/>
  <c r="AP505" i="2"/>
  <c r="AP506" i="2"/>
  <c r="AP507" i="2"/>
  <c r="AP508" i="2"/>
  <c r="AP509" i="2"/>
  <c r="AP510" i="2"/>
  <c r="AP511" i="2"/>
  <c r="AP512" i="2"/>
  <c r="AP513" i="2"/>
  <c r="AP514" i="2"/>
  <c r="AP515" i="2"/>
  <c r="AP516" i="2"/>
  <c r="AP517" i="2"/>
  <c r="AP518" i="2"/>
  <c r="AP519" i="2"/>
  <c r="AP520" i="2"/>
  <c r="AP521" i="2"/>
  <c r="AP522" i="2"/>
  <c r="AP523" i="2"/>
  <c r="AP524" i="2"/>
  <c r="AP525" i="2"/>
  <c r="AP526" i="2"/>
  <c r="AP527" i="2"/>
  <c r="AP528" i="2"/>
  <c r="AP529" i="2"/>
  <c r="AP530" i="2"/>
  <c r="AP531" i="2"/>
  <c r="AP532" i="2"/>
  <c r="AP533" i="2"/>
  <c r="AP534" i="2"/>
  <c r="AP535" i="2"/>
  <c r="AP536" i="2"/>
  <c r="AP3" i="2"/>
  <c r="AQ530" i="2" l="1"/>
  <c r="AQ531" i="2"/>
  <c r="AQ532" i="2"/>
  <c r="AQ533" i="2"/>
  <c r="AQ534" i="2"/>
  <c r="AQ535" i="2"/>
  <c r="AQ536" i="2"/>
  <c r="AQ492" i="2" l="1"/>
  <c r="AQ493" i="2"/>
  <c r="AQ494" i="2"/>
  <c r="AQ495" i="2"/>
  <c r="AQ496" i="2"/>
  <c r="AQ497" i="2"/>
  <c r="AQ498" i="2"/>
  <c r="AQ499" i="2"/>
  <c r="AQ500" i="2"/>
  <c r="AQ501" i="2"/>
  <c r="AQ502" i="2"/>
  <c r="AQ503" i="2"/>
  <c r="AQ504" i="2"/>
  <c r="AQ505" i="2"/>
  <c r="AQ506" i="2"/>
  <c r="AQ507" i="2"/>
  <c r="AQ508" i="2"/>
  <c r="AQ509" i="2"/>
  <c r="AQ510" i="2"/>
  <c r="AQ511" i="2"/>
  <c r="AQ512" i="2"/>
  <c r="AQ513" i="2"/>
  <c r="AQ514" i="2"/>
  <c r="AQ515" i="2"/>
  <c r="AQ516" i="2"/>
  <c r="AQ517" i="2"/>
  <c r="AQ518" i="2"/>
  <c r="AQ519" i="2"/>
  <c r="AQ520" i="2"/>
  <c r="AQ521" i="2"/>
  <c r="AQ522" i="2"/>
  <c r="AQ523" i="2"/>
  <c r="AQ524" i="2"/>
  <c r="AQ525" i="2"/>
  <c r="AQ526" i="2"/>
  <c r="AQ527" i="2"/>
  <c r="AQ528" i="2"/>
  <c r="AQ529" i="2"/>
  <c r="AQ474" i="2" l="1"/>
  <c r="AQ475" i="2"/>
  <c r="AQ476" i="2"/>
  <c r="AQ477" i="2"/>
  <c r="AQ478" i="2"/>
  <c r="AQ479" i="2"/>
  <c r="AQ480" i="2"/>
  <c r="AQ481" i="2"/>
  <c r="AQ482" i="2"/>
  <c r="AQ483" i="2"/>
  <c r="AQ484" i="2"/>
  <c r="AQ485" i="2"/>
  <c r="AQ486" i="2"/>
  <c r="AQ487" i="2"/>
  <c r="AQ488" i="2"/>
  <c r="AQ489" i="2"/>
  <c r="AQ490" i="2"/>
  <c r="AQ491" i="2"/>
  <c r="AQ469" i="2" l="1"/>
  <c r="AQ470" i="2"/>
  <c r="AQ471" i="2"/>
  <c r="AQ472" i="2"/>
  <c r="AQ473" i="2"/>
  <c r="AQ459" i="2"/>
  <c r="AQ460" i="2"/>
  <c r="AQ461" i="2"/>
  <c r="AQ462" i="2"/>
  <c r="AQ463" i="2"/>
  <c r="AQ464" i="2"/>
  <c r="AQ465" i="2"/>
  <c r="AQ466" i="2"/>
  <c r="AQ467" i="2"/>
  <c r="AQ468" i="2"/>
  <c r="AQ307" i="2" l="1"/>
  <c r="AQ308" i="2"/>
  <c r="AQ309" i="2"/>
  <c r="AQ310" i="2"/>
  <c r="AQ311" i="2"/>
  <c r="AQ312" i="2"/>
  <c r="AQ313" i="2"/>
  <c r="AQ314" i="2"/>
  <c r="AQ315" i="2"/>
  <c r="AQ316" i="2"/>
  <c r="AQ317" i="2"/>
  <c r="AQ318" i="2"/>
  <c r="AQ319" i="2"/>
  <c r="AQ320" i="2"/>
  <c r="AQ321" i="2"/>
  <c r="AQ322" i="2"/>
  <c r="AQ323" i="2"/>
  <c r="AQ324" i="2"/>
  <c r="AQ325" i="2"/>
  <c r="AQ326" i="2"/>
  <c r="AQ327" i="2"/>
  <c r="AQ328" i="2"/>
  <c r="AQ329" i="2"/>
  <c r="AQ330" i="2"/>
  <c r="AQ331" i="2"/>
  <c r="AQ332" i="2"/>
  <c r="AQ333" i="2"/>
  <c r="AQ334" i="2"/>
  <c r="AQ335" i="2"/>
  <c r="AQ336" i="2"/>
  <c r="AQ337" i="2"/>
  <c r="AQ338" i="2"/>
  <c r="AQ339" i="2"/>
  <c r="AQ340" i="2"/>
  <c r="AQ341" i="2"/>
  <c r="AQ342" i="2"/>
  <c r="AQ343" i="2"/>
  <c r="AQ344" i="2"/>
  <c r="AQ345" i="2"/>
  <c r="AQ346" i="2"/>
  <c r="AQ347" i="2"/>
  <c r="AQ348" i="2"/>
  <c r="AQ349" i="2"/>
  <c r="AQ350" i="2"/>
  <c r="AQ351" i="2"/>
  <c r="AQ352" i="2"/>
  <c r="AQ353" i="2"/>
  <c r="AQ354" i="2"/>
  <c r="AQ355" i="2"/>
  <c r="AQ356" i="2"/>
  <c r="AQ357" i="2"/>
  <c r="AQ358" i="2"/>
  <c r="AQ359" i="2"/>
  <c r="AQ360" i="2"/>
  <c r="AQ361" i="2"/>
  <c r="AQ362" i="2"/>
  <c r="AQ363" i="2"/>
  <c r="AQ364" i="2"/>
  <c r="AQ365" i="2"/>
  <c r="AQ366" i="2"/>
  <c r="AQ367" i="2"/>
  <c r="AQ368" i="2"/>
  <c r="AQ369" i="2"/>
  <c r="AQ370" i="2"/>
  <c r="AQ371" i="2"/>
  <c r="AQ372" i="2"/>
  <c r="AQ373" i="2"/>
  <c r="AQ374" i="2"/>
  <c r="AQ375" i="2"/>
  <c r="AQ376" i="2"/>
  <c r="AQ377" i="2"/>
  <c r="AQ378" i="2"/>
  <c r="AQ379" i="2"/>
  <c r="AQ380" i="2"/>
  <c r="AQ381" i="2"/>
  <c r="AQ382" i="2"/>
  <c r="AQ383" i="2"/>
  <c r="AQ384" i="2"/>
  <c r="AQ385" i="2"/>
  <c r="AQ386" i="2"/>
  <c r="AQ387" i="2"/>
  <c r="AQ388" i="2"/>
  <c r="AQ389" i="2"/>
  <c r="AQ390" i="2"/>
  <c r="AQ391" i="2"/>
  <c r="AQ392" i="2"/>
  <c r="AQ393" i="2"/>
  <c r="AQ394" i="2"/>
  <c r="AQ395" i="2"/>
  <c r="AQ396" i="2"/>
  <c r="AQ397" i="2"/>
  <c r="AQ398" i="2"/>
  <c r="AQ399" i="2"/>
  <c r="AQ400" i="2"/>
  <c r="AQ401" i="2"/>
  <c r="AQ402" i="2"/>
  <c r="AQ403" i="2"/>
  <c r="AQ404" i="2"/>
  <c r="AQ405" i="2"/>
  <c r="AQ406" i="2"/>
  <c r="AQ407" i="2"/>
  <c r="AQ408" i="2"/>
  <c r="AQ409" i="2"/>
  <c r="AQ410" i="2"/>
  <c r="AQ411" i="2"/>
  <c r="AQ412" i="2"/>
  <c r="AQ413" i="2"/>
  <c r="AQ414" i="2"/>
  <c r="AQ415" i="2"/>
  <c r="AQ416" i="2"/>
  <c r="AQ417" i="2"/>
  <c r="AQ418" i="2"/>
  <c r="AQ419" i="2"/>
  <c r="AQ420" i="2"/>
  <c r="AQ421" i="2"/>
  <c r="AQ422" i="2"/>
  <c r="AQ423" i="2"/>
  <c r="AQ424" i="2"/>
  <c r="AQ425" i="2"/>
  <c r="AQ426" i="2"/>
  <c r="AQ427" i="2"/>
  <c r="AQ428" i="2"/>
  <c r="AQ429" i="2"/>
  <c r="AQ430" i="2"/>
  <c r="AQ431" i="2"/>
  <c r="AQ432" i="2"/>
  <c r="AQ433" i="2"/>
  <c r="AQ434" i="2"/>
  <c r="AQ435" i="2"/>
  <c r="AQ436" i="2"/>
  <c r="AQ437" i="2"/>
  <c r="AQ438" i="2"/>
  <c r="AQ439" i="2"/>
  <c r="AQ440" i="2"/>
  <c r="AQ441" i="2"/>
  <c r="AQ442" i="2"/>
  <c r="AQ443" i="2"/>
  <c r="AQ444" i="2"/>
  <c r="AQ445" i="2"/>
  <c r="AQ446" i="2"/>
  <c r="AQ447" i="2"/>
  <c r="AQ448" i="2"/>
  <c r="AQ449" i="2"/>
  <c r="AQ450" i="2"/>
  <c r="AQ451" i="2"/>
  <c r="AQ452" i="2"/>
  <c r="AQ453" i="2"/>
  <c r="AQ454" i="2"/>
  <c r="AQ455" i="2"/>
  <c r="AQ456" i="2"/>
  <c r="AQ457" i="2"/>
  <c r="AQ458" i="2"/>
  <c r="AQ306" i="2" l="1"/>
  <c r="AQ3" i="2"/>
  <c r="AQ4" i="2"/>
  <c r="AQ5" i="2"/>
  <c r="AQ6" i="2"/>
  <c r="AQ7" i="2"/>
  <c r="AQ8" i="2"/>
  <c r="AQ9" i="2"/>
  <c r="AQ10" i="2"/>
  <c r="AQ11" i="2"/>
  <c r="AQ12" i="2"/>
  <c r="AQ13" i="2"/>
  <c r="AQ14" i="2"/>
  <c r="AQ15" i="2"/>
  <c r="AQ16" i="2"/>
  <c r="AQ17" i="2"/>
  <c r="AQ18" i="2"/>
  <c r="AQ19" i="2"/>
  <c r="AQ20" i="2"/>
  <c r="AQ21" i="2"/>
  <c r="AQ22" i="2"/>
  <c r="AQ23" i="2"/>
  <c r="AQ24" i="2"/>
  <c r="AQ25" i="2"/>
  <c r="AQ26" i="2"/>
  <c r="AQ27" i="2"/>
  <c r="AQ28" i="2"/>
  <c r="AQ29" i="2"/>
  <c r="AQ30" i="2"/>
  <c r="AQ31" i="2"/>
  <c r="AQ32" i="2"/>
  <c r="AQ33" i="2"/>
  <c r="AQ34" i="2"/>
  <c r="AQ35" i="2"/>
  <c r="AQ36" i="2"/>
  <c r="AQ37" i="2"/>
  <c r="AQ38" i="2"/>
  <c r="AQ39" i="2"/>
  <c r="AQ40" i="2"/>
  <c r="AQ41" i="2"/>
  <c r="AQ42" i="2"/>
  <c r="AQ44" i="2"/>
  <c r="AQ45" i="2"/>
  <c r="AQ46" i="2"/>
  <c r="AQ47" i="2"/>
  <c r="AQ48" i="2"/>
  <c r="AQ49" i="2"/>
  <c r="AQ50" i="2"/>
  <c r="AQ51" i="2"/>
  <c r="AQ52" i="2"/>
  <c r="AQ53" i="2"/>
  <c r="AQ54" i="2"/>
  <c r="AQ55" i="2"/>
  <c r="AQ56" i="2"/>
  <c r="AQ57" i="2"/>
  <c r="AQ58" i="2"/>
  <c r="AQ59" i="2"/>
  <c r="AQ60" i="2"/>
  <c r="AQ61" i="2"/>
  <c r="AQ62" i="2"/>
  <c r="AQ63" i="2"/>
  <c r="AQ64" i="2"/>
  <c r="AQ65" i="2"/>
  <c r="AQ66" i="2"/>
  <c r="AQ67" i="2"/>
  <c r="AQ68" i="2"/>
  <c r="AQ69" i="2"/>
  <c r="AQ70" i="2"/>
  <c r="AQ71" i="2"/>
  <c r="AQ72" i="2"/>
  <c r="AQ73" i="2"/>
  <c r="AQ74" i="2"/>
  <c r="AQ75" i="2"/>
  <c r="AQ76" i="2"/>
  <c r="AQ77" i="2"/>
  <c r="AQ78" i="2"/>
  <c r="AQ79" i="2"/>
  <c r="AQ80" i="2"/>
  <c r="AQ81" i="2"/>
  <c r="AQ82" i="2"/>
  <c r="AQ83" i="2"/>
  <c r="AQ84" i="2"/>
  <c r="AQ85" i="2"/>
  <c r="AQ86" i="2"/>
  <c r="AQ87" i="2"/>
  <c r="AQ88" i="2"/>
  <c r="AQ89" i="2"/>
  <c r="AQ90" i="2"/>
  <c r="AQ91" i="2"/>
  <c r="AQ92" i="2"/>
  <c r="AQ93" i="2"/>
  <c r="AQ94" i="2"/>
  <c r="AQ95" i="2"/>
  <c r="AQ96" i="2"/>
  <c r="AQ97" i="2"/>
  <c r="AQ98" i="2"/>
  <c r="AQ99" i="2"/>
  <c r="AQ100" i="2"/>
  <c r="AQ101" i="2"/>
  <c r="AQ102" i="2"/>
  <c r="AQ103" i="2"/>
  <c r="AQ104" i="2"/>
  <c r="AQ105" i="2"/>
  <c r="AQ106" i="2"/>
  <c r="AQ107" i="2"/>
  <c r="AQ108" i="2"/>
  <c r="AQ109" i="2"/>
  <c r="AQ110" i="2"/>
  <c r="AQ111" i="2"/>
  <c r="AQ112" i="2"/>
  <c r="AQ113" i="2"/>
  <c r="AQ114" i="2"/>
  <c r="AQ115" i="2"/>
  <c r="AQ116" i="2"/>
  <c r="AQ117" i="2"/>
  <c r="AQ118" i="2"/>
  <c r="AQ119" i="2"/>
  <c r="AQ120" i="2"/>
  <c r="AQ121" i="2"/>
  <c r="AQ122" i="2"/>
  <c r="AQ123" i="2"/>
  <c r="AQ124" i="2"/>
  <c r="AQ125" i="2"/>
  <c r="AQ126" i="2"/>
  <c r="AQ127" i="2"/>
  <c r="AQ128" i="2"/>
  <c r="AQ129" i="2"/>
  <c r="AQ130" i="2"/>
  <c r="AQ131" i="2"/>
  <c r="AQ132" i="2"/>
  <c r="AQ133" i="2"/>
  <c r="AQ134" i="2"/>
  <c r="AQ135" i="2"/>
  <c r="AQ136" i="2"/>
  <c r="AQ137" i="2"/>
  <c r="AQ138" i="2"/>
  <c r="AQ139" i="2"/>
  <c r="AQ140" i="2"/>
  <c r="AQ141" i="2"/>
  <c r="AQ142" i="2"/>
  <c r="AQ143" i="2"/>
  <c r="AQ144" i="2"/>
  <c r="AQ145" i="2"/>
  <c r="AQ146" i="2"/>
  <c r="AQ147" i="2"/>
  <c r="AQ148" i="2"/>
  <c r="AQ149" i="2"/>
  <c r="AQ150" i="2"/>
  <c r="AQ151" i="2"/>
  <c r="AQ152" i="2"/>
  <c r="AQ153" i="2"/>
  <c r="AQ154" i="2"/>
  <c r="AQ155" i="2"/>
  <c r="AQ156" i="2"/>
  <c r="AQ157" i="2"/>
  <c r="AQ158" i="2"/>
  <c r="AQ159" i="2"/>
  <c r="AQ160" i="2"/>
  <c r="AQ161" i="2"/>
  <c r="AQ162" i="2"/>
  <c r="AQ163" i="2"/>
  <c r="AQ164" i="2"/>
  <c r="AQ165" i="2"/>
  <c r="AQ166" i="2"/>
  <c r="AQ167" i="2"/>
  <c r="AQ168" i="2"/>
  <c r="AQ169" i="2"/>
  <c r="AQ170" i="2"/>
  <c r="AQ171" i="2"/>
  <c r="AQ172" i="2"/>
  <c r="AQ173" i="2"/>
  <c r="AQ174" i="2"/>
  <c r="AQ175" i="2"/>
  <c r="AQ176" i="2"/>
  <c r="AQ177" i="2"/>
  <c r="AQ178" i="2"/>
  <c r="AQ179" i="2"/>
  <c r="AQ180" i="2"/>
  <c r="AQ181" i="2"/>
  <c r="AQ182" i="2"/>
  <c r="AQ183" i="2"/>
  <c r="AQ184" i="2"/>
  <c r="AQ185" i="2"/>
  <c r="AQ186" i="2"/>
  <c r="AQ187" i="2"/>
  <c r="AQ188" i="2"/>
  <c r="AQ189" i="2"/>
  <c r="AQ190" i="2"/>
  <c r="AQ191" i="2"/>
  <c r="AQ192" i="2"/>
  <c r="AQ193" i="2"/>
  <c r="AQ194" i="2"/>
  <c r="AQ195" i="2"/>
  <c r="AQ196" i="2"/>
  <c r="AQ197" i="2"/>
  <c r="AQ198" i="2"/>
  <c r="AQ199" i="2"/>
  <c r="AQ200" i="2"/>
  <c r="AQ201" i="2"/>
  <c r="AQ202" i="2"/>
  <c r="AQ203" i="2"/>
  <c r="AQ204" i="2"/>
  <c r="AQ205" i="2"/>
  <c r="AQ207" i="2"/>
  <c r="AQ208" i="2"/>
  <c r="AQ209" i="2"/>
  <c r="AQ210" i="2"/>
  <c r="AQ211" i="2"/>
  <c r="AQ212" i="2"/>
  <c r="AQ213" i="2"/>
  <c r="AQ214" i="2"/>
  <c r="AQ215" i="2"/>
  <c r="AQ216" i="2"/>
  <c r="AQ217" i="2"/>
  <c r="AQ218" i="2"/>
  <c r="AQ219" i="2"/>
  <c r="AQ220" i="2"/>
  <c r="AQ221" i="2"/>
  <c r="AQ222" i="2"/>
  <c r="AQ223" i="2"/>
  <c r="AQ224" i="2"/>
  <c r="AQ225" i="2"/>
  <c r="AQ226" i="2"/>
  <c r="AQ227" i="2"/>
  <c r="AQ228" i="2"/>
  <c r="AQ229" i="2"/>
  <c r="AQ230" i="2"/>
  <c r="AQ231" i="2"/>
  <c r="AQ232" i="2"/>
  <c r="AQ233" i="2"/>
  <c r="AQ234" i="2"/>
  <c r="AQ235" i="2"/>
  <c r="AQ236" i="2"/>
  <c r="AQ237" i="2"/>
  <c r="AQ238" i="2"/>
  <c r="AQ239" i="2"/>
  <c r="AQ240" i="2"/>
  <c r="AQ241" i="2"/>
  <c r="AQ242" i="2"/>
  <c r="AQ243" i="2"/>
  <c r="AQ244" i="2"/>
  <c r="AQ245" i="2"/>
  <c r="AQ246" i="2"/>
  <c r="AQ247" i="2"/>
  <c r="AQ248" i="2"/>
  <c r="AQ249" i="2"/>
  <c r="AQ250" i="2"/>
  <c r="AQ251" i="2"/>
  <c r="AQ252" i="2"/>
  <c r="AQ253" i="2"/>
  <c r="AQ254" i="2"/>
  <c r="AQ255" i="2"/>
  <c r="AQ256" i="2"/>
  <c r="AQ257" i="2"/>
  <c r="AQ258" i="2"/>
  <c r="AQ259" i="2"/>
  <c r="AQ260" i="2"/>
  <c r="AQ261" i="2"/>
  <c r="AQ262" i="2"/>
  <c r="AQ263" i="2"/>
  <c r="AQ264" i="2"/>
  <c r="AQ265" i="2"/>
  <c r="AQ266" i="2"/>
  <c r="AQ267" i="2"/>
  <c r="AQ268" i="2"/>
  <c r="AQ269" i="2"/>
  <c r="AQ270" i="2"/>
  <c r="AQ271" i="2"/>
  <c r="AQ272" i="2"/>
  <c r="AQ273" i="2"/>
  <c r="AQ274" i="2"/>
  <c r="AQ275" i="2"/>
  <c r="AQ276" i="2"/>
  <c r="AQ277" i="2"/>
  <c r="AQ278" i="2"/>
  <c r="AQ279" i="2"/>
  <c r="AQ280" i="2"/>
  <c r="AQ281" i="2"/>
  <c r="AQ282" i="2"/>
  <c r="AQ283" i="2"/>
  <c r="AQ284" i="2"/>
  <c r="AQ285" i="2"/>
  <c r="AQ286" i="2"/>
  <c r="AQ287" i="2"/>
  <c r="AQ288" i="2"/>
  <c r="AQ289" i="2"/>
  <c r="AQ290" i="2"/>
  <c r="AQ291" i="2"/>
  <c r="AQ292" i="2"/>
  <c r="AQ293" i="2"/>
  <c r="AQ294" i="2"/>
  <c r="AQ295" i="2"/>
  <c r="AQ296" i="2"/>
  <c r="AQ297" i="2"/>
  <c r="AQ298" i="2"/>
  <c r="AQ299" i="2"/>
  <c r="AQ300" i="2"/>
  <c r="AQ301" i="2"/>
  <c r="AQ302" i="2"/>
  <c r="AQ303" i="2"/>
  <c r="AQ304" i="2"/>
  <c r="AQ305" i="2"/>
  <c r="Y43" i="2" l="1"/>
  <c r="AS43" i="2" s="1"/>
  <c r="X43" i="2"/>
  <c r="W43" i="2"/>
  <c r="Q43" i="2"/>
  <c r="AP43" i="2" l="1"/>
  <c r="AR43" i="2"/>
  <c r="AQ43" i="2"/>
  <c r="AN206" i="2"/>
  <c r="AE206" i="2"/>
  <c r="AD206" i="2"/>
  <c r="AC206" i="2"/>
  <c r="Z206" i="2"/>
  <c r="Y206" i="2"/>
  <c r="AS206" i="2" s="1"/>
  <c r="X206" i="2"/>
  <c r="W206" i="2"/>
  <c r="R206" i="2"/>
  <c r="Q206" i="2"/>
  <c r="AP206" i="2" l="1"/>
  <c r="AR206" i="2"/>
  <c r="AQ206" i="2"/>
  <c r="AO282" i="2" l="1"/>
  <c r="Z246" i="2"/>
  <c r="AS246" i="2" l="1"/>
  <c r="AP246" i="2"/>
</calcChain>
</file>

<file path=xl/sharedStrings.xml><?xml version="1.0" encoding="utf-8"?>
<sst xmlns="http://schemas.openxmlformats.org/spreadsheetml/2006/main" count="2720" uniqueCount="675">
  <si>
    <t>C4:0</t>
  </si>
  <si>
    <t>C6:0</t>
  </si>
  <si>
    <t>C8:0</t>
  </si>
  <si>
    <t>C10:0</t>
  </si>
  <si>
    <t>C12:0</t>
  </si>
  <si>
    <t>C13:0</t>
  </si>
  <si>
    <t>C14:0</t>
  </si>
  <si>
    <t>C14:1</t>
  </si>
  <si>
    <t>C15:0</t>
  </si>
  <si>
    <t>C15:1</t>
  </si>
  <si>
    <t>C16:0</t>
  </si>
  <si>
    <t>C16:1</t>
  </si>
  <si>
    <t>C16:2</t>
  </si>
  <si>
    <t>C16:3</t>
  </si>
  <si>
    <t>C17:0</t>
  </si>
  <si>
    <t>C17:1</t>
  </si>
  <si>
    <t>C18:0</t>
  </si>
  <si>
    <t>C18:1</t>
  </si>
  <si>
    <t>C18:2</t>
  </si>
  <si>
    <t>C18:3</t>
  </si>
  <si>
    <t>C19:0</t>
  </si>
  <si>
    <t>C19:1</t>
  </si>
  <si>
    <t>C20:0</t>
  </si>
  <si>
    <t>C20:1</t>
  </si>
  <si>
    <t>C20:2</t>
  </si>
  <si>
    <t>C20:4</t>
  </si>
  <si>
    <t>C20:5</t>
  </si>
  <si>
    <t>C21:0</t>
  </si>
  <si>
    <t>C22:0</t>
  </si>
  <si>
    <t>C22:1</t>
  </si>
  <si>
    <t>C22:3</t>
  </si>
  <si>
    <t>C22:5</t>
  </si>
  <si>
    <t>C22:6</t>
  </si>
  <si>
    <t>C24:0</t>
  </si>
  <si>
    <t>Others</t>
  </si>
  <si>
    <t>DB</t>
  </si>
  <si>
    <t>FSA</t>
  </si>
  <si>
    <t>MUFA</t>
  </si>
  <si>
    <t>PUFA</t>
  </si>
  <si>
    <t>Cn</t>
  </si>
  <si>
    <t>Mw</t>
  </si>
  <si>
    <t>Cetane Number</t>
  </si>
  <si>
    <t>Chlorella protothecoides</t>
  </si>
  <si>
    <t>Castor</t>
  </si>
  <si>
    <t>Rapeseed</t>
  </si>
  <si>
    <t>Kirchneriella lunaris</t>
  </si>
  <si>
    <t>Selenastrum capricornutum</t>
  </si>
  <si>
    <t>Staursatrum sp.</t>
  </si>
  <si>
    <t>Chlorella vulgaris</t>
  </si>
  <si>
    <t>Scenedesmus obliqnus</t>
  </si>
  <si>
    <t>Navicula sp.</t>
  </si>
  <si>
    <t>Phaeodactylum tricornutum</t>
  </si>
  <si>
    <t>Batrachospermum sirodotia</t>
  </si>
  <si>
    <t>Lyngbya kuetzingii</t>
  </si>
  <si>
    <t>Isochrysis sphacrica</t>
  </si>
  <si>
    <t>Spirulina maxima</t>
  </si>
  <si>
    <t>Euglena sanguinea</t>
  </si>
  <si>
    <t>Spirulina platensis</t>
  </si>
  <si>
    <t>Asteromonas gracilis</t>
  </si>
  <si>
    <t>Tetradesmus obliquus</t>
  </si>
  <si>
    <t>Schinzochytrium sp</t>
  </si>
  <si>
    <t>Chlorella SDEC-18</t>
  </si>
  <si>
    <t>Scenedesmus SDEC-8</t>
  </si>
  <si>
    <t>Scenedesmus SDEC-13</t>
  </si>
  <si>
    <t>Monoraphidium SDEC-17</t>
  </si>
  <si>
    <t>Desmodesmus sp</t>
  </si>
  <si>
    <t>Chlorella sp</t>
  </si>
  <si>
    <t>Cooking oil Silica</t>
  </si>
  <si>
    <t>Cooking oil Potasium</t>
  </si>
  <si>
    <t>Cooking oil Water</t>
  </si>
  <si>
    <t>Camelina</t>
  </si>
  <si>
    <t>Animal fat</t>
  </si>
  <si>
    <t>Balanites aegyptiaca</t>
  </si>
  <si>
    <t>Sunflower</t>
  </si>
  <si>
    <t>Cynara Cardunculus</t>
  </si>
  <si>
    <t>Cooking oil</t>
  </si>
  <si>
    <t>Safflower</t>
  </si>
  <si>
    <t>Tung</t>
  </si>
  <si>
    <t>Melia azedarach L</t>
  </si>
  <si>
    <t>Palm</t>
  </si>
  <si>
    <t>Commercial</t>
  </si>
  <si>
    <t>Soy</t>
  </si>
  <si>
    <t>Lard</t>
  </si>
  <si>
    <t>Tallow</t>
  </si>
  <si>
    <t>Babassu</t>
  </si>
  <si>
    <t>Coconut</t>
  </si>
  <si>
    <t>Linseed</t>
  </si>
  <si>
    <t>Neem</t>
  </si>
  <si>
    <t>Rice Bran</t>
  </si>
  <si>
    <t>Yellow Grease</t>
  </si>
  <si>
    <t>Corn</t>
  </si>
  <si>
    <t>Cuphea Viscosissima</t>
  </si>
  <si>
    <t>Fish</t>
  </si>
  <si>
    <t>Jatropha</t>
  </si>
  <si>
    <t>Physaria fendleri</t>
  </si>
  <si>
    <t>Moringa Oleifera</t>
  </si>
  <si>
    <t>Mustard</t>
  </si>
  <si>
    <t>Stillingia</t>
  </si>
  <si>
    <t>Hazelnut</t>
  </si>
  <si>
    <t>Cottonseed</t>
  </si>
  <si>
    <t>Peanut</t>
  </si>
  <si>
    <t>Palm Kernel</t>
  </si>
  <si>
    <t>Pongamia</t>
  </si>
  <si>
    <t>Olive</t>
  </si>
  <si>
    <t>Grapeseed</t>
  </si>
  <si>
    <t>Hazelnut kernel</t>
  </si>
  <si>
    <t>Jojoba</t>
  </si>
  <si>
    <t>Bay Laurel fruit</t>
  </si>
  <si>
    <t>Poppy</t>
  </si>
  <si>
    <t>Pumpkin</t>
  </si>
  <si>
    <t>Shorea seed</t>
  </si>
  <si>
    <t>Sesame</t>
  </si>
  <si>
    <t>Almond</t>
  </si>
  <si>
    <t xml:space="preserve">Carapa </t>
  </si>
  <si>
    <t>Ethiopian mustard</t>
  </si>
  <si>
    <t>Euphorbia lathyris L.</t>
  </si>
  <si>
    <t>Forsythia suspense</t>
  </si>
  <si>
    <t>Idesia polycarpa var.</t>
  </si>
  <si>
    <t>Karanja</t>
  </si>
  <si>
    <t>Mahua</t>
  </si>
  <si>
    <t>Meliaceae</t>
  </si>
  <si>
    <t>Merrill</t>
  </si>
  <si>
    <t>Michela chaampaca</t>
  </si>
  <si>
    <t>Milkweed</t>
  </si>
  <si>
    <t>Nahar</t>
  </si>
  <si>
    <t>Niger</t>
  </si>
  <si>
    <t>Polanga</t>
  </si>
  <si>
    <t>Poon</t>
  </si>
  <si>
    <t>Putranjiva roxburghii</t>
  </si>
  <si>
    <t>Rubber</t>
  </si>
  <si>
    <t>Rice bran</t>
  </si>
  <si>
    <t>Syringa</t>
  </si>
  <si>
    <t>Tobacco</t>
  </si>
  <si>
    <t>Terminalia catappa</t>
  </si>
  <si>
    <t>Terminalia belerica</t>
  </si>
  <si>
    <t>Zanthoxylum</t>
  </si>
  <si>
    <t>Gossypium</t>
  </si>
  <si>
    <t>Croton</t>
  </si>
  <si>
    <t>Linum usitatissimum</t>
  </si>
  <si>
    <t>Rubberseed</t>
  </si>
  <si>
    <r>
      <t>Saf</t>
    </r>
    <r>
      <rPr>
        <sz val="11"/>
        <color theme="1"/>
        <rFont val="Times New Roman"/>
        <family val="1"/>
      </rPr>
      <t>ﬂ</t>
    </r>
    <r>
      <rPr>
        <sz val="11"/>
        <color theme="1"/>
        <rFont val="Calibri"/>
        <family val="2"/>
        <scheme val="minor"/>
      </rPr>
      <t>ower</t>
    </r>
  </si>
  <si>
    <t>Cashew nut</t>
  </si>
  <si>
    <t>Black sesame</t>
  </si>
  <si>
    <t>White sesame</t>
  </si>
  <si>
    <t>Kapok</t>
  </si>
  <si>
    <t>Pomelo</t>
  </si>
  <si>
    <t>Papaya</t>
  </si>
  <si>
    <t>Rambutan</t>
  </si>
  <si>
    <t>Mandarine</t>
  </si>
  <si>
    <t>Duea-kai</t>
  </si>
  <si>
    <t>Soapstock</t>
  </si>
  <si>
    <t>Moringa Peregrina</t>
  </si>
  <si>
    <t>Moringa</t>
  </si>
  <si>
    <t xml:space="preserve">Palm </t>
  </si>
  <si>
    <t>Fleshing</t>
  </si>
  <si>
    <t>Chicken</t>
  </si>
  <si>
    <t>Mutton</t>
  </si>
  <si>
    <t>Sardine</t>
  </si>
  <si>
    <t>Cooking Oil</t>
  </si>
  <si>
    <t>Camel fat</t>
  </si>
  <si>
    <t>Chlorella variabilis</t>
  </si>
  <si>
    <t>Larvae Grease</t>
  </si>
  <si>
    <t>Yellow Oleander</t>
  </si>
  <si>
    <t>Canola</t>
  </si>
  <si>
    <t>Manketti</t>
  </si>
  <si>
    <t>Guindilla</t>
  </si>
  <si>
    <t>Okra</t>
  </si>
  <si>
    <t>Scum</t>
  </si>
  <si>
    <t>Silicone</t>
  </si>
  <si>
    <t>Mellon bug</t>
  </si>
  <si>
    <t>Sorghum bug</t>
  </si>
  <si>
    <t>Sbirra</t>
  </si>
  <si>
    <t>Soy Frying Oil</t>
  </si>
  <si>
    <t>Indian Mustard</t>
  </si>
  <si>
    <t>Moringa Olifeira</t>
  </si>
  <si>
    <t>Kenaf</t>
  </si>
  <si>
    <t>A. pedunculata</t>
  </si>
  <si>
    <t>Soapnut</t>
  </si>
  <si>
    <t>AMC</t>
  </si>
  <si>
    <t>Coconut Ethyl</t>
  </si>
  <si>
    <t>Coconut Methyl</t>
  </si>
  <si>
    <t>Fish Oil</t>
  </si>
  <si>
    <t>Rapessed Ethyl</t>
  </si>
  <si>
    <t>Rapeseed Methyl</t>
  </si>
  <si>
    <t>Soy Ethyl</t>
  </si>
  <si>
    <t>Soy Methyl</t>
  </si>
  <si>
    <t>Sunflower Methyl</t>
  </si>
  <si>
    <t>Soybean</t>
  </si>
  <si>
    <t>Inedible tallow</t>
  </si>
  <si>
    <t xml:space="preserve">Thevetia </t>
  </si>
  <si>
    <t xml:space="preserve">Pongamia </t>
  </si>
  <si>
    <t>Holoptelia</t>
  </si>
  <si>
    <t>Vallaris solanacea</t>
  </si>
  <si>
    <t>Indian Nut</t>
  </si>
  <si>
    <t>Euphorbia helioscopia</t>
  </si>
  <si>
    <t>Garnicia morellaD.</t>
  </si>
  <si>
    <t>Saturega hortensisLinn</t>
  </si>
  <si>
    <t>Actinodaphne angust</t>
  </si>
  <si>
    <t>Litsea glutinosaRobins</t>
  </si>
  <si>
    <t>Neolitsea cassiaLinn</t>
  </si>
  <si>
    <t>Salvadora persicaLinn</t>
  </si>
  <si>
    <t>Madhuca butyracea</t>
  </si>
  <si>
    <t>Anise</t>
  </si>
  <si>
    <t>Melia azadirachLinn</t>
  </si>
  <si>
    <t>Myristica malabaricaL</t>
  </si>
  <si>
    <t>Yellow grease</t>
  </si>
  <si>
    <t>Wild mustard</t>
  </si>
  <si>
    <t>Waste palm oil</t>
  </si>
  <si>
    <t>Balanites roxburhii</t>
  </si>
  <si>
    <t>Garnicia echinocarpa</t>
  </si>
  <si>
    <t>Neolitsea umbrosa</t>
  </si>
  <si>
    <t>Broussonetiap. Vent</t>
  </si>
  <si>
    <t>Salvadora oleoiles</t>
  </si>
  <si>
    <t>Nephelium</t>
  </si>
  <si>
    <t>Ziziphus maurit</t>
  </si>
  <si>
    <t>Grape</t>
  </si>
  <si>
    <t>X</t>
  </si>
  <si>
    <t>Y</t>
  </si>
  <si>
    <t>Z</t>
  </si>
  <si>
    <t>Rubber seed</t>
  </si>
  <si>
    <t>Jatropha:palm 50:50</t>
  </si>
  <si>
    <t>Sunflower:coconut 50:50</t>
  </si>
  <si>
    <t>Beef tallow</t>
  </si>
  <si>
    <t>Jatropha:coconut 50:50</t>
  </si>
  <si>
    <t>Cannabis sativa</t>
  </si>
  <si>
    <t>Perilla frutescens</t>
  </si>
  <si>
    <t>Broussonetia papyrifera</t>
  </si>
  <si>
    <t>Moringa concanensis</t>
  </si>
  <si>
    <t>Quassia indica</t>
  </si>
  <si>
    <t>Calophyllum apetalum</t>
  </si>
  <si>
    <t>Terminalia chebula</t>
  </si>
  <si>
    <t>Ziziphus mauritiana</t>
  </si>
  <si>
    <t>Pterygota alata</t>
  </si>
  <si>
    <t>Mappia foetida</t>
  </si>
  <si>
    <t>Mesua ferrea</t>
  </si>
  <si>
    <t>Aegle marmelos correa</t>
  </si>
  <si>
    <t>Thevetia peruviana</t>
  </si>
  <si>
    <t xml:space="preserve">Jatropa </t>
  </si>
  <si>
    <t>Meyna laxiflora</t>
  </si>
  <si>
    <t>Swietenia mahagoni</t>
  </si>
  <si>
    <t>Balanites roxburghii</t>
  </si>
  <si>
    <t>Annonareticulata</t>
  </si>
  <si>
    <t>Azadirachta indica</t>
  </si>
  <si>
    <t>Pongamia pinnata</t>
  </si>
  <si>
    <t>Mimusops hexendra</t>
  </si>
  <si>
    <t>Celastrus paniculatus</t>
  </si>
  <si>
    <t xml:space="preserve">Madhuca </t>
  </si>
  <si>
    <t>Aphanamixis polystachya</t>
  </si>
  <si>
    <t>Canarium commune</t>
  </si>
  <si>
    <t>Garcinia combogia</t>
  </si>
  <si>
    <t>Calophyllum inophyllum</t>
  </si>
  <si>
    <t>Garcinia morella</t>
  </si>
  <si>
    <t>Salvadora oleoides</t>
  </si>
  <si>
    <t>Actinodaphne angustifolia</t>
  </si>
  <si>
    <t>Sapindus trifoliatus</t>
  </si>
  <si>
    <t>Anamirta cocculus</t>
  </si>
  <si>
    <t xml:space="preserve">Broussonetia papyrifera </t>
  </si>
  <si>
    <t>Argemone mexicana</t>
  </si>
  <si>
    <t xml:space="preserve">Salvadora oleoides </t>
  </si>
  <si>
    <t xml:space="preserve">Salvadora persica </t>
  </si>
  <si>
    <t xml:space="preserve">Madhuca butyracea </t>
  </si>
  <si>
    <t xml:space="preserve">Madhuca indica </t>
  </si>
  <si>
    <t>Rhus succedanea</t>
  </si>
  <si>
    <t>Ervatamia coronaria</t>
  </si>
  <si>
    <t>Basella rubra</t>
  </si>
  <si>
    <t>Princeptia utilis</t>
  </si>
  <si>
    <t>Vernonia cinerea</t>
  </si>
  <si>
    <t>Myristica malabarica Lam</t>
  </si>
  <si>
    <t>Urtica dioica</t>
  </si>
  <si>
    <t>Tectona grandis</t>
  </si>
  <si>
    <t>APME</t>
  </si>
  <si>
    <t>PaME</t>
  </si>
  <si>
    <t>SME</t>
  </si>
  <si>
    <t>Manilkara zapotaseed</t>
  </si>
  <si>
    <t>SBO</t>
  </si>
  <si>
    <t>SBOB</t>
  </si>
  <si>
    <t>Kenaf methyl esters</t>
  </si>
  <si>
    <t>Annona reticulata</t>
  </si>
  <si>
    <t>Croton tiglium</t>
  </si>
  <si>
    <t>Joannesia princeps</t>
  </si>
  <si>
    <t>Garcinia indica</t>
  </si>
  <si>
    <t>Garcinia echinocarpa</t>
  </si>
  <si>
    <t>Saturega hortensis</t>
  </si>
  <si>
    <t>Litsea glutinosa</t>
  </si>
  <si>
    <t>Neolitsea cassia</t>
  </si>
  <si>
    <t>Myristica malabarica</t>
  </si>
  <si>
    <t>55. Argemone mexicana</t>
  </si>
  <si>
    <t>Nephelium lappaceum</t>
  </si>
  <si>
    <t>Madhuca indica</t>
  </si>
  <si>
    <t>Urticaceae</t>
  </si>
  <si>
    <t>Aphanamixis</t>
  </si>
  <si>
    <t>Argan</t>
  </si>
  <si>
    <t>PB</t>
  </si>
  <si>
    <t>JB</t>
  </si>
  <si>
    <t>ALB</t>
  </si>
  <si>
    <t>Colocynthis</t>
  </si>
  <si>
    <t>Camelus dromedaries</t>
  </si>
  <si>
    <t>Portulaca</t>
  </si>
  <si>
    <t>Cynara</t>
  </si>
  <si>
    <t>Brassica</t>
  </si>
  <si>
    <t>Rice</t>
  </si>
  <si>
    <t>Stone Fruit</t>
  </si>
  <si>
    <r>
      <t>Sa</t>
    </r>
    <r>
      <rPr>
        <sz val="11"/>
        <color theme="1"/>
        <rFont val="Times New Roman"/>
        <family val="1"/>
      </rPr>
      <t>ﬄ</t>
    </r>
    <r>
      <rPr>
        <sz val="11"/>
        <color theme="1"/>
        <rFont val="Calibri"/>
        <family val="2"/>
        <scheme val="minor"/>
      </rPr>
      <t>ower</t>
    </r>
  </si>
  <si>
    <r>
      <t>Sun</t>
    </r>
    <r>
      <rPr>
        <sz val="11"/>
        <color theme="1"/>
        <rFont val="Times New Roman"/>
        <family val="1"/>
      </rPr>
      <t>ﬂ</t>
    </r>
    <r>
      <rPr>
        <sz val="11"/>
        <color theme="1"/>
        <rFont val="Calibri"/>
        <family val="2"/>
        <scheme val="minor"/>
      </rPr>
      <t>ower</t>
    </r>
  </si>
  <si>
    <t>Waste cooking</t>
  </si>
  <si>
    <t>Actinodaphne</t>
  </si>
  <si>
    <t>Aleurites</t>
  </si>
  <si>
    <t>Argemone</t>
  </si>
  <si>
    <t>Euphorbia</t>
  </si>
  <si>
    <t>Garnicia morella</t>
  </si>
  <si>
    <t>Moringa oleifera</t>
  </si>
  <si>
    <t>Thevetia</t>
  </si>
  <si>
    <t>Koroch</t>
  </si>
  <si>
    <t>Soybena</t>
  </si>
  <si>
    <t>Datura</t>
  </si>
  <si>
    <t>Energy and Fuels</t>
  </si>
  <si>
    <t>Hindawi</t>
  </si>
  <si>
    <t>Production of Biodiesel from Mixed Castor Seed and Microalgae Oils: Optimization of the Production and Fuel Quality Assessment</t>
  </si>
  <si>
    <t>Algal research</t>
  </si>
  <si>
    <t>Bioresource Technology</t>
  </si>
  <si>
    <t>Evaluation of the potential of 10 microalgal strains for biodiesel production</t>
  </si>
  <si>
    <t>Mingming Song, Haiyan Pei,  Wenrong Hua, Guixia Ma</t>
  </si>
  <si>
    <t>Journal of Radiation Research and Applied Sciences</t>
  </si>
  <si>
    <t>Biodiesel production from microalgae Spirulina maxima by two step process: Optimization of process variable</t>
  </si>
  <si>
    <t>M.A. Rahman a, *, M.A. Aziz b, Rami Ali Al-khulaidi b, Nazmus Sakib b, Maidul Islam</t>
  </si>
  <si>
    <t>Energy Conversion and Management</t>
  </si>
  <si>
    <t>Cultivation, extraction and optimization of biodiesel production from potential microalgae Euglena sanguinea using eco-friendly natural catalyst</t>
  </si>
  <si>
    <t>Fuel</t>
  </si>
  <si>
    <t>Arabian Journal of Chemestry</t>
  </si>
  <si>
    <t>Evaluation of fuel properties for microalgae Spirulina platensis bio-diesel and its blends with Egyptian petro-diesel</t>
  </si>
  <si>
    <t>Soha S.M. Mostafa a, Nour Sh. El-Gendy</t>
  </si>
  <si>
    <t>Marine Biotechnology</t>
  </si>
  <si>
    <t>Fatty Acid Characterization and Biodiesel Production by the Marine Microalga Asteromonas gracilis: Statistical Optimization of Medium for Biomass and Lipid Enhancement</t>
  </si>
  <si>
    <t>Ultrasound-assisted biodiesel synthesis by in–situ transesterification of microalgal biomass: Optimization and kinetic analysis</t>
  </si>
  <si>
    <t>Alexandria Engineering Journal</t>
  </si>
  <si>
    <t>Effect of corrosion rates of preheated Schinzochytrium sp. microalgae biodiesel on metallic components of a diesel engine</t>
  </si>
  <si>
    <t>The growth characteristics and biodiesel production of ten algae strains cultivated in anaerobically digested effluent from kitchen waste</t>
  </si>
  <si>
    <t>Journal of Applied Phycology</t>
  </si>
  <si>
    <t>Fatty acid profile and fuel-derived physico-chemical properties of biodiesel obtained from an indigenous green microalga, Desmodesmus sp. (I-AU1), as potential source of renewable lipid and high quality biodiesel</t>
  </si>
  <si>
    <t>Biomass conversion and Biorefinery</t>
  </si>
  <si>
    <t>Gamma ray mutants of oleaginous microalga Chlorella sp. KM504965 with enhanced biomass and lipid for biofuel production</t>
  </si>
  <si>
    <t>Brazialn Journal of Chemical Engineering</t>
  </si>
  <si>
    <t>PROPERTIES OF MICROALGAE OIL FROM THE SPECIES Chlorella protothecoides AND ITS ETHYLIC BIODIESEL</t>
  </si>
  <si>
    <t>F. R. M. Batista, K. W. Lucchesi, N. D. D. Carareto, M. C. D. Costa, A. J. A. Meirelles</t>
  </si>
  <si>
    <t>Production of biodiesel through optimized alkaline-catalyzed transesterification of rapeseed oil</t>
  </si>
  <si>
    <t>Umer Rashid, Farooq Anwar</t>
  </si>
  <si>
    <t>The production of biodiesel from waste frying oils: A comparison of different purification steps</t>
  </si>
  <si>
    <t>Industrial Crops and Products</t>
  </si>
  <si>
    <t>Desert date (Balanites aegyptiaca) as an arid lands sustainable bioresource for biodiesel</t>
  </si>
  <si>
    <t>Biomass and Bioenergy</t>
  </si>
  <si>
    <t>Biodiesel Fuels from Vegetable Oils: Transesterification of Cynara cardunculus L. Oils with Ethanol</t>
  </si>
  <si>
    <t>Production of Biodiesel through Base-Catalyzed Transesterification of Safflower Oil Using an Optimized Protocol</t>
  </si>
  <si>
    <t>Umer Rashid and Farooq Anwar</t>
  </si>
  <si>
    <t>Revista de Chimie</t>
  </si>
  <si>
    <t>Syringa (Melia azedarach L.) Berries Oil: a Potential Source for Biodiesel Fuel</t>
  </si>
  <si>
    <t>Industrial and Engineering Chemestry Research</t>
  </si>
  <si>
    <t>Biodiesel from Used Frying Oil. Variables Affecting the Yields and Characteristics of the Biodiesel</t>
  </si>
  <si>
    <t>The effect of natural and synthetic antioxidants on the oxidative stability of palm diesel</t>
  </si>
  <si>
    <t>Technical feasibility assessment of oleic sunflower methyl ester utilisation in Diesel bus engines</t>
  </si>
  <si>
    <t>ASABE</t>
  </si>
  <si>
    <t>INVESTIGATION OF BIODIESEL THERMAL STABILITY UNDER SIMULATED IN-USE CONDITIONS</t>
  </si>
  <si>
    <t>A. Monyem, M. Canakci, J. H. Van Gerpen</t>
  </si>
  <si>
    <t>U.S. Department of Energy Report</t>
  </si>
  <si>
    <t>Production of Biodiesels from Multiple Feedstocks and Properties of Biodiesels and Biodiesel/Diesel Blends</t>
  </si>
  <si>
    <t>J.A. Kinast</t>
  </si>
  <si>
    <t>Fuel Processing Technology</t>
  </si>
  <si>
    <t>Beef tallow biodiesel produced in a pilot scale</t>
  </si>
  <si>
    <t>Evaluation of alkyl esters from Camelina sativa oil as biodiesel and as blend components in ultra low-sulfur diesel fuel</t>
  </si>
  <si>
    <t>Experimental Study of Emission Parameters of Biodiesel Fuels Obtained from Canola, Hazelnut, and Waste Cooking Oils</t>
  </si>
  <si>
    <t>Combustion and Flame</t>
  </si>
  <si>
    <t>The influence of molecular structure of fatty acid monoalkyl esters on diesel combustion</t>
  </si>
  <si>
    <t>Regulated and unregulated emissions of a light duty vehicle operated on diesel/palm-based methyl ester blends over NEDC and a non-legislated driving cycle</t>
  </si>
  <si>
    <t>Experimental study of the effects of vegetable oil methyl ester on DI diesel engine performance characteristics and pollutant emissions</t>
  </si>
  <si>
    <t>Bai-Fu Lin, Jyun-Han Huang *, Dao-Yi Huang</t>
  </si>
  <si>
    <t>Blends of Biodiesels Synthesized from Non-edible and Edible Oils: Effects on the Cold Filter Plugging Point</t>
  </si>
  <si>
    <t>SAE International</t>
  </si>
  <si>
    <t>Emissions Testing with Blends of Esters of Rapeseed Oil Fuel With and Without a Catalytic Converter</t>
  </si>
  <si>
    <t>Charles L. Peterson and Daryl L. Reece</t>
  </si>
  <si>
    <t>Zlatica J. Predojevíc</t>
  </si>
  <si>
    <t>Predicting cetane number, kinematic viscosity, density and higher heating value of biodiesel from its fatty acid methyl ester composition</t>
  </si>
  <si>
    <t>Luis Felipe Ramírez-Verduzco ⇑, Javier Esteban Rodríguez-Rodríguez, Alicia del Rayo Jaramillo-Jacob</t>
  </si>
  <si>
    <t>Renewable and Sustainable energy Reviews</t>
  </si>
  <si>
    <t>A comprehensive review on properties of edible and non-edible vegetable oil-based biodiesel: Composition, specifications and prediction models</t>
  </si>
  <si>
    <t>Review of biodiesel composition, properties, and specifications</t>
  </si>
  <si>
    <t>Renewable Energy</t>
  </si>
  <si>
    <t>A statistical investigation of biodiesel physical and chemical properties, and their correlation with the degree of unsaturation</t>
  </si>
  <si>
    <t>Evangelos G. Giakoumis</t>
  </si>
  <si>
    <t>Potential plant oil feedstock for lipase-catalyzed biodiesel production in Thailand</t>
  </si>
  <si>
    <t>Performance, emissions, combustion and injection characteristics of a diesel engine fuelled with canola oil–hazelnut soapstock biodiesel mixture</t>
  </si>
  <si>
    <t>Erkan Öztürk</t>
  </si>
  <si>
    <t>Biodiesel and biohydrogen production from cotton-seed cake in abiorefineryconcept</t>
  </si>
  <si>
    <t>Experimental investigation of diesel engine performance and emission characteristics using jojoba/diesel blend and sunflower oil</t>
  </si>
  <si>
    <t>Physicochemical characterization and thermal behavior of biodiesel and biodiesel–diesel blends derived from crude Moringa peregrina seed oil</t>
  </si>
  <si>
    <t>Procedia Engineering</t>
  </si>
  <si>
    <t>Prospect of Moringa seed oil as a sustainable biodiesel fuel in Australia: A review</t>
  </si>
  <si>
    <t>Influence of metal contaminants and antioxidant additives on storage stability of biodiesel produced from non-edible oils of Eastern Africa origin (Croton megalocarpus and Moringa oleifera oils)</t>
  </si>
  <si>
    <t>The effect of genotype and environment on biodiesel quality prepared from Indian mustard (Brassica juncea) grown in Australia</t>
  </si>
  <si>
    <t>M.A. Wilkesa, I. Takeia, R.A. Caldwella, R.M. Trethowanb,∗</t>
  </si>
  <si>
    <t>Effect of the use of olive–pomace oil biodiesel/diesel fuel blends in a compression ignition engine: Preliminary exergy analysis</t>
  </si>
  <si>
    <t>Ultrasonics Sonochemistry</t>
  </si>
  <si>
    <t>Chinese Journal of Chemical Engineering</t>
  </si>
  <si>
    <t>Synthesis and characterization of poppy seed oil methyl esters</t>
  </si>
  <si>
    <t>Waste Management</t>
  </si>
  <si>
    <t>Biodiesel production from vegetable oil and waste animal fats in a pilot plant</t>
  </si>
  <si>
    <t>Biodiesel production from waste tallow</t>
  </si>
  <si>
    <t>Effects of animal fat based biodiesel on a TDI diesel engine performance, combustion characteristics and particle number and size distribution emissions</t>
  </si>
  <si>
    <t>Comparative analysis of performance, emission and combustion parameters of diesel engine fuelled with ethyl ester of fish oil and its diesel blends</t>
  </si>
  <si>
    <t>G. Sakthivel a,⇑, G. Nagarajan b, M. Ilangkumaran c, Aditya Bajirao Gaikwad</t>
  </si>
  <si>
    <t>Effects of waste frying oil based methyl and ethyl ester biodiesel fuels on the performance, combustion and emission characteristics of a DI diesel engine</t>
  </si>
  <si>
    <t>Application of waste cooking oil (WCO) biodiesel in a compression ignition engine</t>
  </si>
  <si>
    <t>Joonsik Hwang a, Choongsik Bae a,⇑, Tarun Gupta b</t>
  </si>
  <si>
    <t>Comparative analyses of diesel–waste oil biodiesel and propanol, n-butanol or 1-pentanol blends in a diesel engine</t>
  </si>
  <si>
    <t>Production and characterization of biodiesel from Camelus dromedarius (Hachi) fat</t>
  </si>
  <si>
    <t>Transient performance and emission characteristics of a heavy-duty diesel engine fuelled with microalga Chlorella variabilis and Jatropha curcas biodiesels</t>
  </si>
  <si>
    <t>Energy</t>
  </si>
  <si>
    <t>Optimization of FOME (fish oil methyl esters) blend and EGR (exhaust gas recirculation) for simultaneous control of NOx and particulate matter emissions in diesel engines</t>
  </si>
  <si>
    <t>K. Bhaskar a,*, G. Nagarajan b, S. Sampath</t>
  </si>
  <si>
    <t>Effects of fuels produced from fish and cooking oils on performance and emissions of a diesel engine</t>
  </si>
  <si>
    <t>A two-step biodiesel production process from waste cooking oil via recycling crude glycerol esterification catalyzed by alkali catalyst</t>
  </si>
  <si>
    <t>Biodiesel production from swine manure via housefly larvae (Musca domestica L.)</t>
  </si>
  <si>
    <t>Sen Yang, Qing Li, Yang Gao, Longyu Zheng, Ziduo Liu*</t>
  </si>
  <si>
    <t>Modeling and optimization of Thevetia peruviana (yellow oleander) oil biodiesel synthesis via Musa paradisiacal (plantain) peels as heterogeneous base catalyst: A case of artificial neural network vs. response surface methodology</t>
  </si>
  <si>
    <t>Journal of Cleaner Production</t>
  </si>
  <si>
    <t>Biosource technology</t>
  </si>
  <si>
    <t>Biodiesel production from tung (Vernicia montana) oil and its blending properties in different fatty acid compositions</t>
  </si>
  <si>
    <t>Experimental Investigations of Oxidation Stability of Biodiesel Produced from Manketti Seeds Oil (Schinziophyton rautanenii)</t>
  </si>
  <si>
    <t>Energies</t>
  </si>
  <si>
    <t>Waste Cooking Oil as an Alternate Feedstock for Biodiesel Production</t>
  </si>
  <si>
    <t>Fuel properties of biodiesel produced from the crude fish oil from the soapstock of marine fish</t>
  </si>
  <si>
    <t>Cherng-Yuan Lin⁎, Rong-Ji Li</t>
  </si>
  <si>
    <t>Evaluation of biodiesel obtained from cottonseed oil</t>
  </si>
  <si>
    <t>JATROPHA CURCAS L. AS A SOURCE FOR THE PRODUCTION OF BIOFUEL IN NICARAGUA</t>
  </si>
  <si>
    <t>N. Foidl, a G. Foidl, a M. Sanchez, a M. Mittelbach b &amp; S. Hackel</t>
  </si>
  <si>
    <t>Optimization of methyl ester production from Prunus Amygdalus seed oil using response surface methodology and Artificial Neural Networks</t>
  </si>
  <si>
    <t>Walailak Journal</t>
  </si>
  <si>
    <t>Prediction of Fuel Properties of Biodiesel Using Two-Layer Artificial Neural Network</t>
  </si>
  <si>
    <t>Solomon Olasunkanmi ODEYALE* and Adeleye Oladiran EGUNLETI</t>
  </si>
  <si>
    <t>Biodiesel Production: Reaction and Process Parameters of Alkali-Catalyzed Transesterification of Waste Frying Oils</t>
  </si>
  <si>
    <t>Moringa oleifera oil: A possible source of biodiesel</t>
  </si>
  <si>
    <t>Kenaf oil methyl esters</t>
  </si>
  <si>
    <t>Ultrasound-assisted process optimization and tribological characteristics of biodiesel from palm-sesame oil via response surface methodology and extreme learning machine - Cuckoo search</t>
  </si>
  <si>
    <t>Production and properties of biodiesel produced from Amygdalus pedunculata Pall</t>
  </si>
  <si>
    <t>Properties of soapnut (Sapindus mukorossi) oil biodiesel and its blends with diesel</t>
  </si>
  <si>
    <t>Modeling of process intensification of biodiesel production from Aegle Marmelos Correa seed oil using microreactor assisted with ultrasonic mixing</t>
  </si>
  <si>
    <t>Vinoth Thangarasu, R. Siddharth, Anand Ramanathan</t>
  </si>
  <si>
    <t>Comparison ofexhaustemissionsofbiodiesel–diesel fuelblends producedfromanimalfats</t>
  </si>
  <si>
    <t>Rasim Behçet a,n, HasanOktay b, AbdulvahapÇakmak c, HüseyinAydin</t>
  </si>
  <si>
    <t>Biofuels</t>
  </si>
  <si>
    <t>Performance evaluation of adaptive neuro-fuzzyinference system, artificial neural network and response surface methodology in modeling biodiesel synthesis from palm kernel oil by transesterification</t>
  </si>
  <si>
    <t>E. Betiku, A. S. Osunleke, V. O. Odude, A. Bamimore, B. Oladipo, A. A. Okeleye &amp; N. B. Ishola</t>
  </si>
  <si>
    <t>Energy &amp; Fuels</t>
  </si>
  <si>
    <t>Transesterification of Cottonseed Oil to Biodiesel by Using Heterogeneous Solid Basic Catalysts</t>
  </si>
  <si>
    <t>Biodiesel- Quality, Emissions and By-Products</t>
  </si>
  <si>
    <t>Biodiesel Quality, Standards and Properties</t>
  </si>
  <si>
    <t>István Barabás and Ioan-Adrian Todoruţ</t>
  </si>
  <si>
    <t>Cuphea Oil as Source of Biodiesel with Improved Fuel Properties Caused by High Content of Methyl Decanoate</t>
  </si>
  <si>
    <t>Fatty Acid Methyl Ester (FAME) composition used for estimation of biodiesel cetane number employing random forest and artificial neural networks: A new approach</t>
  </si>
  <si>
    <t>Prospects and potential of fatty acid methyl esters of some non-traditional seed oils for use as biodiesel in India</t>
  </si>
  <si>
    <t>Plant Science</t>
  </si>
  <si>
    <t>Identification of a heat-stable palmitoyl/oleoyl specific acyl-acyl carrier protein thioesterase in developing seeds of Madhuca butyracea</t>
  </si>
  <si>
    <t>Influence of fatty acid composition of raw materials on biodiesel properties</t>
  </si>
  <si>
    <t>Biodiesel production, characterization, diesel engine performance, and emission characteristics of methyl esters from Aphanamixis polystachya oil of Bangladesh</t>
  </si>
  <si>
    <t>Heliyon</t>
  </si>
  <si>
    <t>Synthesis and characterization of Argania spinosa (Argan oil) biodiesel by sodium hydroxide catalyzed transesterification reaction as alternative for petro-diesel in direct injection, compression ignition engines</t>
  </si>
  <si>
    <t>Industrial Crops &amp; Products</t>
  </si>
  <si>
    <t>Impact of fatty acid composition and physicochemical properties of Jatropha and Alexandrian laurel biodiesel blends: An analysis of performance and emission characteristics</t>
  </si>
  <si>
    <t>Study of oxidative stability and cold flow properties of Citrillus colocynthis oil and Camelus dromedaries fat biodiesel blends</t>
  </si>
  <si>
    <t>Chemical characterization of oil and biodiesel from Common Purslane (Portulaca) seed as novel weed plant feedstock</t>
  </si>
  <si>
    <t>Croton megalocarpus oil: A feasible non-edible oil source for biodiesel production</t>
  </si>
  <si>
    <t>Fuel properties of biodiesel from vegetable oils and oil mixtures. Influence of methyl esters distribution</t>
  </si>
  <si>
    <t>Effect of blends of Palm-Jatropha-Pongamia biodiesels on cloud point and pour point</t>
  </si>
  <si>
    <t>Engineering Science and Technology, an International Journal</t>
  </si>
  <si>
    <t>Analysis of properties and estimation of optimum blending ratio of blended mahua biodiesel</t>
  </si>
  <si>
    <t>Biodiesel production and characterisation of poppy (Papaver somniferum L.) seed oil methyl ester as a source of 2nd generation biodiesel feedstock</t>
  </si>
  <si>
    <t>Evaluation of biodiesel blending, engine performance and emissions characteristics of Jatropha curcas methyl ester: Malaysian perspective</t>
  </si>
  <si>
    <t>Energy Procedia</t>
  </si>
  <si>
    <t>Optimization of biodiesel production from stone fruit kernel oil</t>
  </si>
  <si>
    <t>Mohammad Anwar, Mohammad Rasul, Nanjappa Ashwath</t>
  </si>
  <si>
    <t>Estimation of biodiesel cetane number, density, kinematic viscosity and heating values from its fatty acid weight composition</t>
  </si>
  <si>
    <t>Evangelos G. Giakoumis⁎, Christos K. Sarakatsanis</t>
  </si>
  <si>
    <t>Renewable and Sustainable Energy Reviews</t>
  </si>
  <si>
    <t>Assessment of tree seed oil biodiesel: A comparative review based on biodiesel of a locally available tree seed</t>
  </si>
  <si>
    <t>Dilip Kumar Bora∗, D.C. Baruah</t>
  </si>
  <si>
    <t>Combustion performance and emissions of petrodiesel and biodiesels based on various vegetable oils in a semi industrial boiler</t>
  </si>
  <si>
    <t>Bahamin Bazooyar ⇑, Afshin Ghorbani, Ahmad Shariati</t>
  </si>
  <si>
    <t>Biodiesel preparation, optimization, and fuel properties from non-edible feedstock, Datura stramonium L.</t>
  </si>
  <si>
    <t>Rui Wang a,b, Wan-Wei Zhou a, Milford A. Hanna c, Yu-Ping Zhang a, Pinaki S. Bhadury a, Yan Wanga, Bao-An Song a,⇑, Song Yang a,⇑</t>
  </si>
  <si>
    <t>https://doi.org/10.1155/2022/1536160</t>
  </si>
  <si>
    <t>Dejene Beyene , Mohammedsani Abdulkadir, and Adisu Befekadu</t>
  </si>
  <si>
    <t>DOI</t>
  </si>
  <si>
    <t>https://doi.org/10.1016/j.biortech.2013.02.024</t>
  </si>
  <si>
    <t>https://doi.org/10.1016/j.enconman.2016.08.018</t>
  </si>
  <si>
    <t>Ajith J. Kings, R. Edwin Raj, L.R. Monisha Miriam, M. Adhi Visvanathan</t>
  </si>
  <si>
    <t>https://doi.org/10.1016/j.arabjc.2013.07.034</t>
  </si>
  <si>
    <t>https://doi.org/10.1007/s10126-017-9743-y</t>
  </si>
  <si>
    <t>Mustafa A. Fawzy</t>
  </si>
  <si>
    <t>https://doi.org/10.1016/j.algal.2021.102582</t>
  </si>
  <si>
    <t>Neha Singh, Karan Kumar, Arun Goyal, Vijayanand S. Moholkar</t>
  </si>
  <si>
    <t>https://doi.org/10.1016/j.algal.2017.04.010</t>
  </si>
  <si>
    <t>Ze Yua, Mingming Songa, Haiyan Peia, Fei Hana, Liqun Jianga, Qingjie Houa</t>
  </si>
  <si>
    <t>https://doi.org/10.1007/s10811-017-1264-6</t>
  </si>
  <si>
    <t>Arguelles, E.D., Laurena, A.C., Monsalud, R.G. et al</t>
  </si>
  <si>
    <t>https://doi.org/10.1007/s13399-022-02400-9</t>
  </si>
  <si>
    <t>Senthamilselvi, D., Kalaiselvi, T.</t>
  </si>
  <si>
    <t>https://doi.org/10.1016/j.fuel.2008.07.003</t>
  </si>
  <si>
    <t>Zlatica J. Predojevic´</t>
  </si>
  <si>
    <t>https://doi.org/10.1016/j.biortech.2008.09.005</t>
  </si>
  <si>
    <t>Bishnu P. Chapagain, Yariv Yehoshua, Zeev Wiesman</t>
  </si>
  <si>
    <t>https://doi.org/10.37358/RC.08.6.1853</t>
  </si>
  <si>
    <t>Carmen Eugenia Stavarache, John Morris, Yasuaki Maeda, Ikuko Oyane, Mircea Vinatoru</t>
  </si>
  <si>
    <t>https://doi.org/10.1016/S0196-8904(03)00067-0</t>
  </si>
  <si>
    <t>Fernando Neto da Silva , Antonio Salgado Prat, Jorge Rocha Teixeir</t>
  </si>
  <si>
    <t>NREL/SR-510-31460</t>
  </si>
  <si>
    <t>https://doi.org/10.1016/j.biortech.2009.08.054</t>
  </si>
  <si>
    <t>Bryan R. Moser, Steven F. Vaughn</t>
  </si>
  <si>
    <t>https://doi.org/10.1016/j.combustflame.2009.03.011</t>
  </si>
  <si>
    <t>Alessandro Schönborn, Nicos Ladommatos, John Williams, Robert Allan, John Rogerson</t>
  </si>
  <si>
    <t>https://doi.org/10.1016/j.fuel.2008.11.003</t>
  </si>
  <si>
    <t>G. Karavalakis, F. Alvanou, S. Stournas, E. Bakeas</t>
  </si>
  <si>
    <t>https://doi.org/10.1016/j.rser.2016.05.035</t>
  </si>
  <si>
    <t>Baharak Sajjadi, Abdul Aziz Abdul Raman, Hamidreza Arandiyan</t>
  </si>
  <si>
    <t>https://doi.org/10.1016/j.rser.2011.07.143</t>
  </si>
  <si>
    <t>S. Kent Hoekmana, Amber Brocha, Curtis Robbinsa, Eric Cenicerosa, Mani Natarajanb</t>
  </si>
  <si>
    <t>https://doi.org/10.1016/j.renene.2012.07.040</t>
  </si>
  <si>
    <t>https://doi.org/10.1016/j.biombioe.2008.03.006</t>
  </si>
  <si>
    <t>Pakorn Winayanuwattikun, Chutima Kaewpiboon, Kingkaew Piriyakananon, Supalak Tantong, Weerasak Thakernkarnkit, Warawut Chulalaksananukul, Tikamporn Yongvanich,</t>
  </si>
  <si>
    <t>https://doi.org/10.1016/j.fuproc.2014.09.016</t>
  </si>
  <si>
    <t>https://doi.org/10.1016/j.biortech.2013.02.061</t>
  </si>
  <si>
    <t>I.A. Panagiotopoulos , S.Pasias, R.R.Bakker, T.deVrije, N.Papayannakos, P.A.M.Claassen, E.G. Koukios</t>
  </si>
  <si>
    <t>https://doi.org/10.1016/j.fuel.2010.09.011</t>
  </si>
  <si>
    <t>M.S. Shehata, S.M. Abdel Razek</t>
  </si>
  <si>
    <t>https://doi.org/10.1016/j.enconman.2014.12.087</t>
  </si>
  <si>
    <t>Mohammed Salaheldeen, M.K. Aroua, A.A. Mariod, Sit Foon Cheng, Malik A. Abdelrahman, A.E. Atabani</t>
  </si>
  <si>
    <t>https://doi.org/10.1016/j.enconman.2014.05.084</t>
  </si>
  <si>
    <t>I. López, C.E. Quintana, J.J. Ruiz, F. Cruz-Peragón, M.P. Dorado</t>
  </si>
  <si>
    <t>https://doi.org/10.1016/j.wasman.2014.07.019</t>
  </si>
  <si>
    <t>Ertan Alptekin, Mustafa Canakci, Huseyin Sanli</t>
  </si>
  <si>
    <t>https://doi.org/10.1016/j.fuel.2008.04.016</t>
  </si>
  <si>
    <t>Haq Nawaz Bhatti, Muhammad Asif Hanif, Mohammad Qasim, Ata-ur-Rehman</t>
  </si>
  <si>
    <t>https://doi.org/10.1016/j.fuel.2013.09.037</t>
  </si>
  <si>
    <t>Carmen C. Barrios, Aida Domínguez-Sáez, Carlos Martín, Paloma Álvarez</t>
  </si>
  <si>
    <t>https://doi.org/10.1016/j.fuel.2015.06.081</t>
  </si>
  <si>
    <t>H. Sanli, M. Canakci, E. Alptekin, A. Turkcan, A.N. Ozsezen</t>
  </si>
  <si>
    <t>https://doi.org/10.1016/j.enconman.2013.10.036</t>
  </si>
  <si>
    <t>Hassen Mohamed Sbihi, Imededdine Arbi Nehdi, Chin Ping Tan, Saud Ibrahim Al-Resayes</t>
  </si>
  <si>
    <t>https://doi.org/10.1016/j.enconman.2015.10.023</t>
  </si>
  <si>
    <t>Devendra Singh, S.K. Singal, M.O. Garg, Pratyush Maiti, Sandhya Mishra, Pushpito K. Ghosh</t>
  </si>
  <si>
    <t>https://doi.org/10.1016/j.energy.2014.05.003</t>
  </si>
  <si>
    <t>Rasim Behçet, Recep Yumrutas, Hasan Oktay</t>
  </si>
  <si>
    <t>https://doi.org/10.1016/j.indcrop.2013.12.046</t>
  </si>
  <si>
    <t>Eriola Betiku, Sheriff Olalekan Ajala</t>
  </si>
  <si>
    <t>https://doi.org/10.1016/j.biortech.2010.06.117</t>
  </si>
  <si>
    <t>Yi-Hung Chen, Jhih-Hong Chen, Ching-Yuan Chang, Chia-Chi Chang</t>
  </si>
  <si>
    <t>https://doi.org/10.1016/j.renene.2018.06.036</t>
  </si>
  <si>
    <t>Chizoo Esonye, Okechukwu Dominic Onukwuli, Akuzuo Uwaoma Ofoefule</t>
  </si>
  <si>
    <t>https://doi.org/10.1021/ef070102b</t>
  </si>
  <si>
    <t>K. G. Georgogianni, M. G. Kontominas, E. Tegou, D. Avlonitis and V. Gergis</t>
  </si>
  <si>
    <t>https://doi.org/10.1016/j.renene.2015.01.016</t>
  </si>
  <si>
    <t>Fuel properties of Brassica juncea oil methyl esters blended with ultra-low sulfur diesel fuel</t>
  </si>
  <si>
    <t>Bryan R. Moser, Roque L. Evangelista , Gulab Jham</t>
  </si>
  <si>
    <t>https://doi.org/10.1016/j.biombioe.2013.02.025</t>
  </si>
  <si>
    <t>Yi-Hung Chen, Tsung-Han Chiang, Jhih-Hong Chen</t>
  </si>
  <si>
    <t>https://doi.org/10.1016/j.ultsonch.2019.104764</t>
  </si>
  <si>
    <t>https://doi.org/10.1080/17597269.2018.1472980</t>
  </si>
  <si>
    <t>ISBN 978-953-307-784-0</t>
  </si>
  <si>
    <t>https://doi.org/10.1016/j.biombioe.2005.05.001</t>
  </si>
  <si>
    <t>M. Mohibbe Azam, Amtul Waris, N.M. Nahar</t>
  </si>
  <si>
    <t>https://doi.org/10.1016/S0168-9452(02)00212-1</t>
  </si>
  <si>
    <t>Ashish Bhattacharjee, Santosh K. Ghosh, Dolly Ghosh, Sudhamoy Ghosh, Mrinal K. Maiti, Soumitra K. Sen</t>
  </si>
  <si>
    <t>https://doi.org/10.1016/j.aej.2022.01.005</t>
  </si>
  <si>
    <t>Babalola Aisosa Oni, Samuel Eshorame Sanni, Benjamin O. Ezurike, Emmanuel Emeka Okoro</t>
  </si>
  <si>
    <t xml:space="preserve">https://doi.org/10.1590/0104-6632.20180354s20170191  </t>
  </si>
  <si>
    <t>https://doi.org/10.1016/j.fuel.2007.05.003</t>
  </si>
  <si>
    <t>https://doi.org/10.1021/ef010174h</t>
  </si>
  <si>
    <t>J. M. Encinar, J. F. González, J. J. Rodríguez, and A. Tejedor</t>
  </si>
  <si>
    <t>https://doi.org/10.1021/ef700548s</t>
  </si>
  <si>
    <t>https://doi.org/10.1021/ie040214f</t>
  </si>
  <si>
    <t>José M. Encinar, Juan F. González, and Antonio Rodríguez-Reinares</t>
  </si>
  <si>
    <t>https://doi.org/10.1016/j.fuel.2005.09.003</t>
  </si>
  <si>
    <t>Yung Chee Liang, Choo Yuen May, Cheng Sit Foon, Ma Ah Ngan, Chuah Cheng Hock, Yusof Basiron</t>
  </si>
  <si>
    <t>https://doi.org/10.1016/j.fuproc.2009.01.001</t>
  </si>
  <si>
    <t>Michele Espinosa da Cunha, Laiza Canielas Krause, Maria Silvana Aranda Moraes, Candice Schmitt Faccini, Rosângela Assis Jacques, Suelen Rodrigues Almeida, Maria Regina Alves Rodrigues, Elina Bastos Caramão</t>
  </si>
  <si>
    <t>https://doi.org/10.1021/ef0600558</t>
  </si>
  <si>
    <t>Mevlüt Süreyya Koçak, Erol Ileri, and Zafer Utlu</t>
  </si>
  <si>
    <t>https://doi.org/10.1021/ef901131m</t>
  </si>
  <si>
    <t>Amit Sarin, Rajneesh Arora, N. P. Singh, Rakesh Sarin, R. K. Malhotra, and Shruti Sarin</t>
  </si>
  <si>
    <t>https://doi.org/10.1016/j.proeng.2015.05.037</t>
  </si>
  <si>
    <t>A. K. Azad, M. G. Rasul, M. M. K. Khan, Subhash C. Sharma, Rubayat Islam</t>
  </si>
  <si>
    <t>https://doi.org/10.1016/j.fuel.2015.05.047</t>
  </si>
  <si>
    <t>Thomas Kivevele, Zhongjie Huan</t>
  </si>
  <si>
    <t>https://doi.org/10.1016/j.cjche.2016.01.007</t>
  </si>
  <si>
    <t>Umer Rashid, Muhammad Ibrahim, Imededdine Arbi Nehdi, Saud Ibrahim Al-Resayes, Sammi Ullah, Muhammad Aamer Mehmood, Saira Shahzadi</t>
  </si>
  <si>
    <t>https://doi.org/10.1016/j.fuel.2016.02.076</t>
  </si>
  <si>
    <t>Alpaslan Atmanli</t>
  </si>
  <si>
    <t>https://doi.org/10.1016/j.fuproc.2015.04.017</t>
  </si>
  <si>
    <t>Zi-Zhe Cai, YongWang, Ying-Lai Tengb, Ka-Man Chong, Jia-WeiWang, Jie-Wen Zhang, De-Po Yang</t>
  </si>
  <si>
    <t>https://doi.org/10.1021/ef200243e</t>
  </si>
  <si>
    <t>Thomas T. Kivevele and Makame M. Mbarawa</t>
  </si>
  <si>
    <t>https://doi.org/10.3390/en1010003</t>
  </si>
  <si>
    <t>Arjun B. Chhetri, K. Chris Watts and M. Rafiqul Islam</t>
  </si>
  <si>
    <t>https://doi.org/10.1016/j.fuproc.2009.05.016</t>
  </si>
  <si>
    <t>Umer Rashid, Farooq Anwar, Gerhard Knothe</t>
  </si>
  <si>
    <t>https://doi.org/10.1016/j.biortech.2008.03.066</t>
  </si>
  <si>
    <t>Umer Rashid, Farooq Anwar, Bryan R. Moser, Gerhard Knothe</t>
  </si>
  <si>
    <t>https://doi.org/10.1016/j.indcrop.2013.06.003</t>
  </si>
  <si>
    <t>Gerhard Knothe, Luis F. Razon, Florinda T. Bacani</t>
  </si>
  <si>
    <t>https://doi.org/10.1016/j.renene.2020.05.158</t>
  </si>
  <si>
    <t>M.A. Mujtaba, H.H. Masjuki, M.A. Kalam, Hwai Chyuan Ong, M. Gul, M. Farooq, Manzoore Elahi M. Soudagar, Waqar Ahmed, M.H. Harith, M.N.A.M. Yusoff</t>
  </si>
  <si>
    <t>https://doi.org/10.1016/j.biortech.2012.12.089</t>
  </si>
  <si>
    <t xml:space="preserve">Jianmin Chu , Xinqiao Xu, Yinglong Zhang </t>
  </si>
  <si>
    <t>https://doi.org/10.1021/ef700405e</t>
  </si>
  <si>
    <t>Cui Lingfeng, Xiao Guomin, Xu Bo, and Teng Guangyuan</t>
  </si>
  <si>
    <t>https://doi.org/10.1021/ef800958t</t>
  </si>
  <si>
    <t>Gerhard Knothe, Steven C. Cermak, and Roque L. Evangelista</t>
  </si>
  <si>
    <t>https://doi.org/10.1016/j.fuel.2015.10.118</t>
  </si>
  <si>
    <t>Seyed MohammadReza Miraboutalebi, Pezhman Kazemi, Peyman Bahrami</t>
  </si>
  <si>
    <t>https://doi.org/10.1016/j.biortech.2008.06.039</t>
  </si>
  <si>
    <t>María Jesús Ramos, Carmen María Fernández, Abraham Casas, Lourdes Rodríguez, Ángel Pérez</t>
  </si>
  <si>
    <t>https://doi.org/10.1016/j.enconman.2014.12.009</t>
  </si>
  <si>
    <t>S.M. Palash, H.H. Masjuki, M.A. Kalam, A.E. Atabani, I.M. Rizwanul Fattah, A. Sanjid</t>
  </si>
  <si>
    <t>https://doi.org/10.1016/j.heliyon.2019.e02427</t>
  </si>
  <si>
    <t>Adewale Johnson Folayan, Paul Apeye Lucky Anawe</t>
  </si>
  <si>
    <t>https://doi.org/10.1016/j.jclepro.2016.06.017</t>
  </si>
  <si>
    <t>Md. Amin Ruhul, Md. Joynul Abedin, S.M. Ashrafur Rahman, Bin Haji Hassan Masjuki, Abdullah Alabdulkarem, Md. Abul Kalam, Islam Shancita</t>
  </si>
  <si>
    <t>https://doi.org/10.1016/j.indcrop.2018.05.071</t>
  </si>
  <si>
    <t>Hassen Mohamed Sbihi, Imededdine Arbi Nehdi, Sadok Mokbli, Moufida Romdhani-Younes, Saud Ibrahim Al-Resayes</t>
  </si>
  <si>
    <t>https://doi.org/10.1016/j.indcrop.2019.111582</t>
  </si>
  <si>
    <t>S.S. Hoseini, G. Najafi, A. Sadeghi</t>
  </si>
  <si>
    <t>https://doi.org/10.1016/j.biortech.2010.03.144</t>
  </si>
  <si>
    <t>Gerald Kafuku, Man Kee Lam, Jibrail Kansedo, Keat Teong Lee, Makame Mbarawa</t>
  </si>
  <si>
    <t>https://doi.org/10.1016/j.biombioe.2014.01.034</t>
  </si>
  <si>
    <t>G. Martínez, N. Sánchez, J.M. Encinar, J.F. González</t>
  </si>
  <si>
    <t>https://doi.org/10.1016/j.energy.2009.08.017</t>
  </si>
  <si>
    <t>Amit Sarin, Rajneesh Arora, N.P. Singh, Rakesh Sarin, R.K. Malhotra, K. Kundu</t>
  </si>
  <si>
    <t>https://doi.org/10.1016/j.jestch.2016.12.005</t>
  </si>
  <si>
    <t>N. Acharya, P. Nanda, S. Panda, S Acharya</t>
  </si>
  <si>
    <t>https://doi.org/10.1016/j.indcrop.2020.112493</t>
  </si>
  <si>
    <t>M.M.K. Bhuiya, M.G. Rasul, M.M.K. Khan, N. Ashwath</t>
  </si>
  <si>
    <t>https://doi.org/10.1016/j.energy.2013.02.059</t>
  </si>
  <si>
    <t>M. Mofijur, H.H. Masjuki, M.A. Kalam, A.E. Atabani</t>
  </si>
  <si>
    <t>https://doi.org/10.1016/j.egypro.2019.02.146</t>
  </si>
  <si>
    <t>https://doi.org/10.1016/j.jrras.2017.02.004</t>
  </si>
  <si>
    <t>https://doi.org/10.13031/2013.5213</t>
  </si>
  <si>
    <t>https://doi.org/10.1016/j.fuel.2009.04.006</t>
  </si>
  <si>
    <t>https://doi.org/10.4271/961114</t>
  </si>
  <si>
    <t>https://doi.org/10.1016/j.fuel.2011.06.070</t>
  </si>
  <si>
    <t>https://doi.org/10.1016/j.indcrop.2013.04.016</t>
  </si>
  <si>
    <t>https://doi.org/10.1016/j.fuel.2014.04.059</t>
  </si>
  <si>
    <t>https://doi.org/10.1016/j.fuel.2016.02.058</t>
  </si>
  <si>
    <t>https://doi.org/10.1016/j.energy.2013.09.056</t>
  </si>
  <si>
    <t>https://doi.org/10.1016/j.renene.2013.11.076</t>
  </si>
  <si>
    <t>https://doi.org/10.1016/j.fuproc.2008.08.002</t>
  </si>
  <si>
    <t>https://doi.org/10.1016/S0960-8524(96)00111-3</t>
  </si>
  <si>
    <t>https://doi:10.14456/WJST.2015.26</t>
  </si>
  <si>
    <t>https://doi.org/10.1016/j.fuel.2018.02.187</t>
  </si>
  <si>
    <t>https://doi.org/10.1016/j.rser.2011.11.033</t>
  </si>
  <si>
    <t>https://doi.org/10.1016/j.fuel.2011.05.025</t>
  </si>
  <si>
    <t>https://doi.org/10.1016/j.fuel.2011.07.001</t>
  </si>
  <si>
    <t xml:space="preserve">Year of publication </t>
  </si>
  <si>
    <t>Journal</t>
  </si>
  <si>
    <t>Title</t>
  </si>
  <si>
    <t>Authors</t>
  </si>
  <si>
    <t>https://doi.org/10.1016/j.biortech.2013.02.025</t>
  </si>
  <si>
    <t>https://doi.org/10.1016/j.biortech.2013.02.026</t>
  </si>
  <si>
    <t>https://doi.org/10.1016/j.biortech.2013.02.027</t>
  </si>
  <si>
    <t>https://doi.org/10.1016/j.biortech.2013.02.028</t>
  </si>
  <si>
    <t>https://doi.org/10.1016/j.biortech.2013.02.029</t>
  </si>
  <si>
    <t>https://doi.org/10.1016/j.biortech.2013.02.030</t>
  </si>
  <si>
    <t>https://doi.org/10.1016/j.biortech.2013.02.031</t>
  </si>
  <si>
    <t>https://doi.org/10.1016/j.biortech.2013.02.032</t>
  </si>
  <si>
    <t>https://doi.org/10.1016/j.biortech.2013.02.033</t>
  </si>
  <si>
    <t>Not founded</t>
  </si>
  <si>
    <t>Feedstock</t>
  </si>
  <si>
    <t>FAME DISTRIBUTION</t>
  </si>
  <si>
    <t>CALCULATED ATTRIBUTES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</si>
</sst>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3F3F3F"/>
      </right>
      <top/>
      <bottom style="thin">
        <color rgb="FF3F3F3F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5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/>
    <xf numFmtId="20" fontId="0" fillId="0" borderId="0" xfId="0" applyNumberFormat="1"/>
    <xf numFmtId="0" fontId="0" fillId="0" borderId="0" xfId="0" applyAlignment="1">
      <alignment horizontal="left"/>
    </xf>
    <xf numFmtId="2" fontId="0" fillId="0" borderId="0" xfId="0" applyNumberFormat="1"/>
    <xf numFmtId="0" fontId="0" fillId="0" borderId="0" xfId="0" applyAlignment="1">
      <alignment horizontal="right"/>
    </xf>
    <xf numFmtId="0" fontId="5" fillId="0" borderId="0" xfId="2"/>
    <xf numFmtId="0" fontId="5" fillId="0" borderId="0" xfId="2" applyAlignment="1">
      <alignment horizontal="left" vertical="center" wrapText="1" indent="1"/>
    </xf>
    <xf numFmtId="0" fontId="5" fillId="0" borderId="0" xfId="2" applyAlignment="1">
      <alignment horizontal="center" vertical="center"/>
    </xf>
    <xf numFmtId="0" fontId="5" fillId="0" borderId="0" xfId="2" applyAlignment="1">
      <alignment horizontal="center" vertical="center" wrapText="1"/>
    </xf>
    <xf numFmtId="0" fontId="5" fillId="0" borderId="0" xfId="2" applyAlignment="1">
      <alignment horizontal="center"/>
    </xf>
    <xf numFmtId="0" fontId="1" fillId="2" borderId="3" xfId="1" applyBorder="1" applyAlignment="1">
      <alignment horizontal="center"/>
    </xf>
    <xf numFmtId="20" fontId="1" fillId="2" borderId="3" xfId="1" applyNumberFormat="1" applyBorder="1" applyAlignment="1">
      <alignment horizontal="center"/>
    </xf>
    <xf numFmtId="0" fontId="1" fillId="2" borderId="7" xfId="1" applyBorder="1" applyAlignment="1">
      <alignment horizontal="center"/>
    </xf>
    <xf numFmtId="0" fontId="2" fillId="3" borderId="2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6" fillId="2" borderId="1" xfId="1" applyFont="1"/>
  </cellXfs>
  <cellStyles count="3">
    <cellStyle name="Hipervínculo" xfId="2" builtinId="8"/>
    <cellStyle name="Normal" xfId="0" builtinId="0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doi.org/10.1016/j.fuel.2008.07.003" TargetMode="External"/><Relationship Id="rId299" Type="http://schemas.openxmlformats.org/officeDocument/2006/relationships/hyperlink" Target="https://doi.org/10.1016/j.fuel.2015.10.118" TargetMode="External"/><Relationship Id="rId21" Type="http://schemas.openxmlformats.org/officeDocument/2006/relationships/hyperlink" Target="https://doi.org/10.1016/S0196-8904(03)00067-0" TargetMode="External"/><Relationship Id="rId63" Type="http://schemas.openxmlformats.org/officeDocument/2006/relationships/hyperlink" Target="https://doi.org/10.1016/j.fuproc.2008.08.002" TargetMode="External"/><Relationship Id="rId159" Type="http://schemas.openxmlformats.org/officeDocument/2006/relationships/hyperlink" Target="https://doi.org/10.1016/j.rser.2016.05.035" TargetMode="External"/><Relationship Id="rId324" Type="http://schemas.openxmlformats.org/officeDocument/2006/relationships/hyperlink" Target="https://doi.org/10.1016/j.fuel.2015.10.118" TargetMode="External"/><Relationship Id="rId366" Type="http://schemas.openxmlformats.org/officeDocument/2006/relationships/hyperlink" Target="https://doi.org/10.1016/j.fuel.2015.10.118" TargetMode="External"/><Relationship Id="rId170" Type="http://schemas.openxmlformats.org/officeDocument/2006/relationships/hyperlink" Target="https://doi.org/10.1016/j.rser.2016.05.035" TargetMode="External"/><Relationship Id="rId226" Type="http://schemas.openxmlformats.org/officeDocument/2006/relationships/hyperlink" Target="https://doi.org/10.1016/j.renene.2012.07.040" TargetMode="External"/><Relationship Id="rId433" Type="http://schemas.openxmlformats.org/officeDocument/2006/relationships/hyperlink" Target="https://doi.org/10.1016/j.biombioe.2014.01.034" TargetMode="External"/><Relationship Id="rId268" Type="http://schemas.openxmlformats.org/officeDocument/2006/relationships/hyperlink" Target="https://doi.org/10.1016/j.renene.2020.05.158" TargetMode="External"/><Relationship Id="rId475" Type="http://schemas.openxmlformats.org/officeDocument/2006/relationships/hyperlink" Target="https://doi.org/10.1016/j.fuel.2018.02.187" TargetMode="External"/><Relationship Id="rId32" Type="http://schemas.openxmlformats.org/officeDocument/2006/relationships/hyperlink" Target="https://doi.org/10.1016/j.fuel.2011.06.070" TargetMode="External"/><Relationship Id="rId74" Type="http://schemas.openxmlformats.org/officeDocument/2006/relationships/hyperlink" Target="https://doi.org/10.1016/j.ultsonch.2019.104764" TargetMode="External"/><Relationship Id="rId128" Type="http://schemas.openxmlformats.org/officeDocument/2006/relationships/hyperlink" Target="https://doi.org/10.1016/j.combustflame.2009.03.011" TargetMode="External"/><Relationship Id="rId335" Type="http://schemas.openxmlformats.org/officeDocument/2006/relationships/hyperlink" Target="https://doi.org/10.1016/j.fuel.2015.10.118" TargetMode="External"/><Relationship Id="rId377" Type="http://schemas.openxmlformats.org/officeDocument/2006/relationships/hyperlink" Target="https://doi.org/10.1016/j.fuel.2015.10.118" TargetMode="External"/><Relationship Id="rId5" Type="http://schemas.openxmlformats.org/officeDocument/2006/relationships/hyperlink" Target="https://doi.org/10.1016/j.arabjc.2013.07.034" TargetMode="External"/><Relationship Id="rId181" Type="http://schemas.openxmlformats.org/officeDocument/2006/relationships/hyperlink" Target="https://doi.org/10.1016/j.rser.2016.05.035" TargetMode="External"/><Relationship Id="rId237" Type="http://schemas.openxmlformats.org/officeDocument/2006/relationships/hyperlink" Target="https://doi.org/10.1016/j.biombioe.2008.03.006" TargetMode="External"/><Relationship Id="rId402" Type="http://schemas.openxmlformats.org/officeDocument/2006/relationships/hyperlink" Target="https://doi.org/10.1016/j.biombioe.2005.05.001" TargetMode="External"/><Relationship Id="rId279" Type="http://schemas.openxmlformats.org/officeDocument/2006/relationships/hyperlink" Target="https://doi.org/10.1016/j.fuel.2015.10.118" TargetMode="External"/><Relationship Id="rId444" Type="http://schemas.openxmlformats.org/officeDocument/2006/relationships/hyperlink" Target="https://doi.org/10.1016/j.fuel.2018.02.187" TargetMode="External"/><Relationship Id="rId43" Type="http://schemas.openxmlformats.org/officeDocument/2006/relationships/hyperlink" Target="https://doi.org/10.1016/j.enconman.2014.05.084" TargetMode="External"/><Relationship Id="rId139" Type="http://schemas.openxmlformats.org/officeDocument/2006/relationships/hyperlink" Target="https://doi.org/10.1016/j.fuel.2011.06.070" TargetMode="External"/><Relationship Id="rId290" Type="http://schemas.openxmlformats.org/officeDocument/2006/relationships/hyperlink" Target="https://doi.org/10.1016/j.fuel.2015.10.118" TargetMode="External"/><Relationship Id="rId304" Type="http://schemas.openxmlformats.org/officeDocument/2006/relationships/hyperlink" Target="https://doi.org/10.1016/j.fuel.2015.10.118" TargetMode="External"/><Relationship Id="rId346" Type="http://schemas.openxmlformats.org/officeDocument/2006/relationships/hyperlink" Target="https://doi.org/10.1016/j.fuel.2015.10.118" TargetMode="External"/><Relationship Id="rId388" Type="http://schemas.openxmlformats.org/officeDocument/2006/relationships/hyperlink" Target="https://doi.org/10.1016/j.biombioe.2005.05.001" TargetMode="External"/><Relationship Id="rId85" Type="http://schemas.openxmlformats.org/officeDocument/2006/relationships/hyperlink" Target="https://doi.org/10.1016/j.jclepro.2016.06.017" TargetMode="External"/><Relationship Id="rId150" Type="http://schemas.openxmlformats.org/officeDocument/2006/relationships/hyperlink" Target="https://doi.org/10.1016/j.rser.2016.05.035" TargetMode="External"/><Relationship Id="rId192" Type="http://schemas.openxmlformats.org/officeDocument/2006/relationships/hyperlink" Target="https://doi.org/10.1016/j.rser.2016.05.035" TargetMode="External"/><Relationship Id="rId206" Type="http://schemas.openxmlformats.org/officeDocument/2006/relationships/hyperlink" Target="https://doi.org/10.1016/j.rser.2011.07.143" TargetMode="External"/><Relationship Id="rId413" Type="http://schemas.openxmlformats.org/officeDocument/2006/relationships/hyperlink" Target="https://doi.org/10.1016/j.biombioe.2005.05.001" TargetMode="External"/><Relationship Id="rId248" Type="http://schemas.openxmlformats.org/officeDocument/2006/relationships/hyperlink" Target="https://doi.org/10.1016/j.biombioe.2008.03.006" TargetMode="External"/><Relationship Id="rId455" Type="http://schemas.openxmlformats.org/officeDocument/2006/relationships/hyperlink" Target="https://doi.org/10.1016/j.fuel.2018.02.187" TargetMode="External"/><Relationship Id="rId12" Type="http://schemas.openxmlformats.org/officeDocument/2006/relationships/hyperlink" Target="https://doi.org/10.1016/j.fuel.2008.07.003" TargetMode="External"/><Relationship Id="rId108" Type="http://schemas.openxmlformats.org/officeDocument/2006/relationships/hyperlink" Target="https://doi.org/10.1016/j.algal.2017.04.010" TargetMode="External"/><Relationship Id="rId315" Type="http://schemas.openxmlformats.org/officeDocument/2006/relationships/hyperlink" Target="https://doi.org/10.1016/j.fuel.2015.10.118" TargetMode="External"/><Relationship Id="rId357" Type="http://schemas.openxmlformats.org/officeDocument/2006/relationships/hyperlink" Target="https://doi.org/10.1016/j.fuel.2015.10.118" TargetMode="External"/><Relationship Id="rId54" Type="http://schemas.openxmlformats.org/officeDocument/2006/relationships/hyperlink" Target="https://doi.org/10.1016/j.energy.2014.05.003" TargetMode="External"/><Relationship Id="rId96" Type="http://schemas.openxmlformats.org/officeDocument/2006/relationships/hyperlink" Target="https://doi.org/10.1016/j.rser.2011.11.033" TargetMode="External"/><Relationship Id="rId161" Type="http://schemas.openxmlformats.org/officeDocument/2006/relationships/hyperlink" Target="https://doi.org/10.1016/j.rser.2016.05.035" TargetMode="External"/><Relationship Id="rId217" Type="http://schemas.openxmlformats.org/officeDocument/2006/relationships/hyperlink" Target="https://doi.org/10.1016/j.renene.2012.07.040" TargetMode="External"/><Relationship Id="rId399" Type="http://schemas.openxmlformats.org/officeDocument/2006/relationships/hyperlink" Target="https://doi.org/10.1016/j.biombioe.2005.05.001" TargetMode="External"/><Relationship Id="rId259" Type="http://schemas.openxmlformats.org/officeDocument/2006/relationships/hyperlink" Target="https://doi.org/10.1016/j.wasman.2014.07.019" TargetMode="External"/><Relationship Id="rId424" Type="http://schemas.openxmlformats.org/officeDocument/2006/relationships/hyperlink" Target="https://doi.org/10.1016/j.biortech.2008.06.039" TargetMode="External"/><Relationship Id="rId466" Type="http://schemas.openxmlformats.org/officeDocument/2006/relationships/hyperlink" Target="https://doi.org/10.1016/j.fuel.2018.02.187" TargetMode="External"/><Relationship Id="rId23" Type="http://schemas.openxmlformats.org/officeDocument/2006/relationships/hyperlink" Target="https://doi.org/10.1016/j.biortech.2009.08.054" TargetMode="External"/><Relationship Id="rId119" Type="http://schemas.openxmlformats.org/officeDocument/2006/relationships/hyperlink" Target="https://doi.org/10.1016/j.fuel.2008.07.003" TargetMode="External"/><Relationship Id="rId270" Type="http://schemas.openxmlformats.org/officeDocument/2006/relationships/hyperlink" Target="https://doi:10.14456/WJST.2015.26" TargetMode="External"/><Relationship Id="rId326" Type="http://schemas.openxmlformats.org/officeDocument/2006/relationships/hyperlink" Target="https://doi.org/10.1016/j.fuel.2015.10.118" TargetMode="External"/><Relationship Id="rId65" Type="http://schemas.openxmlformats.org/officeDocument/2006/relationships/hyperlink" Target="https://doi.org/10.1016/j.fuproc.2009.05.016" TargetMode="External"/><Relationship Id="rId130" Type="http://schemas.openxmlformats.org/officeDocument/2006/relationships/hyperlink" Target="https://doi.org/10.1016/j.fuel.2009.04.006" TargetMode="External"/><Relationship Id="rId368" Type="http://schemas.openxmlformats.org/officeDocument/2006/relationships/hyperlink" Target="https://doi.org/10.1016/j.fuel.2015.10.118" TargetMode="External"/><Relationship Id="rId172" Type="http://schemas.openxmlformats.org/officeDocument/2006/relationships/hyperlink" Target="https://doi.org/10.1016/j.rser.2016.05.035" TargetMode="External"/><Relationship Id="rId228" Type="http://schemas.openxmlformats.org/officeDocument/2006/relationships/hyperlink" Target="https://doi.org/10.1016/j.biombioe.2008.03.006" TargetMode="External"/><Relationship Id="rId435" Type="http://schemas.openxmlformats.org/officeDocument/2006/relationships/hyperlink" Target="https://doi.org/10.1016/j.biombioe.2014.01.034" TargetMode="External"/><Relationship Id="rId477" Type="http://schemas.openxmlformats.org/officeDocument/2006/relationships/hyperlink" Target="https://doi.org/10.1016/j.fuel.2011.05.025" TargetMode="External"/><Relationship Id="rId281" Type="http://schemas.openxmlformats.org/officeDocument/2006/relationships/hyperlink" Target="https://doi.org/10.1016/j.fuel.2015.10.118" TargetMode="External"/><Relationship Id="rId337" Type="http://schemas.openxmlformats.org/officeDocument/2006/relationships/hyperlink" Target="https://doi.org/10.1016/j.fuel.2015.10.118" TargetMode="External"/><Relationship Id="rId34" Type="http://schemas.openxmlformats.org/officeDocument/2006/relationships/hyperlink" Target="https://doi.org/10.1016/j.rser.2011.07.143" TargetMode="External"/><Relationship Id="rId76" Type="http://schemas.openxmlformats.org/officeDocument/2006/relationships/hyperlink" Target="https://doi.org/10.1080/17597269.2018.1472980" TargetMode="External"/><Relationship Id="rId141" Type="http://schemas.openxmlformats.org/officeDocument/2006/relationships/hyperlink" Target="https://doi.org/10.1016/j.fuel.2011.06.070" TargetMode="External"/><Relationship Id="rId379" Type="http://schemas.openxmlformats.org/officeDocument/2006/relationships/hyperlink" Target="https://doi.org/10.1016/j.fuel.2015.10.118" TargetMode="External"/><Relationship Id="rId7" Type="http://schemas.openxmlformats.org/officeDocument/2006/relationships/hyperlink" Target="https://doi.org/10.1016/j.algal.2021.102582" TargetMode="External"/><Relationship Id="rId183" Type="http://schemas.openxmlformats.org/officeDocument/2006/relationships/hyperlink" Target="https://doi.org/10.1016/j.rser.2016.05.035" TargetMode="External"/><Relationship Id="rId239" Type="http://schemas.openxmlformats.org/officeDocument/2006/relationships/hyperlink" Target="https://doi.org/10.1016/j.biombioe.2008.03.006" TargetMode="External"/><Relationship Id="rId390" Type="http://schemas.openxmlformats.org/officeDocument/2006/relationships/hyperlink" Target="https://doi.org/10.1016/j.biombioe.2005.05.001" TargetMode="External"/><Relationship Id="rId404" Type="http://schemas.openxmlformats.org/officeDocument/2006/relationships/hyperlink" Target="https://doi.org/10.1016/j.biombioe.2005.05.001" TargetMode="External"/><Relationship Id="rId446" Type="http://schemas.openxmlformats.org/officeDocument/2006/relationships/hyperlink" Target="https://doi.org/10.1016/j.fuel.2018.02.187" TargetMode="External"/><Relationship Id="rId250" Type="http://schemas.openxmlformats.org/officeDocument/2006/relationships/hyperlink" Target="https://doi.org/10.1016/j.biombioe.2008.03.006" TargetMode="External"/><Relationship Id="rId292" Type="http://schemas.openxmlformats.org/officeDocument/2006/relationships/hyperlink" Target="https://doi.org/10.1016/j.fuel.2015.10.118" TargetMode="External"/><Relationship Id="rId306" Type="http://schemas.openxmlformats.org/officeDocument/2006/relationships/hyperlink" Target="https://doi.org/10.1016/j.fuel.2015.10.118" TargetMode="External"/><Relationship Id="rId45" Type="http://schemas.openxmlformats.org/officeDocument/2006/relationships/hyperlink" Target="https://doi.org/10.1016/j.wasman.2014.07.019" TargetMode="External"/><Relationship Id="rId87" Type="http://schemas.openxmlformats.org/officeDocument/2006/relationships/hyperlink" Target="https://doi.org/10.1016/j.indcrop.2019.111582" TargetMode="External"/><Relationship Id="rId110" Type="http://schemas.openxmlformats.org/officeDocument/2006/relationships/hyperlink" Target="https://doi.org/10.1016/j.algal.2017.04.010" TargetMode="External"/><Relationship Id="rId348" Type="http://schemas.openxmlformats.org/officeDocument/2006/relationships/hyperlink" Target="https://doi.org/10.1016/j.fuel.2015.10.118" TargetMode="External"/><Relationship Id="rId152" Type="http://schemas.openxmlformats.org/officeDocument/2006/relationships/hyperlink" Target="https://doi.org/10.1016/j.rser.2016.05.035" TargetMode="External"/><Relationship Id="rId194" Type="http://schemas.openxmlformats.org/officeDocument/2006/relationships/hyperlink" Target="https://doi.org/10.1016/j.rser.2016.05.035" TargetMode="External"/><Relationship Id="rId208" Type="http://schemas.openxmlformats.org/officeDocument/2006/relationships/hyperlink" Target="https://doi.org/10.1016/j.renene.2012.07.040" TargetMode="External"/><Relationship Id="rId415" Type="http://schemas.openxmlformats.org/officeDocument/2006/relationships/hyperlink" Target="https://doi.org/10.1016/j.biombioe.2005.05.001" TargetMode="External"/><Relationship Id="rId457" Type="http://schemas.openxmlformats.org/officeDocument/2006/relationships/hyperlink" Target="https://doi.org/10.1016/j.fuel.2018.02.187" TargetMode="External"/><Relationship Id="rId261" Type="http://schemas.openxmlformats.org/officeDocument/2006/relationships/hyperlink" Target="https://doi.org/10.1016/j.fuel.2013.09.037" TargetMode="External"/><Relationship Id="rId14" Type="http://schemas.openxmlformats.org/officeDocument/2006/relationships/hyperlink" Target="https://doi.org/10.1016/j.fuel.2007.05.003" TargetMode="External"/><Relationship Id="rId56" Type="http://schemas.openxmlformats.org/officeDocument/2006/relationships/hyperlink" Target="https://doi.org/10.1016/j.indcrop.2013.12.046" TargetMode="External"/><Relationship Id="rId317" Type="http://schemas.openxmlformats.org/officeDocument/2006/relationships/hyperlink" Target="https://doi.org/10.1016/j.fuel.2015.10.118" TargetMode="External"/><Relationship Id="rId359" Type="http://schemas.openxmlformats.org/officeDocument/2006/relationships/hyperlink" Target="https://doi.org/10.1016/j.fuel.2015.10.118" TargetMode="External"/><Relationship Id="rId98" Type="http://schemas.openxmlformats.org/officeDocument/2006/relationships/hyperlink" Target="https://doi.org/10.1016/j.fuel.2011.07.001" TargetMode="External"/><Relationship Id="rId121" Type="http://schemas.openxmlformats.org/officeDocument/2006/relationships/hyperlink" Target="https://doi.org/10.1016/j.fuel.2008.07.003" TargetMode="External"/><Relationship Id="rId163" Type="http://schemas.openxmlformats.org/officeDocument/2006/relationships/hyperlink" Target="https://doi.org/10.1016/j.rser.2016.05.035" TargetMode="External"/><Relationship Id="rId219" Type="http://schemas.openxmlformats.org/officeDocument/2006/relationships/hyperlink" Target="https://doi.org/10.1016/j.renene.2012.07.040" TargetMode="External"/><Relationship Id="rId370" Type="http://schemas.openxmlformats.org/officeDocument/2006/relationships/hyperlink" Target="https://doi.org/10.1016/j.fuel.2015.10.118" TargetMode="External"/><Relationship Id="rId426" Type="http://schemas.openxmlformats.org/officeDocument/2006/relationships/hyperlink" Target="https://doi.org/10.1016/j.biortech.2008.06.039" TargetMode="External"/><Relationship Id="rId230" Type="http://schemas.openxmlformats.org/officeDocument/2006/relationships/hyperlink" Target="https://doi.org/10.1016/j.biombioe.2008.03.006" TargetMode="External"/><Relationship Id="rId468" Type="http://schemas.openxmlformats.org/officeDocument/2006/relationships/hyperlink" Target="https://doi.org/10.1016/j.fuel.2018.02.187" TargetMode="External"/><Relationship Id="rId25" Type="http://schemas.openxmlformats.org/officeDocument/2006/relationships/hyperlink" Target="https://doi.org/10.1016/j.fuproc.2009.01.001" TargetMode="External"/><Relationship Id="rId67" Type="http://schemas.openxmlformats.org/officeDocument/2006/relationships/hyperlink" Target="https://doi.org/10.1021/ef070102b" TargetMode="External"/><Relationship Id="rId272" Type="http://schemas.openxmlformats.org/officeDocument/2006/relationships/hyperlink" Target="https://doi.org/10.1016/j.fuel.2015.10.118" TargetMode="External"/><Relationship Id="rId328" Type="http://schemas.openxmlformats.org/officeDocument/2006/relationships/hyperlink" Target="https://doi.org/10.1016/j.fuel.2015.10.118" TargetMode="External"/><Relationship Id="rId132" Type="http://schemas.openxmlformats.org/officeDocument/2006/relationships/hyperlink" Target="https://doi.org/10.1016/j.fuel.2009.04.006" TargetMode="External"/><Relationship Id="rId174" Type="http://schemas.openxmlformats.org/officeDocument/2006/relationships/hyperlink" Target="https://doi.org/10.1016/j.rser.2016.05.035" TargetMode="External"/><Relationship Id="rId381" Type="http://schemas.openxmlformats.org/officeDocument/2006/relationships/hyperlink" Target="https://doi.org/10.1016/j.biombioe.2005.05.001" TargetMode="External"/><Relationship Id="rId241" Type="http://schemas.openxmlformats.org/officeDocument/2006/relationships/hyperlink" Target="https://doi.org/10.1016/j.biombioe.2008.03.006" TargetMode="External"/><Relationship Id="rId437" Type="http://schemas.openxmlformats.org/officeDocument/2006/relationships/hyperlink" Target="https://doi.org/10.1016/j.biombioe.2014.01.034" TargetMode="External"/><Relationship Id="rId479" Type="http://schemas.openxmlformats.org/officeDocument/2006/relationships/hyperlink" Target="https://doi.org/10.1016/j.fuel.2011.05.025" TargetMode="External"/><Relationship Id="rId36" Type="http://schemas.openxmlformats.org/officeDocument/2006/relationships/hyperlink" Target="https://doi.org/10.1016/j.biombioe.2008.03.006" TargetMode="External"/><Relationship Id="rId283" Type="http://schemas.openxmlformats.org/officeDocument/2006/relationships/hyperlink" Target="https://doi.org/10.1016/j.fuel.2015.10.118" TargetMode="External"/><Relationship Id="rId339" Type="http://schemas.openxmlformats.org/officeDocument/2006/relationships/hyperlink" Target="https://doi.org/10.1016/j.fuel.2015.10.118" TargetMode="External"/><Relationship Id="rId78" Type="http://schemas.openxmlformats.org/officeDocument/2006/relationships/hyperlink" Target="https://doi.org/10.1021/ef800958t" TargetMode="External"/><Relationship Id="rId101" Type="http://schemas.openxmlformats.org/officeDocument/2006/relationships/hyperlink" Target="https://doi.org/10.1016/j.biortech.2013.02.024" TargetMode="External"/><Relationship Id="rId143" Type="http://schemas.openxmlformats.org/officeDocument/2006/relationships/hyperlink" Target="https://doi.org/10.1016/j.rser.2016.05.035" TargetMode="External"/><Relationship Id="rId185" Type="http://schemas.openxmlformats.org/officeDocument/2006/relationships/hyperlink" Target="https://doi.org/10.1016/j.rser.2016.05.035" TargetMode="External"/><Relationship Id="rId350" Type="http://schemas.openxmlformats.org/officeDocument/2006/relationships/hyperlink" Target="https://doi.org/10.1016/j.fuel.2015.10.118" TargetMode="External"/><Relationship Id="rId406" Type="http://schemas.openxmlformats.org/officeDocument/2006/relationships/hyperlink" Target="https://doi.org/10.1016/j.biombioe.2005.05.001" TargetMode="External"/><Relationship Id="rId9" Type="http://schemas.openxmlformats.org/officeDocument/2006/relationships/hyperlink" Target="https://doi.org/10.1016/j.aej.2022.01.005" TargetMode="External"/><Relationship Id="rId210" Type="http://schemas.openxmlformats.org/officeDocument/2006/relationships/hyperlink" Target="https://doi.org/10.1016/j.renene.2012.07.040" TargetMode="External"/><Relationship Id="rId392" Type="http://schemas.openxmlformats.org/officeDocument/2006/relationships/hyperlink" Target="https://doi.org/10.1016/j.biombioe.2005.05.001" TargetMode="External"/><Relationship Id="rId448" Type="http://schemas.openxmlformats.org/officeDocument/2006/relationships/hyperlink" Target="https://doi.org/10.1016/j.fuel.2018.02.187" TargetMode="External"/><Relationship Id="rId252" Type="http://schemas.openxmlformats.org/officeDocument/2006/relationships/hyperlink" Target="https://doi.org/10.1016/j.biombioe.2008.03.006" TargetMode="External"/><Relationship Id="rId294" Type="http://schemas.openxmlformats.org/officeDocument/2006/relationships/hyperlink" Target="https://doi.org/10.1016/j.fuel.2015.10.118" TargetMode="External"/><Relationship Id="rId308" Type="http://schemas.openxmlformats.org/officeDocument/2006/relationships/hyperlink" Target="https://doi.org/10.1016/j.fuel.2015.10.118" TargetMode="External"/><Relationship Id="rId47" Type="http://schemas.openxmlformats.org/officeDocument/2006/relationships/hyperlink" Target="https://doi.org/10.1016/j.fuel.2013.09.037" TargetMode="External"/><Relationship Id="rId89" Type="http://schemas.openxmlformats.org/officeDocument/2006/relationships/hyperlink" Target="https://doi.org/10.1016/j.biombioe.2014.01.034" TargetMode="External"/><Relationship Id="rId112" Type="http://schemas.openxmlformats.org/officeDocument/2006/relationships/hyperlink" Target="https://doi.org/10.1016/j.algal.2017.04.010" TargetMode="External"/><Relationship Id="rId154" Type="http://schemas.openxmlformats.org/officeDocument/2006/relationships/hyperlink" Target="https://doi.org/10.1016/j.rser.2016.05.035" TargetMode="External"/><Relationship Id="rId361" Type="http://schemas.openxmlformats.org/officeDocument/2006/relationships/hyperlink" Target="https://doi.org/10.1016/j.fuel.2015.10.118" TargetMode="External"/><Relationship Id="rId196" Type="http://schemas.openxmlformats.org/officeDocument/2006/relationships/hyperlink" Target="https://doi.org/10.1016/j.rser.2011.07.143" TargetMode="External"/><Relationship Id="rId417" Type="http://schemas.openxmlformats.org/officeDocument/2006/relationships/hyperlink" Target="https://doi.org/10.1016/j.biombioe.2005.05.001" TargetMode="External"/><Relationship Id="rId459" Type="http://schemas.openxmlformats.org/officeDocument/2006/relationships/hyperlink" Target="https://doi.org/10.1016/j.fuel.2018.02.187" TargetMode="External"/><Relationship Id="rId16" Type="http://schemas.openxmlformats.org/officeDocument/2006/relationships/hyperlink" Target="https://doi.org/10.1021/ef010174h" TargetMode="External"/><Relationship Id="rId221" Type="http://schemas.openxmlformats.org/officeDocument/2006/relationships/hyperlink" Target="https://doi.org/10.1016/j.renene.2012.07.040" TargetMode="External"/><Relationship Id="rId263" Type="http://schemas.openxmlformats.org/officeDocument/2006/relationships/hyperlink" Target="https://doi.org/10.1016/j.energy.2014.05.003" TargetMode="External"/><Relationship Id="rId319" Type="http://schemas.openxmlformats.org/officeDocument/2006/relationships/hyperlink" Target="https://doi.org/10.1016/j.fuel.2015.10.118" TargetMode="External"/><Relationship Id="rId470" Type="http://schemas.openxmlformats.org/officeDocument/2006/relationships/hyperlink" Target="https://doi.org/10.1016/j.fuel.2018.02.187" TargetMode="External"/><Relationship Id="rId58" Type="http://schemas.openxmlformats.org/officeDocument/2006/relationships/hyperlink" Target="https://doi.org/10.1016/j.fuproc.2015.04.017" TargetMode="External"/><Relationship Id="rId123" Type="http://schemas.openxmlformats.org/officeDocument/2006/relationships/hyperlink" Target="https://doi.org/10.37358/RC.08.6.1853" TargetMode="External"/><Relationship Id="rId330" Type="http://schemas.openxmlformats.org/officeDocument/2006/relationships/hyperlink" Target="https://doi.org/10.1016/j.fuel.2015.10.118" TargetMode="External"/><Relationship Id="rId165" Type="http://schemas.openxmlformats.org/officeDocument/2006/relationships/hyperlink" Target="https://doi.org/10.1016/j.rser.2016.05.035" TargetMode="External"/><Relationship Id="rId372" Type="http://schemas.openxmlformats.org/officeDocument/2006/relationships/hyperlink" Target="https://doi.org/10.1016/j.fuel.2015.10.118" TargetMode="External"/><Relationship Id="rId428" Type="http://schemas.openxmlformats.org/officeDocument/2006/relationships/hyperlink" Target="https://doi.org/10.1016/j.biortech.2008.06.039" TargetMode="External"/><Relationship Id="rId232" Type="http://schemas.openxmlformats.org/officeDocument/2006/relationships/hyperlink" Target="https://doi.org/10.1016/j.biombioe.2008.03.006" TargetMode="External"/><Relationship Id="rId274" Type="http://schemas.openxmlformats.org/officeDocument/2006/relationships/hyperlink" Target="https://doi.org/10.1016/j.fuel.2015.10.118" TargetMode="External"/><Relationship Id="rId481" Type="http://schemas.openxmlformats.org/officeDocument/2006/relationships/printerSettings" Target="../printerSettings/printerSettings1.bin"/><Relationship Id="rId27" Type="http://schemas.openxmlformats.org/officeDocument/2006/relationships/hyperlink" Target="https://doi.org/10.1016/j.fuel.2008.11.003" TargetMode="External"/><Relationship Id="rId69" Type="http://schemas.openxmlformats.org/officeDocument/2006/relationships/hyperlink" Target="https://doi.org/10.1016/j.biortech.2008.03.066" TargetMode="External"/><Relationship Id="rId134" Type="http://schemas.openxmlformats.org/officeDocument/2006/relationships/hyperlink" Target="https://doi.org/10.1016/j.fuel.2009.04.006" TargetMode="External"/><Relationship Id="rId80" Type="http://schemas.openxmlformats.org/officeDocument/2006/relationships/hyperlink" Target="https://doi.org/10.1016/j.biombioe.2005.05.001" TargetMode="External"/><Relationship Id="rId176" Type="http://schemas.openxmlformats.org/officeDocument/2006/relationships/hyperlink" Target="https://doi.org/10.1016/j.rser.2016.05.035" TargetMode="External"/><Relationship Id="rId341" Type="http://schemas.openxmlformats.org/officeDocument/2006/relationships/hyperlink" Target="https://doi.org/10.1016/j.fuel.2015.10.118" TargetMode="External"/><Relationship Id="rId383" Type="http://schemas.openxmlformats.org/officeDocument/2006/relationships/hyperlink" Target="https://doi.org/10.1016/j.biombioe.2005.05.001" TargetMode="External"/><Relationship Id="rId439" Type="http://schemas.openxmlformats.org/officeDocument/2006/relationships/hyperlink" Target="https://doi.org/10.1016/j.energy.2009.08.017" TargetMode="External"/><Relationship Id="rId201" Type="http://schemas.openxmlformats.org/officeDocument/2006/relationships/hyperlink" Target="https://doi.org/10.1016/j.rser.2011.07.143" TargetMode="External"/><Relationship Id="rId243" Type="http://schemas.openxmlformats.org/officeDocument/2006/relationships/hyperlink" Target="https://doi.org/10.1016/j.biombioe.2008.03.006" TargetMode="External"/><Relationship Id="rId285" Type="http://schemas.openxmlformats.org/officeDocument/2006/relationships/hyperlink" Target="https://doi.org/10.1016/j.fuel.2015.10.118" TargetMode="External"/><Relationship Id="rId450" Type="http://schemas.openxmlformats.org/officeDocument/2006/relationships/hyperlink" Target="https://doi.org/10.1016/j.fuel.2018.02.187" TargetMode="External"/><Relationship Id="rId38" Type="http://schemas.openxmlformats.org/officeDocument/2006/relationships/hyperlink" Target="https://doi.org/10.1016/j.biortech.2013.02.061" TargetMode="External"/><Relationship Id="rId103" Type="http://schemas.openxmlformats.org/officeDocument/2006/relationships/hyperlink" Target="https://doi.org/10.1016/j.biortech.2013.02.024" TargetMode="External"/><Relationship Id="rId310" Type="http://schemas.openxmlformats.org/officeDocument/2006/relationships/hyperlink" Target="https://doi.org/10.1016/j.fuel.2015.10.118" TargetMode="External"/><Relationship Id="rId91" Type="http://schemas.openxmlformats.org/officeDocument/2006/relationships/hyperlink" Target="https://doi.org/10.1016/j.jestch.2016.12.005" TargetMode="External"/><Relationship Id="rId145" Type="http://schemas.openxmlformats.org/officeDocument/2006/relationships/hyperlink" Target="https://doi.org/10.1016/j.rser.2016.05.035" TargetMode="External"/><Relationship Id="rId187" Type="http://schemas.openxmlformats.org/officeDocument/2006/relationships/hyperlink" Target="https://doi.org/10.1016/j.rser.2016.05.035" TargetMode="External"/><Relationship Id="rId352" Type="http://schemas.openxmlformats.org/officeDocument/2006/relationships/hyperlink" Target="https://doi.org/10.1016/j.fuel.2015.10.118" TargetMode="External"/><Relationship Id="rId394" Type="http://schemas.openxmlformats.org/officeDocument/2006/relationships/hyperlink" Target="https://doi.org/10.1016/j.biombioe.2005.05.001" TargetMode="External"/><Relationship Id="rId408" Type="http://schemas.openxmlformats.org/officeDocument/2006/relationships/hyperlink" Target="https://doi.org/10.1016/j.biombioe.2005.05.001" TargetMode="External"/><Relationship Id="rId212" Type="http://schemas.openxmlformats.org/officeDocument/2006/relationships/hyperlink" Target="https://doi.org/10.1016/j.renene.2012.07.040" TargetMode="External"/><Relationship Id="rId254" Type="http://schemas.openxmlformats.org/officeDocument/2006/relationships/hyperlink" Target="https://doi.org/10.1016/j.fuproc.2014.09.016" TargetMode="External"/><Relationship Id="rId49" Type="http://schemas.openxmlformats.org/officeDocument/2006/relationships/hyperlink" Target="https://doi.org/10.1016/j.enconman.2013.10.036" TargetMode="External"/><Relationship Id="rId114" Type="http://schemas.openxmlformats.org/officeDocument/2006/relationships/hyperlink" Target="https://doi.org/10.1016/j.algal.2017.04.010" TargetMode="External"/><Relationship Id="rId296" Type="http://schemas.openxmlformats.org/officeDocument/2006/relationships/hyperlink" Target="https://doi.org/10.1016/j.fuel.2015.10.118" TargetMode="External"/><Relationship Id="rId461" Type="http://schemas.openxmlformats.org/officeDocument/2006/relationships/hyperlink" Target="https://doi.org/10.1016/j.fuel.2018.02.187" TargetMode="External"/><Relationship Id="rId60" Type="http://schemas.openxmlformats.org/officeDocument/2006/relationships/hyperlink" Target="https://doi.org/10.1021/ef200243e" TargetMode="External"/><Relationship Id="rId156" Type="http://schemas.openxmlformats.org/officeDocument/2006/relationships/hyperlink" Target="https://doi.org/10.1016/j.rser.2016.05.035" TargetMode="External"/><Relationship Id="rId198" Type="http://schemas.openxmlformats.org/officeDocument/2006/relationships/hyperlink" Target="https://doi.org/10.1016/j.rser.2011.07.143" TargetMode="External"/><Relationship Id="rId321" Type="http://schemas.openxmlformats.org/officeDocument/2006/relationships/hyperlink" Target="https://doi.org/10.1016/j.fuel.2015.10.118" TargetMode="External"/><Relationship Id="rId363" Type="http://schemas.openxmlformats.org/officeDocument/2006/relationships/hyperlink" Target="https://doi.org/10.1016/j.fuel.2015.10.118" TargetMode="External"/><Relationship Id="rId419" Type="http://schemas.openxmlformats.org/officeDocument/2006/relationships/hyperlink" Target="https://doi.org/10.1016/j.biombioe.2005.05.001" TargetMode="External"/><Relationship Id="rId223" Type="http://schemas.openxmlformats.org/officeDocument/2006/relationships/hyperlink" Target="https://doi.org/10.1016/j.renene.2012.07.040" TargetMode="External"/><Relationship Id="rId430" Type="http://schemas.openxmlformats.org/officeDocument/2006/relationships/hyperlink" Target="https://doi.org/10.1016/j.jclepro.2016.06.017" TargetMode="External"/><Relationship Id="rId18" Type="http://schemas.openxmlformats.org/officeDocument/2006/relationships/hyperlink" Target="https://doi.org/10.37358/RC.08.6.1853" TargetMode="External"/><Relationship Id="rId265" Type="http://schemas.openxmlformats.org/officeDocument/2006/relationships/hyperlink" Target="https://doi.org/10.1016/j.biortech.2010.06.117" TargetMode="External"/><Relationship Id="rId472" Type="http://schemas.openxmlformats.org/officeDocument/2006/relationships/hyperlink" Target="https://doi.org/10.1016/j.fuel.2018.02.187" TargetMode="External"/><Relationship Id="rId125" Type="http://schemas.openxmlformats.org/officeDocument/2006/relationships/hyperlink" Target="https://doi.org/10.37358/RC.08.6.1853" TargetMode="External"/><Relationship Id="rId167" Type="http://schemas.openxmlformats.org/officeDocument/2006/relationships/hyperlink" Target="https://doi.org/10.1016/j.rser.2016.05.035" TargetMode="External"/><Relationship Id="rId332" Type="http://schemas.openxmlformats.org/officeDocument/2006/relationships/hyperlink" Target="https://doi.org/10.1016/j.fuel.2015.10.118" TargetMode="External"/><Relationship Id="rId374" Type="http://schemas.openxmlformats.org/officeDocument/2006/relationships/hyperlink" Target="https://doi.org/10.1016/j.fuel.2015.10.118" TargetMode="External"/><Relationship Id="rId71" Type="http://schemas.openxmlformats.org/officeDocument/2006/relationships/hyperlink" Target="https://doi.org/10.1016/j.renene.2020.05.158" TargetMode="External"/><Relationship Id="rId234" Type="http://schemas.openxmlformats.org/officeDocument/2006/relationships/hyperlink" Target="https://doi.org/10.1016/j.biombioe.2008.03.006" TargetMode="External"/><Relationship Id="rId2" Type="http://schemas.openxmlformats.org/officeDocument/2006/relationships/hyperlink" Target="https://doi.org/10.1016/j.biortech.2013.02.024" TargetMode="External"/><Relationship Id="rId29" Type="http://schemas.openxmlformats.org/officeDocument/2006/relationships/hyperlink" Target="https://doi.org/10.1021/ef901131m" TargetMode="External"/><Relationship Id="rId276" Type="http://schemas.openxmlformats.org/officeDocument/2006/relationships/hyperlink" Target="https://doi.org/10.1016/j.fuel.2015.10.118" TargetMode="External"/><Relationship Id="rId441" Type="http://schemas.openxmlformats.org/officeDocument/2006/relationships/hyperlink" Target="https://doi.org/10.1016/j.fuel.2018.02.187" TargetMode="External"/><Relationship Id="rId40" Type="http://schemas.openxmlformats.org/officeDocument/2006/relationships/hyperlink" Target="https://doi.org/10.1016/j.enconman.2014.12.087" TargetMode="External"/><Relationship Id="rId136" Type="http://schemas.openxmlformats.org/officeDocument/2006/relationships/hyperlink" Target="https://doi.org/10.1021/ef901131m" TargetMode="External"/><Relationship Id="rId178" Type="http://schemas.openxmlformats.org/officeDocument/2006/relationships/hyperlink" Target="https://doi.org/10.1016/j.rser.2016.05.035" TargetMode="External"/><Relationship Id="rId301" Type="http://schemas.openxmlformats.org/officeDocument/2006/relationships/hyperlink" Target="https://doi.org/10.1016/j.fuel.2015.10.118" TargetMode="External"/><Relationship Id="rId343" Type="http://schemas.openxmlformats.org/officeDocument/2006/relationships/hyperlink" Target="https://doi.org/10.1016/j.fuel.2015.10.118" TargetMode="External"/><Relationship Id="rId82" Type="http://schemas.openxmlformats.org/officeDocument/2006/relationships/hyperlink" Target="https://doi.org/10.1016/j.biortech.2008.06.039" TargetMode="External"/><Relationship Id="rId203" Type="http://schemas.openxmlformats.org/officeDocument/2006/relationships/hyperlink" Target="https://doi.org/10.1016/j.rser.2011.07.143" TargetMode="External"/><Relationship Id="rId385" Type="http://schemas.openxmlformats.org/officeDocument/2006/relationships/hyperlink" Target="https://doi.org/10.1016/j.biombioe.2005.05.001" TargetMode="External"/><Relationship Id="rId245" Type="http://schemas.openxmlformats.org/officeDocument/2006/relationships/hyperlink" Target="https://doi.org/10.1016/j.biombioe.2008.03.006" TargetMode="External"/><Relationship Id="rId287" Type="http://schemas.openxmlformats.org/officeDocument/2006/relationships/hyperlink" Target="https://doi.org/10.1016/j.fuel.2015.10.118" TargetMode="External"/><Relationship Id="rId410" Type="http://schemas.openxmlformats.org/officeDocument/2006/relationships/hyperlink" Target="https://doi.org/10.1016/j.biombioe.2005.05.001" TargetMode="External"/><Relationship Id="rId452" Type="http://schemas.openxmlformats.org/officeDocument/2006/relationships/hyperlink" Target="https://doi.org/10.1016/j.fuel.2018.02.187" TargetMode="External"/><Relationship Id="rId105" Type="http://schemas.openxmlformats.org/officeDocument/2006/relationships/hyperlink" Target="https://doi.org/10.1016/j.biortech.2013.02.024" TargetMode="External"/><Relationship Id="rId147" Type="http://schemas.openxmlformats.org/officeDocument/2006/relationships/hyperlink" Target="https://doi.org/10.1016/j.rser.2016.05.035" TargetMode="External"/><Relationship Id="rId312" Type="http://schemas.openxmlformats.org/officeDocument/2006/relationships/hyperlink" Target="https://doi.org/10.1016/j.fuel.2015.10.118" TargetMode="External"/><Relationship Id="rId354" Type="http://schemas.openxmlformats.org/officeDocument/2006/relationships/hyperlink" Target="https://doi.org/10.1016/j.fuel.2015.10.118" TargetMode="External"/><Relationship Id="rId51" Type="http://schemas.openxmlformats.org/officeDocument/2006/relationships/hyperlink" Target="https://doi.org/10.1016/j.fuel.2016.02.076" TargetMode="External"/><Relationship Id="rId93" Type="http://schemas.openxmlformats.org/officeDocument/2006/relationships/hyperlink" Target="https://doi.org/10.1016/j.energy.2013.02.059" TargetMode="External"/><Relationship Id="rId189" Type="http://schemas.openxmlformats.org/officeDocument/2006/relationships/hyperlink" Target="https://doi.org/10.1016/j.rser.2016.05.035" TargetMode="External"/><Relationship Id="rId396" Type="http://schemas.openxmlformats.org/officeDocument/2006/relationships/hyperlink" Target="https://doi.org/10.1016/j.biombioe.2005.05.001" TargetMode="External"/><Relationship Id="rId3" Type="http://schemas.openxmlformats.org/officeDocument/2006/relationships/hyperlink" Target="https://doi.org/10.1016/j.jrras.2017.02.004" TargetMode="External"/><Relationship Id="rId214" Type="http://schemas.openxmlformats.org/officeDocument/2006/relationships/hyperlink" Target="https://doi.org/10.1016/j.renene.2012.07.040" TargetMode="External"/><Relationship Id="rId235" Type="http://schemas.openxmlformats.org/officeDocument/2006/relationships/hyperlink" Target="https://doi.org/10.1016/j.biombioe.2008.03.006" TargetMode="External"/><Relationship Id="rId256" Type="http://schemas.openxmlformats.org/officeDocument/2006/relationships/hyperlink" Target="https://doi.org/10.1016/j.fuel.2015.05.047" TargetMode="External"/><Relationship Id="rId277" Type="http://schemas.openxmlformats.org/officeDocument/2006/relationships/hyperlink" Target="https://doi.org/10.1016/j.fuel.2015.10.118" TargetMode="External"/><Relationship Id="rId298" Type="http://schemas.openxmlformats.org/officeDocument/2006/relationships/hyperlink" Target="https://doi.org/10.1016/j.fuel.2015.10.118" TargetMode="External"/><Relationship Id="rId400" Type="http://schemas.openxmlformats.org/officeDocument/2006/relationships/hyperlink" Target="https://doi.org/10.1016/j.biombioe.2005.05.001" TargetMode="External"/><Relationship Id="rId421" Type="http://schemas.openxmlformats.org/officeDocument/2006/relationships/hyperlink" Target="https://doi.org/10.1016/j.biortech.2008.06.039" TargetMode="External"/><Relationship Id="rId442" Type="http://schemas.openxmlformats.org/officeDocument/2006/relationships/hyperlink" Target="https://doi.org/10.1016/j.fuel.2018.02.187" TargetMode="External"/><Relationship Id="rId463" Type="http://schemas.openxmlformats.org/officeDocument/2006/relationships/hyperlink" Target="https://doi.org/10.1016/j.fuel.2018.02.187" TargetMode="External"/><Relationship Id="rId116" Type="http://schemas.openxmlformats.org/officeDocument/2006/relationships/hyperlink" Target="https://doi.org/10.1016/j.fuel.2008.07.003" TargetMode="External"/><Relationship Id="rId137" Type="http://schemas.openxmlformats.org/officeDocument/2006/relationships/hyperlink" Target="https://doi.org/10.1021/ef901131m" TargetMode="External"/><Relationship Id="rId158" Type="http://schemas.openxmlformats.org/officeDocument/2006/relationships/hyperlink" Target="https://doi.org/10.1016/j.rser.2016.05.035" TargetMode="External"/><Relationship Id="rId302" Type="http://schemas.openxmlformats.org/officeDocument/2006/relationships/hyperlink" Target="https://doi.org/10.1016/j.fuel.2015.10.118" TargetMode="External"/><Relationship Id="rId323" Type="http://schemas.openxmlformats.org/officeDocument/2006/relationships/hyperlink" Target="https://doi.org/10.1016/j.fuel.2015.10.118" TargetMode="External"/><Relationship Id="rId344" Type="http://schemas.openxmlformats.org/officeDocument/2006/relationships/hyperlink" Target="https://doi.org/10.1016/j.fuel.2015.10.118" TargetMode="External"/><Relationship Id="rId20" Type="http://schemas.openxmlformats.org/officeDocument/2006/relationships/hyperlink" Target="https://doi.org/10.1016/j.fuel.2005.09.003" TargetMode="External"/><Relationship Id="rId41" Type="http://schemas.openxmlformats.org/officeDocument/2006/relationships/hyperlink" Target="https://doi.org/10.1016/j.fuel.2015.05.047" TargetMode="External"/><Relationship Id="rId62" Type="http://schemas.openxmlformats.org/officeDocument/2006/relationships/hyperlink" Target="https://doi.org/10.1016/j.fuproc.2008.08.002" TargetMode="External"/><Relationship Id="rId83" Type="http://schemas.openxmlformats.org/officeDocument/2006/relationships/hyperlink" Target="https://doi.org/10.1016/j.enconman.2014.12.009" TargetMode="External"/><Relationship Id="rId179" Type="http://schemas.openxmlformats.org/officeDocument/2006/relationships/hyperlink" Target="https://doi.org/10.1016/j.rser.2016.05.035" TargetMode="External"/><Relationship Id="rId365" Type="http://schemas.openxmlformats.org/officeDocument/2006/relationships/hyperlink" Target="https://doi.org/10.1016/j.fuel.2015.10.118" TargetMode="External"/><Relationship Id="rId386" Type="http://schemas.openxmlformats.org/officeDocument/2006/relationships/hyperlink" Target="https://doi.org/10.1016/j.biombioe.2005.05.001" TargetMode="External"/><Relationship Id="rId190" Type="http://schemas.openxmlformats.org/officeDocument/2006/relationships/hyperlink" Target="https://doi.org/10.1016/j.rser.2016.05.035" TargetMode="External"/><Relationship Id="rId204" Type="http://schemas.openxmlformats.org/officeDocument/2006/relationships/hyperlink" Target="https://doi.org/10.1016/j.rser.2011.07.143" TargetMode="External"/><Relationship Id="rId225" Type="http://schemas.openxmlformats.org/officeDocument/2006/relationships/hyperlink" Target="https://doi.org/10.1016/j.renene.2012.07.040" TargetMode="External"/><Relationship Id="rId246" Type="http://schemas.openxmlformats.org/officeDocument/2006/relationships/hyperlink" Target="https://doi.org/10.1016/j.biombioe.2008.03.006" TargetMode="External"/><Relationship Id="rId267" Type="http://schemas.openxmlformats.org/officeDocument/2006/relationships/hyperlink" Target="https://doi.org/10.1021/ef070102b" TargetMode="External"/><Relationship Id="rId288" Type="http://schemas.openxmlformats.org/officeDocument/2006/relationships/hyperlink" Target="https://doi.org/10.1016/j.fuel.2015.10.118" TargetMode="External"/><Relationship Id="rId411" Type="http://schemas.openxmlformats.org/officeDocument/2006/relationships/hyperlink" Target="https://doi.org/10.1016/j.biombioe.2005.05.001" TargetMode="External"/><Relationship Id="rId432" Type="http://schemas.openxmlformats.org/officeDocument/2006/relationships/hyperlink" Target="https://doi.org/10.1016/j.biombioe.2014.01.034" TargetMode="External"/><Relationship Id="rId453" Type="http://schemas.openxmlformats.org/officeDocument/2006/relationships/hyperlink" Target="https://doi.org/10.1016/j.fuel.2018.02.187" TargetMode="External"/><Relationship Id="rId474" Type="http://schemas.openxmlformats.org/officeDocument/2006/relationships/hyperlink" Target="https://doi.org/10.1016/j.fuel.2018.02.187" TargetMode="External"/><Relationship Id="rId106" Type="http://schemas.openxmlformats.org/officeDocument/2006/relationships/hyperlink" Target="https://doi.org/10.1016/j.biortech.2013.02.024" TargetMode="External"/><Relationship Id="rId127" Type="http://schemas.openxmlformats.org/officeDocument/2006/relationships/hyperlink" Target="https://doi.org/10.1016/j.combustflame.2009.03.011" TargetMode="External"/><Relationship Id="rId313" Type="http://schemas.openxmlformats.org/officeDocument/2006/relationships/hyperlink" Target="https://doi.org/10.1016/j.fuel.2015.10.118" TargetMode="External"/><Relationship Id="rId10" Type="http://schemas.openxmlformats.org/officeDocument/2006/relationships/hyperlink" Target="https://doi.org/10.1007/s10811-017-1264-6" TargetMode="External"/><Relationship Id="rId31" Type="http://schemas.openxmlformats.org/officeDocument/2006/relationships/hyperlink" Target="https://doi.org/10.1016/j.fuel.2008.07.003" TargetMode="External"/><Relationship Id="rId52" Type="http://schemas.openxmlformats.org/officeDocument/2006/relationships/hyperlink" Target="https://doi.org/10.1016/j.fuel.2014.04.059" TargetMode="External"/><Relationship Id="rId73" Type="http://schemas.openxmlformats.org/officeDocument/2006/relationships/hyperlink" Target="https://doi.org/10.1016/j.biortech.2012.12.089" TargetMode="External"/><Relationship Id="rId94" Type="http://schemas.openxmlformats.org/officeDocument/2006/relationships/hyperlink" Target="https://doi.org/10.1016/j.egypro.2019.02.146" TargetMode="External"/><Relationship Id="rId148" Type="http://schemas.openxmlformats.org/officeDocument/2006/relationships/hyperlink" Target="https://doi.org/10.1016/j.rser.2016.05.035" TargetMode="External"/><Relationship Id="rId169" Type="http://schemas.openxmlformats.org/officeDocument/2006/relationships/hyperlink" Target="https://doi.org/10.1016/j.rser.2016.05.035" TargetMode="External"/><Relationship Id="rId334" Type="http://schemas.openxmlformats.org/officeDocument/2006/relationships/hyperlink" Target="https://doi.org/10.1016/j.fuel.2015.10.118" TargetMode="External"/><Relationship Id="rId355" Type="http://schemas.openxmlformats.org/officeDocument/2006/relationships/hyperlink" Target="https://doi.org/10.1016/j.fuel.2015.10.118" TargetMode="External"/><Relationship Id="rId376" Type="http://schemas.openxmlformats.org/officeDocument/2006/relationships/hyperlink" Target="https://doi.org/10.1016/j.fuel.2015.10.118" TargetMode="External"/><Relationship Id="rId397" Type="http://schemas.openxmlformats.org/officeDocument/2006/relationships/hyperlink" Target="https://doi.org/10.1016/j.biombioe.2005.05.001" TargetMode="External"/><Relationship Id="rId4" Type="http://schemas.openxmlformats.org/officeDocument/2006/relationships/hyperlink" Target="https://doi.org/10.1016/j.enconman.2016.08.018" TargetMode="External"/><Relationship Id="rId180" Type="http://schemas.openxmlformats.org/officeDocument/2006/relationships/hyperlink" Target="https://doi.org/10.1016/j.rser.2016.05.035" TargetMode="External"/><Relationship Id="rId215" Type="http://schemas.openxmlformats.org/officeDocument/2006/relationships/hyperlink" Target="https://doi.org/10.1016/j.renene.2012.07.040" TargetMode="External"/><Relationship Id="rId236" Type="http://schemas.openxmlformats.org/officeDocument/2006/relationships/hyperlink" Target="https://doi.org/10.1016/j.biombioe.2008.03.006" TargetMode="External"/><Relationship Id="rId257" Type="http://schemas.openxmlformats.org/officeDocument/2006/relationships/hyperlink" Target="https://doi.org/10.1016/j.indcrop.2013.04.016" TargetMode="External"/><Relationship Id="rId278" Type="http://schemas.openxmlformats.org/officeDocument/2006/relationships/hyperlink" Target="https://doi.org/10.1016/j.fuel.2015.10.118" TargetMode="External"/><Relationship Id="rId401" Type="http://schemas.openxmlformats.org/officeDocument/2006/relationships/hyperlink" Target="https://doi.org/10.1016/j.biombioe.2005.05.001" TargetMode="External"/><Relationship Id="rId422" Type="http://schemas.openxmlformats.org/officeDocument/2006/relationships/hyperlink" Target="https://doi.org/10.1016/j.biortech.2008.06.039" TargetMode="External"/><Relationship Id="rId443" Type="http://schemas.openxmlformats.org/officeDocument/2006/relationships/hyperlink" Target="https://doi.org/10.1016/j.fuel.2018.02.187" TargetMode="External"/><Relationship Id="rId464" Type="http://schemas.openxmlformats.org/officeDocument/2006/relationships/hyperlink" Target="https://doi.org/10.1016/j.fuel.2018.02.187" TargetMode="External"/><Relationship Id="rId303" Type="http://schemas.openxmlformats.org/officeDocument/2006/relationships/hyperlink" Target="https://doi.org/10.1016/j.fuel.2015.10.118" TargetMode="External"/><Relationship Id="rId42" Type="http://schemas.openxmlformats.org/officeDocument/2006/relationships/hyperlink" Target="https://doi.org/10.1016/j.indcrop.2013.04.016" TargetMode="External"/><Relationship Id="rId84" Type="http://schemas.openxmlformats.org/officeDocument/2006/relationships/hyperlink" Target="https://doi.org/10.1016/j.heliyon.2019.e02427" TargetMode="External"/><Relationship Id="rId138" Type="http://schemas.openxmlformats.org/officeDocument/2006/relationships/hyperlink" Target="https://doi.org/10.1016/j.fuel.2011.06.070" TargetMode="External"/><Relationship Id="rId345" Type="http://schemas.openxmlformats.org/officeDocument/2006/relationships/hyperlink" Target="https://doi.org/10.1016/j.fuel.2015.10.118" TargetMode="External"/><Relationship Id="rId387" Type="http://schemas.openxmlformats.org/officeDocument/2006/relationships/hyperlink" Target="https://doi.org/10.1016/j.biombioe.2005.05.001" TargetMode="External"/><Relationship Id="rId191" Type="http://schemas.openxmlformats.org/officeDocument/2006/relationships/hyperlink" Target="https://doi.org/10.1016/j.rser.2016.05.035" TargetMode="External"/><Relationship Id="rId205" Type="http://schemas.openxmlformats.org/officeDocument/2006/relationships/hyperlink" Target="https://doi.org/10.1016/j.rser.2011.07.143" TargetMode="External"/><Relationship Id="rId247" Type="http://schemas.openxmlformats.org/officeDocument/2006/relationships/hyperlink" Target="https://doi.org/10.1016/j.biombioe.2008.03.006" TargetMode="External"/><Relationship Id="rId412" Type="http://schemas.openxmlformats.org/officeDocument/2006/relationships/hyperlink" Target="https://doi.org/10.1016/j.biombioe.2005.05.001" TargetMode="External"/><Relationship Id="rId107" Type="http://schemas.openxmlformats.org/officeDocument/2006/relationships/hyperlink" Target="https://doi.org/10.1016/j.biortech.2013.02.024" TargetMode="External"/><Relationship Id="rId289" Type="http://schemas.openxmlformats.org/officeDocument/2006/relationships/hyperlink" Target="https://doi.org/10.1016/j.fuel.2015.10.118" TargetMode="External"/><Relationship Id="rId454" Type="http://schemas.openxmlformats.org/officeDocument/2006/relationships/hyperlink" Target="https://doi.org/10.1016/j.fuel.2018.02.187" TargetMode="External"/><Relationship Id="rId11" Type="http://schemas.openxmlformats.org/officeDocument/2006/relationships/hyperlink" Target="https://doi.org/10.1007/s13399-022-02400-9" TargetMode="External"/><Relationship Id="rId53" Type="http://schemas.openxmlformats.org/officeDocument/2006/relationships/hyperlink" Target="https://doi.org/10.1016/j.fuel.2016.02.058" TargetMode="External"/><Relationship Id="rId149" Type="http://schemas.openxmlformats.org/officeDocument/2006/relationships/hyperlink" Target="https://doi.org/10.1016/j.rser.2016.05.035" TargetMode="External"/><Relationship Id="rId314" Type="http://schemas.openxmlformats.org/officeDocument/2006/relationships/hyperlink" Target="https://doi.org/10.1016/j.fuel.2015.10.118" TargetMode="External"/><Relationship Id="rId356" Type="http://schemas.openxmlformats.org/officeDocument/2006/relationships/hyperlink" Target="https://doi.org/10.1016/j.fuel.2015.10.118" TargetMode="External"/><Relationship Id="rId398" Type="http://schemas.openxmlformats.org/officeDocument/2006/relationships/hyperlink" Target="https://doi.org/10.1016/j.biombioe.2005.05.001" TargetMode="External"/><Relationship Id="rId95" Type="http://schemas.openxmlformats.org/officeDocument/2006/relationships/hyperlink" Target="https://doi.org/10.1016/j.fuel.2018.02.187" TargetMode="External"/><Relationship Id="rId160" Type="http://schemas.openxmlformats.org/officeDocument/2006/relationships/hyperlink" Target="https://doi.org/10.1016/j.rser.2016.05.035" TargetMode="External"/><Relationship Id="rId216" Type="http://schemas.openxmlformats.org/officeDocument/2006/relationships/hyperlink" Target="https://doi.org/10.1016/j.renene.2012.07.040" TargetMode="External"/><Relationship Id="rId423" Type="http://schemas.openxmlformats.org/officeDocument/2006/relationships/hyperlink" Target="https://doi.org/10.1016/j.biortech.2008.06.039" TargetMode="External"/><Relationship Id="rId258" Type="http://schemas.openxmlformats.org/officeDocument/2006/relationships/hyperlink" Target="https://doi.org/10.1016/j.wasman.2014.07.019" TargetMode="External"/><Relationship Id="rId465" Type="http://schemas.openxmlformats.org/officeDocument/2006/relationships/hyperlink" Target="https://doi.org/10.1016/j.fuel.2018.02.187" TargetMode="External"/><Relationship Id="rId22" Type="http://schemas.openxmlformats.org/officeDocument/2006/relationships/hyperlink" Target="https://doi.org/10.13031/2013.5213" TargetMode="External"/><Relationship Id="rId64" Type="http://schemas.openxmlformats.org/officeDocument/2006/relationships/hyperlink" Target="https://doi.org/10.1016/j.renene.2018.06.036" TargetMode="External"/><Relationship Id="rId118" Type="http://schemas.openxmlformats.org/officeDocument/2006/relationships/hyperlink" Target="https://doi.org/10.1016/j.fuel.2008.07.003" TargetMode="External"/><Relationship Id="rId325" Type="http://schemas.openxmlformats.org/officeDocument/2006/relationships/hyperlink" Target="https://doi.org/10.1016/j.fuel.2015.10.118" TargetMode="External"/><Relationship Id="rId367" Type="http://schemas.openxmlformats.org/officeDocument/2006/relationships/hyperlink" Target="https://doi.org/10.1016/j.fuel.2015.10.118" TargetMode="External"/><Relationship Id="rId171" Type="http://schemas.openxmlformats.org/officeDocument/2006/relationships/hyperlink" Target="https://doi.org/10.1016/j.rser.2016.05.035" TargetMode="External"/><Relationship Id="rId227" Type="http://schemas.openxmlformats.org/officeDocument/2006/relationships/hyperlink" Target="https://doi.org/10.1016/j.renene.2012.07.040" TargetMode="External"/><Relationship Id="rId269" Type="http://schemas.openxmlformats.org/officeDocument/2006/relationships/hyperlink" Target="https://doi.org/10.1016/j.biombioe.2013.02.025" TargetMode="External"/><Relationship Id="rId434" Type="http://schemas.openxmlformats.org/officeDocument/2006/relationships/hyperlink" Target="https://doi.org/10.1016/j.biombioe.2014.01.034" TargetMode="External"/><Relationship Id="rId476" Type="http://schemas.openxmlformats.org/officeDocument/2006/relationships/hyperlink" Target="https://doi.org/10.1016/j.fuel.2011.05.025" TargetMode="External"/><Relationship Id="rId33" Type="http://schemas.openxmlformats.org/officeDocument/2006/relationships/hyperlink" Target="https://doi.org/10.1016/j.rser.2016.05.035" TargetMode="External"/><Relationship Id="rId129" Type="http://schemas.openxmlformats.org/officeDocument/2006/relationships/hyperlink" Target="https://doi.org/10.1016/j.fuel.2009.04.006" TargetMode="External"/><Relationship Id="rId280" Type="http://schemas.openxmlformats.org/officeDocument/2006/relationships/hyperlink" Target="https://doi.org/10.1016/j.fuel.2015.10.118" TargetMode="External"/><Relationship Id="rId336" Type="http://schemas.openxmlformats.org/officeDocument/2006/relationships/hyperlink" Target="https://doi.org/10.1016/j.fuel.2015.10.118" TargetMode="External"/><Relationship Id="rId75" Type="http://schemas.openxmlformats.org/officeDocument/2006/relationships/hyperlink" Target="https://doi:10.14456/WJST.2015.26" TargetMode="External"/><Relationship Id="rId140" Type="http://schemas.openxmlformats.org/officeDocument/2006/relationships/hyperlink" Target="https://doi.org/10.1016/j.fuel.2011.06.070" TargetMode="External"/><Relationship Id="rId182" Type="http://schemas.openxmlformats.org/officeDocument/2006/relationships/hyperlink" Target="https://doi.org/10.1016/j.rser.2016.05.035" TargetMode="External"/><Relationship Id="rId378" Type="http://schemas.openxmlformats.org/officeDocument/2006/relationships/hyperlink" Target="https://doi.org/10.1016/j.fuel.2015.10.118" TargetMode="External"/><Relationship Id="rId403" Type="http://schemas.openxmlformats.org/officeDocument/2006/relationships/hyperlink" Target="https://doi.org/10.1016/j.biombioe.2005.05.001" TargetMode="External"/><Relationship Id="rId6" Type="http://schemas.openxmlformats.org/officeDocument/2006/relationships/hyperlink" Target="https://doi.org/10.1007/s10126-017-9743-y" TargetMode="External"/><Relationship Id="rId238" Type="http://schemas.openxmlformats.org/officeDocument/2006/relationships/hyperlink" Target="https://doi.org/10.1016/j.biombioe.2008.03.006" TargetMode="External"/><Relationship Id="rId445" Type="http://schemas.openxmlformats.org/officeDocument/2006/relationships/hyperlink" Target="https://doi.org/10.1016/j.fuel.2018.02.187" TargetMode="External"/><Relationship Id="rId291" Type="http://schemas.openxmlformats.org/officeDocument/2006/relationships/hyperlink" Target="https://doi.org/10.1016/j.fuel.2015.10.118" TargetMode="External"/><Relationship Id="rId305" Type="http://schemas.openxmlformats.org/officeDocument/2006/relationships/hyperlink" Target="https://doi.org/10.1016/j.fuel.2015.10.118" TargetMode="External"/><Relationship Id="rId347" Type="http://schemas.openxmlformats.org/officeDocument/2006/relationships/hyperlink" Target="https://doi.org/10.1016/j.fuel.2015.10.118" TargetMode="External"/><Relationship Id="rId44" Type="http://schemas.openxmlformats.org/officeDocument/2006/relationships/hyperlink" Target="https://doi.org/10.1016/j.cjche.2016.01.007" TargetMode="External"/><Relationship Id="rId86" Type="http://schemas.openxmlformats.org/officeDocument/2006/relationships/hyperlink" Target="https://doi.org/10.1016/j.indcrop.2018.05.071" TargetMode="External"/><Relationship Id="rId151" Type="http://schemas.openxmlformats.org/officeDocument/2006/relationships/hyperlink" Target="https://doi.org/10.1016/j.rser.2016.05.035" TargetMode="External"/><Relationship Id="rId389" Type="http://schemas.openxmlformats.org/officeDocument/2006/relationships/hyperlink" Target="https://doi.org/10.1016/j.biombioe.2005.05.001" TargetMode="External"/><Relationship Id="rId193" Type="http://schemas.openxmlformats.org/officeDocument/2006/relationships/hyperlink" Target="https://doi.org/10.1016/j.rser.2016.05.035" TargetMode="External"/><Relationship Id="rId207" Type="http://schemas.openxmlformats.org/officeDocument/2006/relationships/hyperlink" Target="https://doi.org/10.1016/j.renene.2012.07.040" TargetMode="External"/><Relationship Id="rId249" Type="http://schemas.openxmlformats.org/officeDocument/2006/relationships/hyperlink" Target="https://doi.org/10.1016/j.biombioe.2008.03.006" TargetMode="External"/><Relationship Id="rId414" Type="http://schemas.openxmlformats.org/officeDocument/2006/relationships/hyperlink" Target="https://doi.org/10.1016/j.biombioe.2005.05.001" TargetMode="External"/><Relationship Id="rId456" Type="http://schemas.openxmlformats.org/officeDocument/2006/relationships/hyperlink" Target="https://doi.org/10.1016/j.fuel.2018.02.187" TargetMode="External"/><Relationship Id="rId13" Type="http://schemas.openxmlformats.org/officeDocument/2006/relationships/hyperlink" Target="https://doi.org/10.1590/0104-6632.20180354s20170191" TargetMode="External"/><Relationship Id="rId109" Type="http://schemas.openxmlformats.org/officeDocument/2006/relationships/hyperlink" Target="https://doi.org/10.1016/j.algal.2017.04.010" TargetMode="External"/><Relationship Id="rId260" Type="http://schemas.openxmlformats.org/officeDocument/2006/relationships/hyperlink" Target="https://doi.org/10.1016/j.fuel.2008.04.016" TargetMode="External"/><Relationship Id="rId316" Type="http://schemas.openxmlformats.org/officeDocument/2006/relationships/hyperlink" Target="https://doi.org/10.1016/j.fuel.2015.10.118" TargetMode="External"/><Relationship Id="rId55" Type="http://schemas.openxmlformats.org/officeDocument/2006/relationships/hyperlink" Target="https://doi.org/10.1016/j.energy.2013.09.056" TargetMode="External"/><Relationship Id="rId97" Type="http://schemas.openxmlformats.org/officeDocument/2006/relationships/hyperlink" Target="https://doi.org/10.1016/j.fuel.2011.05.025" TargetMode="External"/><Relationship Id="rId120" Type="http://schemas.openxmlformats.org/officeDocument/2006/relationships/hyperlink" Target="https://doi.org/10.1016/j.fuel.2008.07.003" TargetMode="External"/><Relationship Id="rId358" Type="http://schemas.openxmlformats.org/officeDocument/2006/relationships/hyperlink" Target="https://doi.org/10.1016/j.fuel.2015.10.118" TargetMode="External"/><Relationship Id="rId162" Type="http://schemas.openxmlformats.org/officeDocument/2006/relationships/hyperlink" Target="https://doi.org/10.1016/j.rser.2016.05.035" TargetMode="External"/><Relationship Id="rId218" Type="http://schemas.openxmlformats.org/officeDocument/2006/relationships/hyperlink" Target="https://doi.org/10.1016/j.renene.2012.07.040" TargetMode="External"/><Relationship Id="rId425" Type="http://schemas.openxmlformats.org/officeDocument/2006/relationships/hyperlink" Target="https://doi.org/10.1016/j.biortech.2008.06.039" TargetMode="External"/><Relationship Id="rId467" Type="http://schemas.openxmlformats.org/officeDocument/2006/relationships/hyperlink" Target="https://doi.org/10.1016/j.fuel.2018.02.187" TargetMode="External"/><Relationship Id="rId271" Type="http://schemas.openxmlformats.org/officeDocument/2006/relationships/hyperlink" Target="https://doi.org/10.1016/j.fuel.2015.10.118" TargetMode="External"/><Relationship Id="rId24" Type="http://schemas.openxmlformats.org/officeDocument/2006/relationships/hyperlink" Target="https://doi.org/10.1016/j.combustflame.2009.03.011" TargetMode="External"/><Relationship Id="rId66" Type="http://schemas.openxmlformats.org/officeDocument/2006/relationships/hyperlink" Target="https://doi.org/10.1016/S0960-8524(96)00111-3" TargetMode="External"/><Relationship Id="rId131" Type="http://schemas.openxmlformats.org/officeDocument/2006/relationships/hyperlink" Target="https://doi.org/10.1016/j.fuel.2009.04.006" TargetMode="External"/><Relationship Id="rId327" Type="http://schemas.openxmlformats.org/officeDocument/2006/relationships/hyperlink" Target="https://doi.org/10.1016/j.fuel.2015.10.118" TargetMode="External"/><Relationship Id="rId369" Type="http://schemas.openxmlformats.org/officeDocument/2006/relationships/hyperlink" Target="https://doi.org/10.1016/j.fuel.2015.10.118" TargetMode="External"/><Relationship Id="rId173" Type="http://schemas.openxmlformats.org/officeDocument/2006/relationships/hyperlink" Target="https://doi.org/10.1016/j.rser.2016.05.035" TargetMode="External"/><Relationship Id="rId229" Type="http://schemas.openxmlformats.org/officeDocument/2006/relationships/hyperlink" Target="https://doi.org/10.1016/j.biombioe.2008.03.006" TargetMode="External"/><Relationship Id="rId380" Type="http://schemas.openxmlformats.org/officeDocument/2006/relationships/hyperlink" Target="https://doi.org/10.1016/j.biombioe.2005.05.001" TargetMode="External"/><Relationship Id="rId436" Type="http://schemas.openxmlformats.org/officeDocument/2006/relationships/hyperlink" Target="https://doi.org/10.1016/j.biombioe.2014.01.034" TargetMode="External"/><Relationship Id="rId240" Type="http://schemas.openxmlformats.org/officeDocument/2006/relationships/hyperlink" Target="https://doi.org/10.1016/j.biombioe.2008.03.006" TargetMode="External"/><Relationship Id="rId478" Type="http://schemas.openxmlformats.org/officeDocument/2006/relationships/hyperlink" Target="https://doi.org/10.1016/j.fuel.2011.05.025" TargetMode="External"/><Relationship Id="rId35" Type="http://schemas.openxmlformats.org/officeDocument/2006/relationships/hyperlink" Target="https://doi.org/10.1016/j.renene.2012.07.040" TargetMode="External"/><Relationship Id="rId77" Type="http://schemas.openxmlformats.org/officeDocument/2006/relationships/hyperlink" Target="https://doi.org/10.1021/ef700405e" TargetMode="External"/><Relationship Id="rId100" Type="http://schemas.openxmlformats.org/officeDocument/2006/relationships/hyperlink" Target="https://doi.org/10.1016/j.biortech.2013.02.024" TargetMode="External"/><Relationship Id="rId282" Type="http://schemas.openxmlformats.org/officeDocument/2006/relationships/hyperlink" Target="https://doi.org/10.1016/j.fuel.2015.10.118" TargetMode="External"/><Relationship Id="rId338" Type="http://schemas.openxmlformats.org/officeDocument/2006/relationships/hyperlink" Target="https://doi.org/10.1016/j.fuel.2015.10.118" TargetMode="External"/><Relationship Id="rId8" Type="http://schemas.openxmlformats.org/officeDocument/2006/relationships/hyperlink" Target="https://doi.org/10.1016/j.algal.2017.04.010" TargetMode="External"/><Relationship Id="rId142" Type="http://schemas.openxmlformats.org/officeDocument/2006/relationships/hyperlink" Target="https://doi.org/10.1016/j.rser.2016.05.035" TargetMode="External"/><Relationship Id="rId184" Type="http://schemas.openxmlformats.org/officeDocument/2006/relationships/hyperlink" Target="https://doi.org/10.1016/j.rser.2016.05.035" TargetMode="External"/><Relationship Id="rId391" Type="http://schemas.openxmlformats.org/officeDocument/2006/relationships/hyperlink" Target="https://doi.org/10.1016/j.biombioe.2005.05.001" TargetMode="External"/><Relationship Id="rId405" Type="http://schemas.openxmlformats.org/officeDocument/2006/relationships/hyperlink" Target="https://doi.org/10.1016/j.biombioe.2005.05.001" TargetMode="External"/><Relationship Id="rId447" Type="http://schemas.openxmlformats.org/officeDocument/2006/relationships/hyperlink" Target="https://doi.org/10.1016/j.fuel.2018.02.187" TargetMode="External"/><Relationship Id="rId251" Type="http://schemas.openxmlformats.org/officeDocument/2006/relationships/hyperlink" Target="https://doi.org/10.1016/j.biombioe.2008.03.006" TargetMode="External"/><Relationship Id="rId46" Type="http://schemas.openxmlformats.org/officeDocument/2006/relationships/hyperlink" Target="https://doi.org/10.1016/j.fuel.2008.04.016" TargetMode="External"/><Relationship Id="rId293" Type="http://schemas.openxmlformats.org/officeDocument/2006/relationships/hyperlink" Target="https://doi.org/10.1016/j.fuel.2015.10.118" TargetMode="External"/><Relationship Id="rId307" Type="http://schemas.openxmlformats.org/officeDocument/2006/relationships/hyperlink" Target="https://doi.org/10.1016/j.fuel.2015.10.118" TargetMode="External"/><Relationship Id="rId349" Type="http://schemas.openxmlformats.org/officeDocument/2006/relationships/hyperlink" Target="https://doi.org/10.1016/j.fuel.2015.10.118" TargetMode="External"/><Relationship Id="rId88" Type="http://schemas.openxmlformats.org/officeDocument/2006/relationships/hyperlink" Target="https://doi.org/10.1016/j.biortech.2010.03.144" TargetMode="External"/><Relationship Id="rId111" Type="http://schemas.openxmlformats.org/officeDocument/2006/relationships/hyperlink" Target="https://doi.org/10.1016/j.algal.2017.04.010" TargetMode="External"/><Relationship Id="rId153" Type="http://schemas.openxmlformats.org/officeDocument/2006/relationships/hyperlink" Target="https://doi.org/10.1016/j.rser.2016.05.035" TargetMode="External"/><Relationship Id="rId195" Type="http://schemas.openxmlformats.org/officeDocument/2006/relationships/hyperlink" Target="https://doi.org/10.1016/j.rser.2016.05.035" TargetMode="External"/><Relationship Id="rId209" Type="http://schemas.openxmlformats.org/officeDocument/2006/relationships/hyperlink" Target="https://doi.org/10.1016/j.renene.2012.07.040" TargetMode="External"/><Relationship Id="rId360" Type="http://schemas.openxmlformats.org/officeDocument/2006/relationships/hyperlink" Target="https://doi.org/10.1016/j.fuel.2015.10.118" TargetMode="External"/><Relationship Id="rId416" Type="http://schemas.openxmlformats.org/officeDocument/2006/relationships/hyperlink" Target="https://doi.org/10.1016/j.biombioe.2005.05.001" TargetMode="External"/><Relationship Id="rId220" Type="http://schemas.openxmlformats.org/officeDocument/2006/relationships/hyperlink" Target="https://doi.org/10.1016/j.renene.2012.07.040" TargetMode="External"/><Relationship Id="rId458" Type="http://schemas.openxmlformats.org/officeDocument/2006/relationships/hyperlink" Target="https://doi.org/10.1016/j.fuel.2018.02.187" TargetMode="External"/><Relationship Id="rId15" Type="http://schemas.openxmlformats.org/officeDocument/2006/relationships/hyperlink" Target="https://doi.org/10.1016/j.biortech.2008.09.005" TargetMode="External"/><Relationship Id="rId57" Type="http://schemas.openxmlformats.org/officeDocument/2006/relationships/hyperlink" Target="https://doi.org/10.1016/j.biortech.2010.06.117" TargetMode="External"/><Relationship Id="rId262" Type="http://schemas.openxmlformats.org/officeDocument/2006/relationships/hyperlink" Target="https://doi.org/10.1016/j.enconman.2015.10.023" TargetMode="External"/><Relationship Id="rId318" Type="http://schemas.openxmlformats.org/officeDocument/2006/relationships/hyperlink" Target="https://doi.org/10.1016/j.fuel.2015.10.118" TargetMode="External"/><Relationship Id="rId99" Type="http://schemas.openxmlformats.org/officeDocument/2006/relationships/hyperlink" Target="https://doi.org/10.1016/j.biortech.2013.02.024" TargetMode="External"/><Relationship Id="rId122" Type="http://schemas.openxmlformats.org/officeDocument/2006/relationships/hyperlink" Target="https://doi.org/10.1016/j.fuel.2008.07.003" TargetMode="External"/><Relationship Id="rId164" Type="http://schemas.openxmlformats.org/officeDocument/2006/relationships/hyperlink" Target="https://doi.org/10.1016/j.rser.2016.05.035" TargetMode="External"/><Relationship Id="rId371" Type="http://schemas.openxmlformats.org/officeDocument/2006/relationships/hyperlink" Target="https://doi.org/10.1016/j.fuel.2015.10.118" TargetMode="External"/><Relationship Id="rId427" Type="http://schemas.openxmlformats.org/officeDocument/2006/relationships/hyperlink" Target="https://doi.org/10.1016/j.biortech.2008.06.039" TargetMode="External"/><Relationship Id="rId469" Type="http://schemas.openxmlformats.org/officeDocument/2006/relationships/hyperlink" Target="https://doi.org/10.1016/j.fuel.2018.02.187" TargetMode="External"/><Relationship Id="rId26" Type="http://schemas.openxmlformats.org/officeDocument/2006/relationships/hyperlink" Target="https://doi.org/10.1021/ef0600558" TargetMode="External"/><Relationship Id="rId231" Type="http://schemas.openxmlformats.org/officeDocument/2006/relationships/hyperlink" Target="https://doi.org/10.1016/j.biombioe.2008.03.006" TargetMode="External"/><Relationship Id="rId273" Type="http://schemas.openxmlformats.org/officeDocument/2006/relationships/hyperlink" Target="https://doi.org/10.1016/j.fuel.2015.10.118" TargetMode="External"/><Relationship Id="rId329" Type="http://schemas.openxmlformats.org/officeDocument/2006/relationships/hyperlink" Target="https://doi.org/10.1016/j.fuel.2015.10.118" TargetMode="External"/><Relationship Id="rId480" Type="http://schemas.openxmlformats.org/officeDocument/2006/relationships/hyperlink" Target="https://doi.org/10.1016/j.fuel.2011.05.025" TargetMode="External"/><Relationship Id="rId68" Type="http://schemas.openxmlformats.org/officeDocument/2006/relationships/hyperlink" Target="https://doi.org/10.1016/j.renene.2015.01.016" TargetMode="External"/><Relationship Id="rId133" Type="http://schemas.openxmlformats.org/officeDocument/2006/relationships/hyperlink" Target="https://doi.org/10.1016/j.fuel.2009.04.006" TargetMode="External"/><Relationship Id="rId175" Type="http://schemas.openxmlformats.org/officeDocument/2006/relationships/hyperlink" Target="https://doi.org/10.1016/j.rser.2016.05.035" TargetMode="External"/><Relationship Id="rId340" Type="http://schemas.openxmlformats.org/officeDocument/2006/relationships/hyperlink" Target="https://doi.org/10.1016/j.fuel.2015.10.118" TargetMode="External"/><Relationship Id="rId200" Type="http://schemas.openxmlformats.org/officeDocument/2006/relationships/hyperlink" Target="https://doi.org/10.1016/j.rser.2011.07.143" TargetMode="External"/><Relationship Id="rId382" Type="http://schemas.openxmlformats.org/officeDocument/2006/relationships/hyperlink" Target="https://doi.org/10.1016/j.biombioe.2005.05.001" TargetMode="External"/><Relationship Id="rId438" Type="http://schemas.openxmlformats.org/officeDocument/2006/relationships/hyperlink" Target="https://doi.org/10.1016/j.energy.2009.08.017" TargetMode="External"/><Relationship Id="rId242" Type="http://schemas.openxmlformats.org/officeDocument/2006/relationships/hyperlink" Target="https://doi.org/10.1016/j.biombioe.2008.03.006" TargetMode="External"/><Relationship Id="rId284" Type="http://schemas.openxmlformats.org/officeDocument/2006/relationships/hyperlink" Target="https://doi.org/10.1016/j.fuel.2015.10.118" TargetMode="External"/><Relationship Id="rId37" Type="http://schemas.openxmlformats.org/officeDocument/2006/relationships/hyperlink" Target="https://doi.org/10.1016/j.fuproc.2014.09.016" TargetMode="External"/><Relationship Id="rId79" Type="http://schemas.openxmlformats.org/officeDocument/2006/relationships/hyperlink" Target="https://doi.org/10.1016/j.fuel.2015.10.118" TargetMode="External"/><Relationship Id="rId102" Type="http://schemas.openxmlformats.org/officeDocument/2006/relationships/hyperlink" Target="https://doi.org/10.1016/j.biortech.2013.02.024" TargetMode="External"/><Relationship Id="rId144" Type="http://schemas.openxmlformats.org/officeDocument/2006/relationships/hyperlink" Target="https://doi.org/10.1016/j.rser.2016.05.035" TargetMode="External"/><Relationship Id="rId90" Type="http://schemas.openxmlformats.org/officeDocument/2006/relationships/hyperlink" Target="https://doi.org/10.1016/j.energy.2009.08.017" TargetMode="External"/><Relationship Id="rId186" Type="http://schemas.openxmlformats.org/officeDocument/2006/relationships/hyperlink" Target="https://doi.org/10.1016/j.rser.2016.05.035" TargetMode="External"/><Relationship Id="rId351" Type="http://schemas.openxmlformats.org/officeDocument/2006/relationships/hyperlink" Target="https://doi.org/10.1016/j.fuel.2015.10.118" TargetMode="External"/><Relationship Id="rId393" Type="http://schemas.openxmlformats.org/officeDocument/2006/relationships/hyperlink" Target="https://doi.org/10.1016/j.biombioe.2005.05.001" TargetMode="External"/><Relationship Id="rId407" Type="http://schemas.openxmlformats.org/officeDocument/2006/relationships/hyperlink" Target="https://doi.org/10.1016/j.biombioe.2005.05.001" TargetMode="External"/><Relationship Id="rId449" Type="http://schemas.openxmlformats.org/officeDocument/2006/relationships/hyperlink" Target="https://doi.org/10.1016/j.fuel.2018.02.187" TargetMode="External"/><Relationship Id="rId211" Type="http://schemas.openxmlformats.org/officeDocument/2006/relationships/hyperlink" Target="https://doi.org/10.1016/j.renene.2012.07.040" TargetMode="External"/><Relationship Id="rId253" Type="http://schemas.openxmlformats.org/officeDocument/2006/relationships/hyperlink" Target="https://doi.org/10.1016/j.biombioe.2008.03.006" TargetMode="External"/><Relationship Id="rId295" Type="http://schemas.openxmlformats.org/officeDocument/2006/relationships/hyperlink" Target="https://doi.org/10.1016/j.fuel.2015.10.118" TargetMode="External"/><Relationship Id="rId309" Type="http://schemas.openxmlformats.org/officeDocument/2006/relationships/hyperlink" Target="https://doi.org/10.1016/j.fuel.2015.10.118" TargetMode="External"/><Relationship Id="rId460" Type="http://schemas.openxmlformats.org/officeDocument/2006/relationships/hyperlink" Target="https://doi.org/10.1016/j.fuel.2018.02.187" TargetMode="External"/><Relationship Id="rId48" Type="http://schemas.openxmlformats.org/officeDocument/2006/relationships/hyperlink" Target="https://doi.org/10.1016/j.fuel.2015.06.081" TargetMode="External"/><Relationship Id="rId113" Type="http://schemas.openxmlformats.org/officeDocument/2006/relationships/hyperlink" Target="https://doi.org/10.1016/j.algal.2017.04.010" TargetMode="External"/><Relationship Id="rId320" Type="http://schemas.openxmlformats.org/officeDocument/2006/relationships/hyperlink" Target="https://doi.org/10.1016/j.fuel.2015.10.118" TargetMode="External"/><Relationship Id="rId155" Type="http://schemas.openxmlformats.org/officeDocument/2006/relationships/hyperlink" Target="https://doi.org/10.1016/j.rser.2016.05.035" TargetMode="External"/><Relationship Id="rId197" Type="http://schemas.openxmlformats.org/officeDocument/2006/relationships/hyperlink" Target="https://doi.org/10.1016/j.rser.2011.07.143" TargetMode="External"/><Relationship Id="rId362" Type="http://schemas.openxmlformats.org/officeDocument/2006/relationships/hyperlink" Target="https://doi.org/10.1016/j.fuel.2015.10.118" TargetMode="External"/><Relationship Id="rId418" Type="http://schemas.openxmlformats.org/officeDocument/2006/relationships/hyperlink" Target="https://doi.org/10.1016/j.biombioe.2005.05.001" TargetMode="External"/><Relationship Id="rId222" Type="http://schemas.openxmlformats.org/officeDocument/2006/relationships/hyperlink" Target="https://doi.org/10.1016/j.renene.2012.07.040" TargetMode="External"/><Relationship Id="rId264" Type="http://schemas.openxmlformats.org/officeDocument/2006/relationships/hyperlink" Target="https://doi.org/10.1016/j.biortech.2010.06.117" TargetMode="External"/><Relationship Id="rId471" Type="http://schemas.openxmlformats.org/officeDocument/2006/relationships/hyperlink" Target="https://doi.org/10.1016/j.fuel.2018.02.187" TargetMode="External"/><Relationship Id="rId17" Type="http://schemas.openxmlformats.org/officeDocument/2006/relationships/hyperlink" Target="https://doi.org/10.1021/ef700548s" TargetMode="External"/><Relationship Id="rId59" Type="http://schemas.openxmlformats.org/officeDocument/2006/relationships/hyperlink" Target="https://doi.org/10.1016/j.renene.2013.11.076" TargetMode="External"/><Relationship Id="rId124" Type="http://schemas.openxmlformats.org/officeDocument/2006/relationships/hyperlink" Target="https://doi.org/10.37358/RC.08.6.1853" TargetMode="External"/><Relationship Id="rId70" Type="http://schemas.openxmlformats.org/officeDocument/2006/relationships/hyperlink" Target="https://doi.org/10.1016/j.indcrop.2013.06.003" TargetMode="External"/><Relationship Id="rId166" Type="http://schemas.openxmlformats.org/officeDocument/2006/relationships/hyperlink" Target="https://doi.org/10.1016/j.rser.2016.05.035" TargetMode="External"/><Relationship Id="rId331" Type="http://schemas.openxmlformats.org/officeDocument/2006/relationships/hyperlink" Target="https://doi.org/10.1016/j.fuel.2015.10.118" TargetMode="External"/><Relationship Id="rId373" Type="http://schemas.openxmlformats.org/officeDocument/2006/relationships/hyperlink" Target="https://doi.org/10.1016/j.fuel.2015.10.118" TargetMode="External"/><Relationship Id="rId429" Type="http://schemas.openxmlformats.org/officeDocument/2006/relationships/hyperlink" Target="https://doi.org/10.1016/j.jclepro.2016.06.017" TargetMode="External"/><Relationship Id="rId1" Type="http://schemas.openxmlformats.org/officeDocument/2006/relationships/hyperlink" Target="https://doi.org/10.1155/2022/1536160" TargetMode="External"/><Relationship Id="rId233" Type="http://schemas.openxmlformats.org/officeDocument/2006/relationships/hyperlink" Target="https://doi.org/10.1016/j.biombioe.2008.03.006" TargetMode="External"/><Relationship Id="rId440" Type="http://schemas.openxmlformats.org/officeDocument/2006/relationships/hyperlink" Target="https://doi.org/10.1016/j.fuel.2018.02.187" TargetMode="External"/><Relationship Id="rId28" Type="http://schemas.openxmlformats.org/officeDocument/2006/relationships/hyperlink" Target="https://doi.org/10.1016/j.fuel.2009.04.006" TargetMode="External"/><Relationship Id="rId275" Type="http://schemas.openxmlformats.org/officeDocument/2006/relationships/hyperlink" Target="https://doi.org/10.1016/j.fuel.2015.10.118" TargetMode="External"/><Relationship Id="rId300" Type="http://schemas.openxmlformats.org/officeDocument/2006/relationships/hyperlink" Target="https://doi.org/10.1016/j.fuel.2015.10.118" TargetMode="External"/><Relationship Id="rId81" Type="http://schemas.openxmlformats.org/officeDocument/2006/relationships/hyperlink" Target="https://doi.org/10.1016/S0168-9452(02)00212-1" TargetMode="External"/><Relationship Id="rId135" Type="http://schemas.openxmlformats.org/officeDocument/2006/relationships/hyperlink" Target="https://doi.org/10.1016/j.fuel.2009.04.006" TargetMode="External"/><Relationship Id="rId177" Type="http://schemas.openxmlformats.org/officeDocument/2006/relationships/hyperlink" Target="https://doi.org/10.1016/j.rser.2016.05.035" TargetMode="External"/><Relationship Id="rId342" Type="http://schemas.openxmlformats.org/officeDocument/2006/relationships/hyperlink" Target="https://doi.org/10.1016/j.fuel.2015.10.118" TargetMode="External"/><Relationship Id="rId384" Type="http://schemas.openxmlformats.org/officeDocument/2006/relationships/hyperlink" Target="https://doi.org/10.1016/j.biombioe.2005.05.001" TargetMode="External"/><Relationship Id="rId202" Type="http://schemas.openxmlformats.org/officeDocument/2006/relationships/hyperlink" Target="https://doi.org/10.1016/j.rser.2011.07.143" TargetMode="External"/><Relationship Id="rId244" Type="http://schemas.openxmlformats.org/officeDocument/2006/relationships/hyperlink" Target="https://doi.org/10.1016/j.biombioe.2008.03.006" TargetMode="External"/><Relationship Id="rId39" Type="http://schemas.openxmlformats.org/officeDocument/2006/relationships/hyperlink" Target="https://doi.org/10.1016/j.fuel.2010.09.011" TargetMode="External"/><Relationship Id="rId286" Type="http://schemas.openxmlformats.org/officeDocument/2006/relationships/hyperlink" Target="https://doi.org/10.1016/j.fuel.2015.10.118" TargetMode="External"/><Relationship Id="rId451" Type="http://schemas.openxmlformats.org/officeDocument/2006/relationships/hyperlink" Target="https://doi.org/10.1016/j.fuel.2018.02.187" TargetMode="External"/><Relationship Id="rId50" Type="http://schemas.openxmlformats.org/officeDocument/2006/relationships/hyperlink" Target="https://doi.org/10.1016/j.enconman.2015.10.023" TargetMode="External"/><Relationship Id="rId104" Type="http://schemas.openxmlformats.org/officeDocument/2006/relationships/hyperlink" Target="https://doi.org/10.1016/j.biortech.2013.02.024" TargetMode="External"/><Relationship Id="rId146" Type="http://schemas.openxmlformats.org/officeDocument/2006/relationships/hyperlink" Target="https://doi.org/10.1016/j.rser.2016.05.035" TargetMode="External"/><Relationship Id="rId188" Type="http://schemas.openxmlformats.org/officeDocument/2006/relationships/hyperlink" Target="https://doi.org/10.1016/j.rser.2016.05.035" TargetMode="External"/><Relationship Id="rId311" Type="http://schemas.openxmlformats.org/officeDocument/2006/relationships/hyperlink" Target="https://doi.org/10.1016/j.fuel.2015.10.118" TargetMode="External"/><Relationship Id="rId353" Type="http://schemas.openxmlformats.org/officeDocument/2006/relationships/hyperlink" Target="https://doi.org/10.1016/j.fuel.2015.10.118" TargetMode="External"/><Relationship Id="rId395" Type="http://schemas.openxmlformats.org/officeDocument/2006/relationships/hyperlink" Target="https://doi.org/10.1016/j.biombioe.2005.05.001" TargetMode="External"/><Relationship Id="rId409" Type="http://schemas.openxmlformats.org/officeDocument/2006/relationships/hyperlink" Target="https://doi.org/10.1016/j.biombioe.2005.05.001" TargetMode="External"/><Relationship Id="rId92" Type="http://schemas.openxmlformats.org/officeDocument/2006/relationships/hyperlink" Target="https://doi.org/10.1016/j.indcrop.2020.112493" TargetMode="External"/><Relationship Id="rId213" Type="http://schemas.openxmlformats.org/officeDocument/2006/relationships/hyperlink" Target="https://doi.org/10.1016/j.renene.2012.07.040" TargetMode="External"/><Relationship Id="rId420" Type="http://schemas.openxmlformats.org/officeDocument/2006/relationships/hyperlink" Target="https://doi.org/10.1016/j.biortech.2008.06.039" TargetMode="External"/><Relationship Id="rId255" Type="http://schemas.openxmlformats.org/officeDocument/2006/relationships/hyperlink" Target="https://doi.org/10.1016/j.fuel.2010.09.011" TargetMode="External"/><Relationship Id="rId297" Type="http://schemas.openxmlformats.org/officeDocument/2006/relationships/hyperlink" Target="https://doi.org/10.1016/j.fuel.2015.10.118" TargetMode="External"/><Relationship Id="rId462" Type="http://schemas.openxmlformats.org/officeDocument/2006/relationships/hyperlink" Target="https://doi.org/10.1016/j.fuel.2018.02.187" TargetMode="External"/><Relationship Id="rId115" Type="http://schemas.openxmlformats.org/officeDocument/2006/relationships/hyperlink" Target="https://doi.org/10.1016/j.fuel.2008.07.003" TargetMode="External"/><Relationship Id="rId157" Type="http://schemas.openxmlformats.org/officeDocument/2006/relationships/hyperlink" Target="https://doi.org/10.1016/j.rser.2016.05.035" TargetMode="External"/><Relationship Id="rId322" Type="http://schemas.openxmlformats.org/officeDocument/2006/relationships/hyperlink" Target="https://doi.org/10.1016/j.fuel.2015.10.118" TargetMode="External"/><Relationship Id="rId364" Type="http://schemas.openxmlformats.org/officeDocument/2006/relationships/hyperlink" Target="https://doi.org/10.1016/j.fuel.2015.10.118" TargetMode="External"/><Relationship Id="rId61" Type="http://schemas.openxmlformats.org/officeDocument/2006/relationships/hyperlink" Target="https://doi.org/10.3390/en1010003" TargetMode="External"/><Relationship Id="rId199" Type="http://schemas.openxmlformats.org/officeDocument/2006/relationships/hyperlink" Target="https://doi.org/10.1016/j.rser.2011.07.143" TargetMode="External"/><Relationship Id="rId19" Type="http://schemas.openxmlformats.org/officeDocument/2006/relationships/hyperlink" Target="https://doi.org/10.1021/ie040214f" TargetMode="External"/><Relationship Id="rId224" Type="http://schemas.openxmlformats.org/officeDocument/2006/relationships/hyperlink" Target="https://doi.org/10.1016/j.renene.2012.07.040" TargetMode="External"/><Relationship Id="rId266" Type="http://schemas.openxmlformats.org/officeDocument/2006/relationships/hyperlink" Target="https://doi.org/10.1021/ef200243e" TargetMode="External"/><Relationship Id="rId431" Type="http://schemas.openxmlformats.org/officeDocument/2006/relationships/hyperlink" Target="https://doi.org/10.1016/j.indcrop.2018.05.071" TargetMode="External"/><Relationship Id="rId473" Type="http://schemas.openxmlformats.org/officeDocument/2006/relationships/hyperlink" Target="https://doi.org/10.1016/j.fuel.2018.02.187" TargetMode="External"/><Relationship Id="rId30" Type="http://schemas.openxmlformats.org/officeDocument/2006/relationships/hyperlink" Target="https://doi.org/10.4271/961114" TargetMode="External"/><Relationship Id="rId126" Type="http://schemas.openxmlformats.org/officeDocument/2006/relationships/hyperlink" Target="https://doi.org/10.1016/j.fuel.2005.09.003" TargetMode="External"/><Relationship Id="rId168" Type="http://schemas.openxmlformats.org/officeDocument/2006/relationships/hyperlink" Target="https://doi.org/10.1016/j.rser.2016.05.035" TargetMode="External"/><Relationship Id="rId333" Type="http://schemas.openxmlformats.org/officeDocument/2006/relationships/hyperlink" Target="https://doi.org/10.1016/j.fuel.2015.10.118" TargetMode="External"/><Relationship Id="rId72" Type="http://schemas.openxmlformats.org/officeDocument/2006/relationships/hyperlink" Target="https://doi.org/10.1016/j.biombioe.2013.02.025" TargetMode="External"/><Relationship Id="rId375" Type="http://schemas.openxmlformats.org/officeDocument/2006/relationships/hyperlink" Target="https://doi.org/10.1016/j.fuel.2015.10.11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543"/>
  <sheetViews>
    <sheetView tabSelected="1" zoomScale="85" zoomScaleNormal="85" workbookViewId="0">
      <pane xSplit="1" ySplit="2" topLeftCell="S3" activePane="bottomRight" state="frozen"/>
      <selection pane="topRight" activeCell="G1" sqref="G1"/>
      <selection pane="bottomLeft" activeCell="A7" sqref="A7"/>
      <selection pane="bottomRight" activeCell="A2" sqref="A2"/>
    </sheetView>
  </sheetViews>
  <sheetFormatPr baseColWidth="10" defaultColWidth="11.42578125" defaultRowHeight="15" x14ac:dyDescent="0.25"/>
  <cols>
    <col min="1" max="1" width="26.7109375" bestFit="1" customWidth="1"/>
    <col min="2" max="2" width="26.42578125" style="1" bestFit="1" customWidth="1"/>
    <col min="3" max="3" width="39.28515625" style="1" customWidth="1"/>
    <col min="4" max="4" width="10.7109375" style="1" bestFit="1" customWidth="1"/>
    <col min="5" max="5" width="123.5703125" style="1" bestFit="1" customWidth="1"/>
    <col min="6" max="6" width="63" style="1" bestFit="1" customWidth="1"/>
    <col min="7" max="7" width="12.42578125" style="1" bestFit="1" customWidth="1"/>
    <col min="8" max="9" width="12.42578125" bestFit="1" customWidth="1"/>
    <col min="10" max="10" width="12.42578125" customWidth="1"/>
    <col min="11" max="11" width="13.5703125" bestFit="1" customWidth="1"/>
    <col min="12" max="12" width="12.42578125" bestFit="1" customWidth="1"/>
    <col min="13" max="13" width="13.5703125" bestFit="1" customWidth="1"/>
    <col min="14" max="16" width="12.42578125" bestFit="1" customWidth="1"/>
    <col min="17" max="18" width="13.5703125" bestFit="1" customWidth="1"/>
    <col min="19" max="20" width="12.42578125" bestFit="1" customWidth="1"/>
    <col min="21" max="21" width="13.5703125" bestFit="1" customWidth="1"/>
    <col min="22" max="22" width="12.42578125" bestFit="1" customWidth="1"/>
    <col min="23" max="26" width="13.5703125" bestFit="1" customWidth="1"/>
    <col min="27" max="28" width="12.42578125" bestFit="1" customWidth="1"/>
    <col min="29" max="31" width="13.5703125" bestFit="1" customWidth="1"/>
    <col min="32" max="34" width="12.42578125" bestFit="1" customWidth="1"/>
    <col min="35" max="36" width="13.5703125" bestFit="1" customWidth="1"/>
    <col min="37" max="39" width="12.42578125" bestFit="1" customWidth="1"/>
    <col min="40" max="41" width="13.5703125" bestFit="1" customWidth="1"/>
    <col min="42" max="42" width="13.5703125" customWidth="1"/>
    <col min="48" max="48" width="15" bestFit="1" customWidth="1"/>
  </cols>
  <sheetData>
    <row r="1" spans="1:48" ht="26.25" customHeight="1" x14ac:dyDescent="0.35">
      <c r="G1" s="18" t="s">
        <v>673</v>
      </c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20"/>
      <c r="AP1" s="21" t="s">
        <v>674</v>
      </c>
      <c r="AQ1" s="21"/>
      <c r="AR1" s="21"/>
      <c r="AS1" s="21"/>
      <c r="AT1" s="21"/>
      <c r="AU1" s="21"/>
    </row>
    <row r="2" spans="1:48" ht="21" x14ac:dyDescent="0.35">
      <c r="A2" s="16" t="s">
        <v>672</v>
      </c>
      <c r="B2" s="17" t="s">
        <v>658</v>
      </c>
      <c r="C2" s="17" t="s">
        <v>489</v>
      </c>
      <c r="D2" s="17" t="s">
        <v>659</v>
      </c>
      <c r="E2" s="17" t="s">
        <v>660</v>
      </c>
      <c r="F2" s="17" t="s">
        <v>661</v>
      </c>
      <c r="G2" s="15" t="s">
        <v>0</v>
      </c>
      <c r="H2" s="13" t="s">
        <v>1</v>
      </c>
      <c r="I2" s="13" t="s">
        <v>2</v>
      </c>
      <c r="J2" s="13" t="s">
        <v>3</v>
      </c>
      <c r="K2" s="13" t="s">
        <v>4</v>
      </c>
      <c r="L2" s="13" t="s">
        <v>5</v>
      </c>
      <c r="M2" s="13" t="s">
        <v>6</v>
      </c>
      <c r="N2" s="13" t="s">
        <v>7</v>
      </c>
      <c r="O2" s="13" t="s">
        <v>8</v>
      </c>
      <c r="P2" s="13" t="s">
        <v>9</v>
      </c>
      <c r="Q2" s="13" t="s">
        <v>10</v>
      </c>
      <c r="R2" s="13" t="s">
        <v>11</v>
      </c>
      <c r="S2" s="13" t="s">
        <v>12</v>
      </c>
      <c r="T2" s="13" t="s">
        <v>13</v>
      </c>
      <c r="U2" s="13" t="s">
        <v>14</v>
      </c>
      <c r="V2" s="14" t="s">
        <v>15</v>
      </c>
      <c r="W2" s="13" t="s">
        <v>16</v>
      </c>
      <c r="X2" s="13" t="s">
        <v>17</v>
      </c>
      <c r="Y2" s="13" t="s">
        <v>18</v>
      </c>
      <c r="Z2" s="13" t="s">
        <v>19</v>
      </c>
      <c r="AA2" s="13" t="s">
        <v>20</v>
      </c>
      <c r="AB2" s="13" t="s">
        <v>21</v>
      </c>
      <c r="AC2" s="13" t="s">
        <v>22</v>
      </c>
      <c r="AD2" s="13" t="s">
        <v>23</v>
      </c>
      <c r="AE2" s="13" t="s">
        <v>24</v>
      </c>
      <c r="AF2" s="13" t="s">
        <v>25</v>
      </c>
      <c r="AG2" s="13" t="s">
        <v>26</v>
      </c>
      <c r="AH2" s="13" t="s">
        <v>27</v>
      </c>
      <c r="AI2" s="13" t="s">
        <v>28</v>
      </c>
      <c r="AJ2" s="13" t="s">
        <v>29</v>
      </c>
      <c r="AK2" s="13" t="s">
        <v>30</v>
      </c>
      <c r="AL2" s="13" t="s">
        <v>31</v>
      </c>
      <c r="AM2" s="13" t="s">
        <v>32</v>
      </c>
      <c r="AN2" s="13" t="s">
        <v>33</v>
      </c>
      <c r="AO2" s="13" t="s">
        <v>34</v>
      </c>
      <c r="AP2" s="13" t="s">
        <v>35</v>
      </c>
      <c r="AQ2" s="13" t="s">
        <v>36</v>
      </c>
      <c r="AR2" s="13" t="s">
        <v>37</v>
      </c>
      <c r="AS2" s="13" t="s">
        <v>38</v>
      </c>
      <c r="AT2" s="13" t="s">
        <v>39</v>
      </c>
      <c r="AU2" s="13" t="s">
        <v>40</v>
      </c>
      <c r="AV2" s="22" t="s">
        <v>41</v>
      </c>
    </row>
    <row r="3" spans="1:48" x14ac:dyDescent="0.25">
      <c r="A3" t="s">
        <v>43</v>
      </c>
      <c r="B3" s="1">
        <v>2022</v>
      </c>
      <c r="C3" s="8" t="s">
        <v>487</v>
      </c>
      <c r="D3" t="s">
        <v>316</v>
      </c>
      <c r="E3" t="s">
        <v>317</v>
      </c>
      <c r="F3" t="s">
        <v>488</v>
      </c>
      <c r="Q3">
        <v>3.15</v>
      </c>
      <c r="W3">
        <v>1.89</v>
      </c>
      <c r="X3">
        <v>90.01</v>
      </c>
      <c r="Y3">
        <v>3.54</v>
      </c>
      <c r="AG3">
        <v>0.73</v>
      </c>
      <c r="AL3">
        <v>0.55000000000000004</v>
      </c>
      <c r="AP3" s="6">
        <f>(N3*1+P3*1+R3*1+S3*2+T3*3+V3*1+X3*1+Y3*2+Z3*3+AB3*1+AD3*1+AE3*2+AF3*4+AJ3*1+AL3*5+AM3*6)/100</f>
        <v>0.99840000000000007</v>
      </c>
      <c r="AQ3" s="6">
        <f t="shared" ref="AQ3:AQ66" si="0">G3+H3+I3+K3+L3+M3+O3+Q3+U3+W3+AA3+AC3+AH3+AI3+AN3+J3</f>
        <v>5.04</v>
      </c>
      <c r="AR3" s="6">
        <f>N3+P3+R3+V3+X3+AB3+AD3+AJ3</f>
        <v>90.01</v>
      </c>
      <c r="AS3" s="6">
        <f>S3+T3+Y3+Z3+AE3+AF3+AG3+AK3+AL3+AM3</f>
        <v>4.8199999999999994</v>
      </c>
      <c r="AT3" s="6">
        <v>17.973565635325919</v>
      </c>
      <c r="AU3" s="6">
        <v>296.06990017022127</v>
      </c>
      <c r="AV3">
        <v>58.12</v>
      </c>
    </row>
    <row r="4" spans="1:48" x14ac:dyDescent="0.25">
      <c r="A4" t="s">
        <v>45</v>
      </c>
      <c r="B4" s="1">
        <v>2013</v>
      </c>
      <c r="C4" s="8" t="s">
        <v>490</v>
      </c>
      <c r="D4" t="s">
        <v>319</v>
      </c>
      <c r="E4" t="s">
        <v>320</v>
      </c>
      <c r="F4" t="s">
        <v>321</v>
      </c>
      <c r="M4">
        <v>1.92</v>
      </c>
      <c r="Q4">
        <v>37.17</v>
      </c>
      <c r="R4">
        <v>0.67</v>
      </c>
      <c r="T4">
        <v>13.95</v>
      </c>
      <c r="X4">
        <v>18.73</v>
      </c>
      <c r="AM4">
        <v>17.71</v>
      </c>
      <c r="AP4" s="6">
        <f t="shared" ref="AP4:AP67" si="1">(N4*1+P4*1+R4*1+S4*2+T4*3+V4*1+X4*1+Y4*2+Z4*3+AB4*1+AD4*1+AE4*2+AF4*4+AJ4*1+AL4*5+AM4*6)/100</f>
        <v>1.6750999999999998</v>
      </c>
      <c r="AQ4" s="6">
        <f t="shared" si="0"/>
        <v>39.090000000000003</v>
      </c>
      <c r="AR4" s="6">
        <f t="shared" ref="AR4:AR67" si="2">N4+P4+R4+V4+X4+AB4+AD4+AJ4</f>
        <v>19.400000000000002</v>
      </c>
      <c r="AS4" s="6">
        <f t="shared" ref="AS4:AS67" si="3">S4+T4+Y4+Z4+AE4+AF4+AG4+AK4+AL4+AM4</f>
        <v>31.66</v>
      </c>
      <c r="AT4" s="6">
        <v>17.551636161952299</v>
      </c>
      <c r="AU4" s="6">
        <v>288.50754975041593</v>
      </c>
      <c r="AV4">
        <v>51.7</v>
      </c>
    </row>
    <row r="5" spans="1:48" x14ac:dyDescent="0.25">
      <c r="A5" t="s">
        <v>46</v>
      </c>
      <c r="B5" s="1">
        <v>2013</v>
      </c>
      <c r="C5" s="8" t="s">
        <v>662</v>
      </c>
      <c r="D5" t="s">
        <v>319</v>
      </c>
      <c r="E5" t="s">
        <v>320</v>
      </c>
      <c r="F5" t="s">
        <v>321</v>
      </c>
      <c r="K5">
        <v>3.81</v>
      </c>
      <c r="Q5">
        <v>45.62</v>
      </c>
      <c r="R5">
        <v>5.96</v>
      </c>
      <c r="T5">
        <v>5</v>
      </c>
      <c r="X5">
        <v>4.2699999999999996</v>
      </c>
      <c r="Y5">
        <v>11.75</v>
      </c>
      <c r="AP5" s="6">
        <f t="shared" si="1"/>
        <v>0.48730000000000007</v>
      </c>
      <c r="AQ5" s="6">
        <f t="shared" si="0"/>
        <v>49.43</v>
      </c>
      <c r="AR5" s="6">
        <f t="shared" si="2"/>
        <v>10.23</v>
      </c>
      <c r="AS5" s="6">
        <f t="shared" si="3"/>
        <v>16.75</v>
      </c>
      <c r="AT5" s="6">
        <v>16.219866509619159</v>
      </c>
      <c r="AU5" s="6">
        <v>272.26758002879205</v>
      </c>
      <c r="AV5">
        <v>59.6</v>
      </c>
    </row>
    <row r="6" spans="1:48" x14ac:dyDescent="0.25">
      <c r="A6" t="s">
        <v>47</v>
      </c>
      <c r="B6" s="1">
        <v>2013</v>
      </c>
      <c r="C6" s="8" t="s">
        <v>663</v>
      </c>
      <c r="D6" t="s">
        <v>319</v>
      </c>
      <c r="E6" t="s">
        <v>320</v>
      </c>
      <c r="F6" t="s">
        <v>321</v>
      </c>
      <c r="K6">
        <v>1.33</v>
      </c>
      <c r="M6">
        <v>4.97</v>
      </c>
      <c r="O6">
        <v>4.13</v>
      </c>
      <c r="Q6">
        <v>40</v>
      </c>
      <c r="R6">
        <v>16.5</v>
      </c>
      <c r="T6">
        <v>2.39</v>
      </c>
      <c r="AP6" s="6">
        <f t="shared" si="1"/>
        <v>0.23670000000000002</v>
      </c>
      <c r="AQ6" s="6">
        <f t="shared" si="0"/>
        <v>50.43</v>
      </c>
      <c r="AR6" s="6">
        <f t="shared" si="2"/>
        <v>16.5</v>
      </c>
      <c r="AS6" s="6">
        <f t="shared" si="3"/>
        <v>2.39</v>
      </c>
      <c r="AT6" s="6">
        <v>15.720282746682052</v>
      </c>
      <c r="AU6" s="6">
        <v>265.85248629544139</v>
      </c>
      <c r="AV6">
        <v>61.3</v>
      </c>
    </row>
    <row r="7" spans="1:48" x14ac:dyDescent="0.25">
      <c r="A7" t="s">
        <v>48</v>
      </c>
      <c r="B7" s="1">
        <v>2013</v>
      </c>
      <c r="C7" s="8" t="s">
        <v>664</v>
      </c>
      <c r="D7" t="s">
        <v>319</v>
      </c>
      <c r="E7" t="s">
        <v>320</v>
      </c>
      <c r="F7" t="s">
        <v>321</v>
      </c>
      <c r="M7">
        <v>0.78</v>
      </c>
      <c r="Q7">
        <v>36.97</v>
      </c>
      <c r="R7">
        <v>5.0999999999999996</v>
      </c>
      <c r="T7">
        <v>3.76</v>
      </c>
      <c r="W7">
        <v>0.56000000000000005</v>
      </c>
      <c r="X7">
        <v>4.96</v>
      </c>
      <c r="Y7">
        <v>4.38</v>
      </c>
      <c r="Z7">
        <v>8.42</v>
      </c>
      <c r="AM7">
        <v>12.68</v>
      </c>
      <c r="AP7" s="6">
        <f t="shared" si="1"/>
        <v>1.3144</v>
      </c>
      <c r="AQ7" s="6">
        <f t="shared" si="0"/>
        <v>38.31</v>
      </c>
      <c r="AR7" s="6">
        <f t="shared" si="2"/>
        <v>10.059999999999999</v>
      </c>
      <c r="AS7" s="6">
        <f t="shared" si="3"/>
        <v>29.240000000000002</v>
      </c>
      <c r="AT7" s="6">
        <v>17.432289653395181</v>
      </c>
      <c r="AU7" s="6">
        <v>287.16260675170724</v>
      </c>
      <c r="AV7">
        <v>54.1</v>
      </c>
    </row>
    <row r="8" spans="1:48" x14ac:dyDescent="0.25">
      <c r="A8" t="s">
        <v>49</v>
      </c>
      <c r="B8" s="1">
        <v>2013</v>
      </c>
      <c r="C8" s="8" t="s">
        <v>665</v>
      </c>
      <c r="D8" t="s">
        <v>319</v>
      </c>
      <c r="E8" t="s">
        <v>320</v>
      </c>
      <c r="F8" t="s">
        <v>321</v>
      </c>
      <c r="M8">
        <v>6.75</v>
      </c>
      <c r="Q8">
        <v>20.260000000000002</v>
      </c>
      <c r="R8">
        <v>42.06</v>
      </c>
      <c r="S8">
        <v>1.84</v>
      </c>
      <c r="W8">
        <v>1.51</v>
      </c>
      <c r="X8">
        <v>5.1100000000000003</v>
      </c>
      <c r="Y8">
        <v>0.83</v>
      </c>
      <c r="AG8">
        <v>2.11</v>
      </c>
      <c r="AM8">
        <v>2.4</v>
      </c>
      <c r="AN8">
        <v>6.97</v>
      </c>
      <c r="AP8" s="6">
        <f t="shared" si="1"/>
        <v>0.66909999999999992</v>
      </c>
      <c r="AQ8" s="6">
        <f t="shared" si="0"/>
        <v>35.49</v>
      </c>
      <c r="AR8" s="6">
        <f t="shared" si="2"/>
        <v>47.17</v>
      </c>
      <c r="AS8" s="6">
        <f t="shared" si="3"/>
        <v>7.18</v>
      </c>
      <c r="AT8" s="6">
        <v>16.89047195013357</v>
      </c>
      <c r="AU8" s="6">
        <v>281.2254191896705</v>
      </c>
      <c r="AV8">
        <v>57.7</v>
      </c>
    </row>
    <row r="9" spans="1:48" x14ac:dyDescent="0.25">
      <c r="A9" t="s">
        <v>50</v>
      </c>
      <c r="B9" s="1">
        <v>2013</v>
      </c>
      <c r="C9" s="8" t="s">
        <v>666</v>
      </c>
      <c r="D9" t="s">
        <v>319</v>
      </c>
      <c r="E9" t="s">
        <v>320</v>
      </c>
      <c r="F9" t="s">
        <v>321</v>
      </c>
      <c r="K9">
        <v>0.23</v>
      </c>
      <c r="M9">
        <v>11.49</v>
      </c>
      <c r="O9">
        <v>1.06</v>
      </c>
      <c r="Q9">
        <v>20.88</v>
      </c>
      <c r="R9">
        <v>51.88</v>
      </c>
      <c r="AF9">
        <v>10.27</v>
      </c>
      <c r="AP9" s="6">
        <f t="shared" si="1"/>
        <v>0.92960000000000009</v>
      </c>
      <c r="AQ9" s="6">
        <f t="shared" si="0"/>
        <v>33.659999999999997</v>
      </c>
      <c r="AR9" s="6">
        <f t="shared" si="2"/>
        <v>51.88</v>
      </c>
      <c r="AS9" s="6">
        <f t="shared" si="3"/>
        <v>10.27</v>
      </c>
      <c r="AT9" s="6">
        <v>16.168249660786977</v>
      </c>
      <c r="AU9" s="6">
        <v>270.87853073791882</v>
      </c>
      <c r="AV9">
        <v>56.7</v>
      </c>
    </row>
    <row r="10" spans="1:48" x14ac:dyDescent="0.25">
      <c r="A10" t="s">
        <v>51</v>
      </c>
      <c r="B10" s="1">
        <v>2013</v>
      </c>
      <c r="C10" s="8" t="s">
        <v>667</v>
      </c>
      <c r="D10" t="s">
        <v>319</v>
      </c>
      <c r="E10" t="s">
        <v>320</v>
      </c>
      <c r="F10" t="s">
        <v>321</v>
      </c>
      <c r="M10">
        <v>11.68</v>
      </c>
      <c r="O10">
        <v>0.7</v>
      </c>
      <c r="Q10">
        <v>0.13</v>
      </c>
      <c r="R10">
        <v>22.34</v>
      </c>
      <c r="S10">
        <v>42.06</v>
      </c>
      <c r="W10">
        <v>1.49</v>
      </c>
      <c r="X10">
        <v>7.42</v>
      </c>
      <c r="Y10">
        <v>0.81</v>
      </c>
      <c r="Z10">
        <v>0.25</v>
      </c>
      <c r="AN10">
        <v>0.77</v>
      </c>
      <c r="AP10" s="6">
        <f t="shared" si="1"/>
        <v>1.1625000000000001</v>
      </c>
      <c r="AQ10" s="6">
        <f t="shared" si="0"/>
        <v>14.77</v>
      </c>
      <c r="AR10" s="6">
        <f t="shared" si="2"/>
        <v>29.759999999999998</v>
      </c>
      <c r="AS10" s="6">
        <f t="shared" si="3"/>
        <v>43.120000000000005</v>
      </c>
      <c r="AT10" s="6">
        <v>16.023274386765543</v>
      </c>
      <c r="AU10" s="6">
        <v>268.13304426697096</v>
      </c>
      <c r="AV10">
        <v>55.1</v>
      </c>
    </row>
    <row r="11" spans="1:48" x14ac:dyDescent="0.25">
      <c r="A11" t="s">
        <v>52</v>
      </c>
      <c r="B11" s="1">
        <v>2013</v>
      </c>
      <c r="C11" s="8" t="s">
        <v>668</v>
      </c>
      <c r="D11" t="s">
        <v>319</v>
      </c>
      <c r="E11" t="s">
        <v>320</v>
      </c>
      <c r="F11" t="s">
        <v>321</v>
      </c>
      <c r="O11">
        <v>0.68</v>
      </c>
      <c r="Q11">
        <v>17.239999999999998</v>
      </c>
      <c r="R11">
        <v>4.3099999999999996</v>
      </c>
      <c r="S11">
        <v>3.24</v>
      </c>
      <c r="T11">
        <v>1.7</v>
      </c>
      <c r="X11">
        <v>15.82</v>
      </c>
      <c r="Y11">
        <v>4.9000000000000004</v>
      </c>
      <c r="AM11">
        <v>1.47</v>
      </c>
      <c r="AP11" s="6">
        <f t="shared" si="1"/>
        <v>0.50330000000000008</v>
      </c>
      <c r="AQ11" s="6">
        <f t="shared" si="0"/>
        <v>17.919999999999998</v>
      </c>
      <c r="AR11" s="6">
        <f t="shared" si="2"/>
        <v>20.13</v>
      </c>
      <c r="AS11" s="6">
        <f t="shared" si="3"/>
        <v>11.31</v>
      </c>
      <c r="AT11" s="6">
        <v>17.004457050243115</v>
      </c>
      <c r="AU11" s="6">
        <v>282.50921596434358</v>
      </c>
      <c r="AV11">
        <v>59.5</v>
      </c>
    </row>
    <row r="12" spans="1:48" x14ac:dyDescent="0.25">
      <c r="A12" t="s">
        <v>53</v>
      </c>
      <c r="B12" s="1">
        <v>2013</v>
      </c>
      <c r="C12" s="8" t="s">
        <v>669</v>
      </c>
      <c r="D12" t="s">
        <v>319</v>
      </c>
      <c r="E12" t="s">
        <v>320</v>
      </c>
      <c r="F12" t="s">
        <v>321</v>
      </c>
      <c r="Q12">
        <v>24.98</v>
      </c>
      <c r="R12">
        <v>2.86</v>
      </c>
      <c r="S12">
        <v>2.68</v>
      </c>
      <c r="T12">
        <v>2.0499999999999998</v>
      </c>
      <c r="W12">
        <v>1.6</v>
      </c>
      <c r="X12">
        <v>21.52</v>
      </c>
      <c r="Y12">
        <v>12.11</v>
      </c>
      <c r="Z12">
        <v>18.38</v>
      </c>
      <c r="AG12">
        <v>2.38</v>
      </c>
      <c r="AM12">
        <v>5.99</v>
      </c>
      <c r="AP12" s="6">
        <f t="shared" si="1"/>
        <v>1.5119</v>
      </c>
      <c r="AQ12" s="6">
        <f t="shared" si="0"/>
        <v>26.580000000000002</v>
      </c>
      <c r="AR12" s="6">
        <f t="shared" si="2"/>
        <v>24.38</v>
      </c>
      <c r="AS12" s="6">
        <f t="shared" si="3"/>
        <v>43.59</v>
      </c>
      <c r="AT12" s="6">
        <v>17.614806980433634</v>
      </c>
      <c r="AU12" s="6">
        <v>289.66025182443155</v>
      </c>
      <c r="AV12">
        <v>52.1</v>
      </c>
    </row>
    <row r="13" spans="1:48" x14ac:dyDescent="0.25">
      <c r="A13" t="s">
        <v>54</v>
      </c>
      <c r="B13" s="1">
        <v>2013</v>
      </c>
      <c r="C13" s="8" t="s">
        <v>670</v>
      </c>
      <c r="D13" t="s">
        <v>319</v>
      </c>
      <c r="E13" t="s">
        <v>320</v>
      </c>
      <c r="F13" t="s">
        <v>321</v>
      </c>
      <c r="M13">
        <v>28.17</v>
      </c>
      <c r="Q13">
        <v>39.39</v>
      </c>
      <c r="X13">
        <v>22.26</v>
      </c>
      <c r="AP13" s="6">
        <f t="shared" si="1"/>
        <v>0.22260000000000002</v>
      </c>
      <c r="AQ13" s="6">
        <f t="shared" si="0"/>
        <v>67.56</v>
      </c>
      <c r="AR13" s="6">
        <f t="shared" si="2"/>
        <v>22.26</v>
      </c>
      <c r="AS13" s="6">
        <f t="shared" si="3"/>
        <v>0</v>
      </c>
      <c r="AT13" s="6">
        <v>15.868403473613892</v>
      </c>
      <c r="AU13" s="6">
        <v>268.11743754175012</v>
      </c>
      <c r="AV13">
        <v>61.4</v>
      </c>
    </row>
    <row r="14" spans="1:48" x14ac:dyDescent="0.25">
      <c r="A14" t="s">
        <v>55</v>
      </c>
      <c r="B14" s="2">
        <v>2017</v>
      </c>
      <c r="C14" s="10" t="s">
        <v>641</v>
      </c>
      <c r="D14" s="2" t="s">
        <v>322</v>
      </c>
      <c r="E14" t="s">
        <v>323</v>
      </c>
      <c r="F14" s="5" t="s">
        <v>324</v>
      </c>
      <c r="M14">
        <v>0.34</v>
      </c>
      <c r="Q14">
        <v>40.200000000000003</v>
      </c>
      <c r="R14">
        <v>9.18</v>
      </c>
      <c r="W14">
        <v>1.18</v>
      </c>
      <c r="X14">
        <v>5.43</v>
      </c>
      <c r="Y14">
        <v>17.87</v>
      </c>
      <c r="Z14">
        <v>18.34</v>
      </c>
      <c r="AO14">
        <v>7.46</v>
      </c>
      <c r="AP14" s="6">
        <f t="shared" si="1"/>
        <v>1.0537000000000001</v>
      </c>
      <c r="AQ14" s="6">
        <f t="shared" si="0"/>
        <v>41.720000000000006</v>
      </c>
      <c r="AR14" s="6">
        <f t="shared" si="2"/>
        <v>14.61</v>
      </c>
      <c r="AS14" s="6">
        <f t="shared" si="3"/>
        <v>36.21</v>
      </c>
      <c r="AT14" s="6">
        <v>16.918089474821695</v>
      </c>
      <c r="AU14" s="6">
        <v>281.05988307758804</v>
      </c>
      <c r="AV14">
        <v>48</v>
      </c>
    </row>
    <row r="15" spans="1:48" x14ac:dyDescent="0.25">
      <c r="A15" t="s">
        <v>56</v>
      </c>
      <c r="B15" s="1">
        <v>2017</v>
      </c>
      <c r="C15" s="8" t="s">
        <v>491</v>
      </c>
      <c r="D15" t="s">
        <v>325</v>
      </c>
      <c r="E15" t="s">
        <v>326</v>
      </c>
      <c r="F15" t="s">
        <v>492</v>
      </c>
      <c r="Q15">
        <v>16.21</v>
      </c>
      <c r="W15">
        <v>4.8600000000000003</v>
      </c>
      <c r="X15">
        <v>52.24</v>
      </c>
      <c r="Y15">
        <v>23.72</v>
      </c>
      <c r="AI15">
        <v>1.39</v>
      </c>
      <c r="AN15">
        <v>0.56999999999999995</v>
      </c>
      <c r="AP15" s="6">
        <f t="shared" si="1"/>
        <v>0.99680000000000002</v>
      </c>
      <c r="AQ15" s="6">
        <f t="shared" si="0"/>
        <v>23.03</v>
      </c>
      <c r="AR15" s="6">
        <f t="shared" si="2"/>
        <v>52.24</v>
      </c>
      <c r="AS15" s="6">
        <f t="shared" si="3"/>
        <v>23.72</v>
      </c>
      <c r="AT15" s="6">
        <v>17.763208404889383</v>
      </c>
      <c r="AU15" s="6">
        <v>293.17807445196485</v>
      </c>
      <c r="AV15">
        <v>65</v>
      </c>
    </row>
    <row r="16" spans="1:48" x14ac:dyDescent="0.25">
      <c r="A16" t="s">
        <v>57</v>
      </c>
      <c r="B16" s="1">
        <v>2017</v>
      </c>
      <c r="C16" s="8" t="s">
        <v>493</v>
      </c>
      <c r="D16" t="s">
        <v>328</v>
      </c>
      <c r="E16" t="s">
        <v>329</v>
      </c>
      <c r="F16" t="s">
        <v>330</v>
      </c>
      <c r="M16">
        <v>3.56</v>
      </c>
      <c r="Q16">
        <v>14.87</v>
      </c>
      <c r="R16">
        <v>0.98</v>
      </c>
      <c r="W16">
        <v>28.11</v>
      </c>
      <c r="X16">
        <v>5.39</v>
      </c>
      <c r="Y16">
        <v>1.1200000000000001</v>
      </c>
      <c r="AC16">
        <v>32.43</v>
      </c>
      <c r="AD16">
        <v>1.94</v>
      </c>
      <c r="AE16">
        <v>0.99</v>
      </c>
      <c r="AI16">
        <v>6.65</v>
      </c>
      <c r="AN16">
        <v>3.96</v>
      </c>
      <c r="AP16" s="6">
        <f t="shared" si="1"/>
        <v>0.12529999999999999</v>
      </c>
      <c r="AQ16" s="6">
        <f t="shared" si="0"/>
        <v>89.58</v>
      </c>
      <c r="AR16" s="6">
        <f t="shared" si="2"/>
        <v>8.3099999999999987</v>
      </c>
      <c r="AS16" s="6">
        <f t="shared" si="3"/>
        <v>2.1100000000000003</v>
      </c>
      <c r="AT16" s="6">
        <v>18.7514</v>
      </c>
      <c r="AU16" s="6">
        <v>308.80509880000005</v>
      </c>
      <c r="AV16">
        <v>70</v>
      </c>
    </row>
    <row r="17" spans="1:48" x14ac:dyDescent="0.25">
      <c r="A17" t="s">
        <v>58</v>
      </c>
      <c r="B17" s="1">
        <v>2017</v>
      </c>
      <c r="C17" s="8" t="s">
        <v>494</v>
      </c>
      <c r="D17" t="s">
        <v>331</v>
      </c>
      <c r="E17" t="s">
        <v>332</v>
      </c>
      <c r="F17" t="s">
        <v>495</v>
      </c>
      <c r="Q17">
        <v>21</v>
      </c>
      <c r="R17">
        <v>4</v>
      </c>
      <c r="W17">
        <v>1.5</v>
      </c>
      <c r="X17">
        <v>41</v>
      </c>
      <c r="Y17">
        <v>14</v>
      </c>
      <c r="Z17">
        <v>6</v>
      </c>
      <c r="AG17">
        <v>10</v>
      </c>
      <c r="AP17" s="6">
        <f t="shared" si="1"/>
        <v>0.91</v>
      </c>
      <c r="AQ17" s="6">
        <f t="shared" si="0"/>
        <v>22.5</v>
      </c>
      <c r="AR17" s="6">
        <f t="shared" si="2"/>
        <v>45</v>
      </c>
      <c r="AS17" s="6">
        <f t="shared" si="3"/>
        <v>30</v>
      </c>
      <c r="AT17" s="6">
        <v>17.692307692307693</v>
      </c>
      <c r="AU17" s="6">
        <v>291.3048461538462</v>
      </c>
      <c r="AV17">
        <v>51.14</v>
      </c>
    </row>
    <row r="18" spans="1:48" x14ac:dyDescent="0.25">
      <c r="A18" t="s">
        <v>59</v>
      </c>
      <c r="B18" s="1">
        <v>2022</v>
      </c>
      <c r="C18" s="8" t="s">
        <v>496</v>
      </c>
      <c r="D18" t="s">
        <v>318</v>
      </c>
      <c r="E18" t="s">
        <v>333</v>
      </c>
      <c r="F18" t="s">
        <v>497</v>
      </c>
      <c r="L18">
        <v>0.83</v>
      </c>
      <c r="N18">
        <v>1.76</v>
      </c>
      <c r="O18">
        <v>1.94</v>
      </c>
      <c r="P18">
        <v>1.03</v>
      </c>
      <c r="Q18">
        <v>18.88</v>
      </c>
      <c r="R18">
        <v>1.1100000000000001</v>
      </c>
      <c r="S18">
        <v>0.96</v>
      </c>
      <c r="U18">
        <v>8.41</v>
      </c>
      <c r="W18">
        <v>13.88</v>
      </c>
      <c r="X18">
        <v>4.2699999999999996</v>
      </c>
      <c r="Y18">
        <v>8.14</v>
      </c>
      <c r="Z18">
        <v>14.95</v>
      </c>
      <c r="AC18">
        <v>12.65</v>
      </c>
      <c r="AG18">
        <v>1.59</v>
      </c>
      <c r="AM18">
        <v>1.04</v>
      </c>
      <c r="AP18" s="6">
        <f t="shared" si="1"/>
        <v>0.77459999999999996</v>
      </c>
      <c r="AQ18" s="6">
        <f t="shared" si="0"/>
        <v>56.589999999999996</v>
      </c>
      <c r="AR18" s="6">
        <f t="shared" si="2"/>
        <v>8.17</v>
      </c>
      <c r="AS18" s="6">
        <f t="shared" si="3"/>
        <v>26.68</v>
      </c>
      <c r="AT18" s="6">
        <v>17.586942257217842</v>
      </c>
      <c r="AU18" s="6">
        <v>290.85244674103234</v>
      </c>
      <c r="AV18">
        <v>54.231999999999999</v>
      </c>
    </row>
    <row r="19" spans="1:48" x14ac:dyDescent="0.25">
      <c r="A19" t="s">
        <v>60</v>
      </c>
      <c r="B19" s="2">
        <v>2022</v>
      </c>
      <c r="C19" s="10" t="s">
        <v>569</v>
      </c>
      <c r="D19" s="2" t="s">
        <v>334</v>
      </c>
      <c r="E19" t="s">
        <v>335</v>
      </c>
      <c r="F19" s="5" t="s">
        <v>570</v>
      </c>
      <c r="M19">
        <v>0.2</v>
      </c>
      <c r="Q19">
        <v>0.1</v>
      </c>
      <c r="R19">
        <v>35.82</v>
      </c>
      <c r="X19">
        <v>15.21</v>
      </c>
      <c r="Z19">
        <v>24.27</v>
      </c>
      <c r="AD19">
        <v>0.3</v>
      </c>
      <c r="AF19">
        <v>0.3</v>
      </c>
      <c r="AI19">
        <v>0.1</v>
      </c>
      <c r="AJ19">
        <v>0.1</v>
      </c>
      <c r="AK19">
        <v>1.9</v>
      </c>
      <c r="AN19">
        <v>0.2</v>
      </c>
      <c r="AP19" s="6">
        <f t="shared" si="1"/>
        <v>1.2544</v>
      </c>
      <c r="AQ19" s="6">
        <f t="shared" si="0"/>
        <v>0.60000000000000009</v>
      </c>
      <c r="AR19" s="6">
        <f t="shared" si="2"/>
        <v>51.43</v>
      </c>
      <c r="AS19" s="6">
        <f t="shared" si="3"/>
        <v>26.47</v>
      </c>
      <c r="AT19" s="6">
        <v>17.212229299363059</v>
      </c>
      <c r="AU19" s="6">
        <v>284.12179388535043</v>
      </c>
      <c r="AV19">
        <v>56</v>
      </c>
    </row>
    <row r="20" spans="1:48" x14ac:dyDescent="0.25">
      <c r="A20" t="s">
        <v>61</v>
      </c>
      <c r="B20" s="1">
        <v>2017</v>
      </c>
      <c r="C20" s="8" t="s">
        <v>498</v>
      </c>
      <c r="D20" t="s">
        <v>318</v>
      </c>
      <c r="E20" t="s">
        <v>336</v>
      </c>
      <c r="F20" t="s">
        <v>499</v>
      </c>
      <c r="S20">
        <v>2.95</v>
      </c>
      <c r="W20">
        <v>63.97</v>
      </c>
      <c r="X20">
        <v>15.35</v>
      </c>
      <c r="Y20">
        <v>9.51</v>
      </c>
      <c r="AO20">
        <v>8.2200000000000006</v>
      </c>
      <c r="AP20" s="6">
        <f t="shared" si="1"/>
        <v>0.40269999999999995</v>
      </c>
      <c r="AQ20" s="6">
        <f t="shared" si="0"/>
        <v>63.97</v>
      </c>
      <c r="AR20" s="6">
        <f t="shared" si="2"/>
        <v>15.35</v>
      </c>
      <c r="AS20" s="6">
        <f t="shared" si="3"/>
        <v>12.46</v>
      </c>
      <c r="AT20" s="6">
        <v>17.935715842231424</v>
      </c>
      <c r="AU20" s="6">
        <v>296.74072281542817</v>
      </c>
      <c r="AV20">
        <v>60.19</v>
      </c>
    </row>
    <row r="21" spans="1:48" x14ac:dyDescent="0.25">
      <c r="A21" t="s">
        <v>61</v>
      </c>
      <c r="B21" s="1">
        <v>2017</v>
      </c>
      <c r="C21" s="8" t="s">
        <v>498</v>
      </c>
      <c r="D21" t="s">
        <v>318</v>
      </c>
      <c r="E21" t="s">
        <v>336</v>
      </c>
      <c r="F21" t="s">
        <v>499</v>
      </c>
      <c r="Q21">
        <v>59.48</v>
      </c>
      <c r="W21">
        <v>26.01</v>
      </c>
      <c r="X21">
        <v>8.5399999999999991</v>
      </c>
      <c r="AO21">
        <v>5.97</v>
      </c>
      <c r="AP21" s="6">
        <f t="shared" si="1"/>
        <v>8.539999999999999E-2</v>
      </c>
      <c r="AQ21" s="6">
        <f t="shared" si="0"/>
        <v>85.49</v>
      </c>
      <c r="AR21" s="6">
        <f t="shared" si="2"/>
        <v>8.5399999999999991</v>
      </c>
      <c r="AS21" s="6">
        <f t="shared" si="3"/>
        <v>0</v>
      </c>
      <c r="AT21" s="6">
        <v>16.73487184940976</v>
      </c>
      <c r="AU21" s="6">
        <v>280.58816941401682</v>
      </c>
      <c r="AV21">
        <v>62.31</v>
      </c>
    </row>
    <row r="22" spans="1:48" x14ac:dyDescent="0.25">
      <c r="A22" t="s">
        <v>62</v>
      </c>
      <c r="B22" s="1">
        <v>2017</v>
      </c>
      <c r="C22" s="8" t="s">
        <v>498</v>
      </c>
      <c r="D22" t="s">
        <v>318</v>
      </c>
      <c r="E22" t="s">
        <v>336</v>
      </c>
      <c r="F22" t="s">
        <v>499</v>
      </c>
      <c r="Q22">
        <v>68.34</v>
      </c>
      <c r="X22">
        <v>16.38</v>
      </c>
      <c r="Y22">
        <v>9.9499999999999993</v>
      </c>
      <c r="Z22">
        <v>5.33</v>
      </c>
      <c r="AP22" s="6">
        <f t="shared" si="1"/>
        <v>0.52270000000000005</v>
      </c>
      <c r="AQ22" s="6">
        <f t="shared" si="0"/>
        <v>68.34</v>
      </c>
      <c r="AR22" s="6">
        <f t="shared" si="2"/>
        <v>16.38</v>
      </c>
      <c r="AS22" s="6">
        <f t="shared" si="3"/>
        <v>15.28</v>
      </c>
      <c r="AT22" s="6">
        <v>16.633199999999999</v>
      </c>
      <c r="AU22" s="6">
        <v>278.29549639999999</v>
      </c>
      <c r="AV22">
        <v>59.39</v>
      </c>
    </row>
    <row r="23" spans="1:48" x14ac:dyDescent="0.25">
      <c r="A23" t="s">
        <v>62</v>
      </c>
      <c r="B23" s="1">
        <v>2017</v>
      </c>
      <c r="C23" s="8" t="s">
        <v>498</v>
      </c>
      <c r="D23" t="s">
        <v>318</v>
      </c>
      <c r="E23" t="s">
        <v>336</v>
      </c>
      <c r="F23" t="s">
        <v>499</v>
      </c>
      <c r="Q23">
        <v>65.12</v>
      </c>
      <c r="R23">
        <v>10.76</v>
      </c>
      <c r="W23">
        <v>5.19</v>
      </c>
      <c r="X23">
        <v>15.11</v>
      </c>
      <c r="AO23">
        <v>3.82</v>
      </c>
      <c r="AP23" s="6">
        <f t="shared" si="1"/>
        <v>0.25869999999999999</v>
      </c>
      <c r="AQ23" s="6">
        <f t="shared" si="0"/>
        <v>70.31</v>
      </c>
      <c r="AR23" s="6">
        <f t="shared" si="2"/>
        <v>25.869999999999997</v>
      </c>
      <c r="AS23" s="6">
        <f t="shared" si="3"/>
        <v>0</v>
      </c>
      <c r="AT23" s="6">
        <v>16.422125181950509</v>
      </c>
      <c r="AU23" s="6">
        <v>275.8427398627573</v>
      </c>
      <c r="AV23">
        <v>61.15</v>
      </c>
    </row>
    <row r="24" spans="1:48" x14ac:dyDescent="0.25">
      <c r="A24" t="s">
        <v>63</v>
      </c>
      <c r="B24" s="1">
        <v>2017</v>
      </c>
      <c r="C24" s="8" t="s">
        <v>498</v>
      </c>
      <c r="D24" t="s">
        <v>318</v>
      </c>
      <c r="E24" t="s">
        <v>336</v>
      </c>
      <c r="F24" t="s">
        <v>499</v>
      </c>
      <c r="Q24">
        <v>79.680000000000007</v>
      </c>
      <c r="W24">
        <v>10.130000000000001</v>
      </c>
      <c r="Y24">
        <v>5.66</v>
      </c>
      <c r="AO24">
        <v>4.53</v>
      </c>
      <c r="AP24" s="6">
        <f t="shared" si="1"/>
        <v>0.11320000000000001</v>
      </c>
      <c r="AQ24" s="6">
        <f t="shared" si="0"/>
        <v>89.81</v>
      </c>
      <c r="AR24" s="6">
        <f t="shared" si="2"/>
        <v>0</v>
      </c>
      <c r="AS24" s="6">
        <f t="shared" si="3"/>
        <v>5.66</v>
      </c>
      <c r="AT24" s="6">
        <v>16.330784539645961</v>
      </c>
      <c r="AU24" s="6">
        <v>274.86283324604591</v>
      </c>
      <c r="AV24">
        <v>62.12</v>
      </c>
    </row>
    <row r="25" spans="1:48" x14ac:dyDescent="0.25">
      <c r="A25" t="s">
        <v>63</v>
      </c>
      <c r="B25" s="1">
        <v>2017</v>
      </c>
      <c r="C25" s="8" t="s">
        <v>498</v>
      </c>
      <c r="D25" t="s">
        <v>318</v>
      </c>
      <c r="E25" t="s">
        <v>336</v>
      </c>
      <c r="F25" t="s">
        <v>499</v>
      </c>
      <c r="Q25">
        <v>67.709999999999994</v>
      </c>
      <c r="R25">
        <v>14.95</v>
      </c>
      <c r="X25">
        <v>13.86</v>
      </c>
      <c r="AO25">
        <v>3.48</v>
      </c>
      <c r="AP25" s="6">
        <f t="shared" si="1"/>
        <v>0.28809999999999997</v>
      </c>
      <c r="AQ25" s="6">
        <f t="shared" si="0"/>
        <v>67.709999999999994</v>
      </c>
      <c r="AR25" s="6">
        <f t="shared" si="2"/>
        <v>28.81</v>
      </c>
      <c r="AS25" s="6">
        <f t="shared" si="3"/>
        <v>0</v>
      </c>
      <c r="AT25" s="6">
        <v>16.287194363862412</v>
      </c>
      <c r="AU25" s="6">
        <v>273.89050062163278</v>
      </c>
      <c r="AV25">
        <v>60.95</v>
      </c>
    </row>
    <row r="26" spans="1:48" x14ac:dyDescent="0.25">
      <c r="A26" t="s">
        <v>64</v>
      </c>
      <c r="B26" s="1">
        <v>2017</v>
      </c>
      <c r="C26" s="8" t="s">
        <v>498</v>
      </c>
      <c r="D26" t="s">
        <v>318</v>
      </c>
      <c r="E26" t="s">
        <v>336</v>
      </c>
      <c r="F26" t="s">
        <v>499</v>
      </c>
      <c r="Q26">
        <v>53.32</v>
      </c>
      <c r="X26">
        <v>20.65</v>
      </c>
      <c r="AO26">
        <v>26.03</v>
      </c>
      <c r="AP26" s="6">
        <f t="shared" si="1"/>
        <v>0.20649999999999999</v>
      </c>
      <c r="AQ26" s="6">
        <f t="shared" si="0"/>
        <v>53.32</v>
      </c>
      <c r="AR26" s="6">
        <f t="shared" si="2"/>
        <v>20.65</v>
      </c>
      <c r="AS26" s="6">
        <f t="shared" si="3"/>
        <v>0</v>
      </c>
      <c r="AT26" s="6">
        <v>16.558334459916182</v>
      </c>
      <c r="AU26" s="6">
        <v>277.7324230093281</v>
      </c>
      <c r="AV26">
        <v>61.5</v>
      </c>
    </row>
    <row r="27" spans="1:48" x14ac:dyDescent="0.25">
      <c r="A27" t="s">
        <v>64</v>
      </c>
      <c r="B27" s="1">
        <v>2017</v>
      </c>
      <c r="C27" s="8" t="s">
        <v>498</v>
      </c>
      <c r="D27" t="s">
        <v>318</v>
      </c>
      <c r="E27" t="s">
        <v>336</v>
      </c>
      <c r="F27" t="s">
        <v>499</v>
      </c>
      <c r="Q27">
        <v>50.93</v>
      </c>
      <c r="W27">
        <v>2.86</v>
      </c>
      <c r="X27">
        <v>27.23</v>
      </c>
      <c r="AO27">
        <v>18.98</v>
      </c>
      <c r="AP27" s="6">
        <f t="shared" si="1"/>
        <v>0.27229999999999999</v>
      </c>
      <c r="AQ27" s="6">
        <f t="shared" si="0"/>
        <v>53.79</v>
      </c>
      <c r="AR27" s="6">
        <f t="shared" si="2"/>
        <v>27.23</v>
      </c>
      <c r="AS27" s="6">
        <f t="shared" si="3"/>
        <v>0</v>
      </c>
      <c r="AT27" s="6">
        <v>16.742779560602322</v>
      </c>
      <c r="AU27" s="6">
        <v>280.20614218711427</v>
      </c>
      <c r="AV27">
        <v>61.08</v>
      </c>
    </row>
    <row r="28" spans="1:48" x14ac:dyDescent="0.25">
      <c r="A28" t="s">
        <v>65</v>
      </c>
      <c r="B28" s="1">
        <v>2017</v>
      </c>
      <c r="C28" s="8" t="s">
        <v>500</v>
      </c>
      <c r="D28" t="s">
        <v>337</v>
      </c>
      <c r="E28" t="s">
        <v>338</v>
      </c>
      <c r="F28" t="s">
        <v>501</v>
      </c>
      <c r="G28" s="1">
        <v>3.4</v>
      </c>
      <c r="H28">
        <v>1.1200000000000001</v>
      </c>
      <c r="I28">
        <v>0.39300000000000002</v>
      </c>
      <c r="K28" s="7">
        <v>1.35</v>
      </c>
      <c r="M28">
        <v>1.31</v>
      </c>
      <c r="P28">
        <v>1.9</v>
      </c>
      <c r="Q28">
        <v>19.7</v>
      </c>
      <c r="R28">
        <v>2.74</v>
      </c>
      <c r="U28">
        <v>0.37</v>
      </c>
      <c r="W28">
        <v>1.83</v>
      </c>
      <c r="X28">
        <v>21</v>
      </c>
      <c r="Y28">
        <v>23.75</v>
      </c>
      <c r="Z28">
        <v>19.64</v>
      </c>
      <c r="AH28">
        <v>1.18</v>
      </c>
      <c r="AP28" s="6">
        <f t="shared" si="1"/>
        <v>1.3206</v>
      </c>
      <c r="AQ28" s="6">
        <f t="shared" si="0"/>
        <v>30.652999999999999</v>
      </c>
      <c r="AR28" s="6">
        <f t="shared" si="2"/>
        <v>25.64</v>
      </c>
      <c r="AS28" s="6">
        <f t="shared" si="3"/>
        <v>43.39</v>
      </c>
      <c r="AT28" s="6">
        <v>16.738802002347438</v>
      </c>
      <c r="AU28" s="6">
        <v>278.1727600393246</v>
      </c>
      <c r="AV28">
        <v>43.47</v>
      </c>
    </row>
    <row r="29" spans="1:48" x14ac:dyDescent="0.25">
      <c r="A29" t="s">
        <v>66</v>
      </c>
      <c r="B29" s="1">
        <v>2022</v>
      </c>
      <c r="C29" s="8" t="s">
        <v>502</v>
      </c>
      <c r="D29" t="s">
        <v>339</v>
      </c>
      <c r="E29" t="s">
        <v>340</v>
      </c>
      <c r="F29" t="s">
        <v>503</v>
      </c>
      <c r="G29" s="1">
        <v>0.01</v>
      </c>
      <c r="H29">
        <v>0.01</v>
      </c>
      <c r="I29">
        <v>0.28999999999999998</v>
      </c>
      <c r="J29" s="1">
        <v>0.46</v>
      </c>
      <c r="M29">
        <v>2.8</v>
      </c>
      <c r="O29">
        <v>1.62</v>
      </c>
      <c r="Q29">
        <v>37.380000000000003</v>
      </c>
      <c r="R29">
        <v>4.1399999999999997</v>
      </c>
      <c r="W29">
        <v>3.05</v>
      </c>
      <c r="X29">
        <v>30.43</v>
      </c>
      <c r="Y29">
        <v>7.08</v>
      </c>
      <c r="Z29">
        <v>0.01</v>
      </c>
      <c r="AC29">
        <v>7.0000000000000007E-2</v>
      </c>
      <c r="AI29">
        <v>1.61</v>
      </c>
      <c r="AO29">
        <v>11.06</v>
      </c>
      <c r="AP29" s="6">
        <f t="shared" si="1"/>
        <v>0.48760000000000003</v>
      </c>
      <c r="AQ29" s="6">
        <f t="shared" si="0"/>
        <v>47.3</v>
      </c>
      <c r="AR29" s="6">
        <f t="shared" si="2"/>
        <v>34.57</v>
      </c>
      <c r="AS29" s="6">
        <f t="shared" si="3"/>
        <v>7.09</v>
      </c>
      <c r="AT29" s="6">
        <v>16.883093525179859</v>
      </c>
      <c r="AU29" s="6">
        <v>281.75027270683455</v>
      </c>
      <c r="AV29">
        <v>67.48</v>
      </c>
    </row>
    <row r="30" spans="1:48" x14ac:dyDescent="0.25">
      <c r="A30" t="s">
        <v>42</v>
      </c>
      <c r="B30" s="2">
        <v>2019</v>
      </c>
      <c r="C30" s="10" t="s">
        <v>571</v>
      </c>
      <c r="D30" s="2" t="s">
        <v>341</v>
      </c>
      <c r="E30" t="s">
        <v>342</v>
      </c>
      <c r="F30" s="5" t="s">
        <v>343</v>
      </c>
      <c r="W30" s="3">
        <v>4.79</v>
      </c>
      <c r="X30" s="3">
        <v>0.23</v>
      </c>
      <c r="AC30" s="3">
        <v>1.72</v>
      </c>
      <c r="AD30" s="3">
        <v>62.17</v>
      </c>
      <c r="AE30" s="3">
        <v>22.33</v>
      </c>
      <c r="AF30" s="3">
        <v>6.66</v>
      </c>
      <c r="AI30" s="3">
        <v>0.55000000000000004</v>
      </c>
      <c r="AJ30" s="3">
        <v>1.55</v>
      </c>
      <c r="AP30" s="6">
        <f t="shared" si="1"/>
        <v>1.3525</v>
      </c>
      <c r="AQ30" s="6">
        <f t="shared" si="0"/>
        <v>7.06</v>
      </c>
      <c r="AR30" s="6">
        <f t="shared" si="2"/>
        <v>63.949999999999996</v>
      </c>
      <c r="AS30" s="6">
        <f t="shared" si="3"/>
        <v>28.99</v>
      </c>
      <c r="AT30" s="6">
        <v>19.941600000000001</v>
      </c>
      <c r="AU30" s="6">
        <v>323.04330220000008</v>
      </c>
      <c r="AV30">
        <v>51.32</v>
      </c>
    </row>
    <row r="31" spans="1:48" x14ac:dyDescent="0.25">
      <c r="A31" t="s">
        <v>44</v>
      </c>
      <c r="B31" s="2">
        <v>2008</v>
      </c>
      <c r="C31" s="8" t="s">
        <v>572</v>
      </c>
      <c r="D31" s="2" t="s">
        <v>327</v>
      </c>
      <c r="E31" t="s">
        <v>344</v>
      </c>
      <c r="F31" s="5" t="s">
        <v>345</v>
      </c>
      <c r="Q31">
        <v>5.51</v>
      </c>
      <c r="W31">
        <v>2.17</v>
      </c>
      <c r="X31">
        <v>58.33</v>
      </c>
      <c r="Y31">
        <v>19.89</v>
      </c>
      <c r="Z31">
        <v>9.1300000000000008</v>
      </c>
      <c r="AK31">
        <v>4.59</v>
      </c>
      <c r="AP31" s="6">
        <f t="shared" si="1"/>
        <v>1.2549999999999999</v>
      </c>
      <c r="AQ31" s="6">
        <f t="shared" si="0"/>
        <v>7.68</v>
      </c>
      <c r="AR31" s="6">
        <f t="shared" si="2"/>
        <v>58.33</v>
      </c>
      <c r="AS31" s="6">
        <f t="shared" si="3"/>
        <v>33.61</v>
      </c>
      <c r="AT31" s="6">
        <v>18.07367998393897</v>
      </c>
      <c r="AU31" s="6">
        <v>296.75070206785784</v>
      </c>
      <c r="AV31">
        <v>49.6</v>
      </c>
    </row>
    <row r="32" spans="1:48" x14ac:dyDescent="0.25">
      <c r="A32" t="s">
        <v>67</v>
      </c>
      <c r="B32" s="1">
        <v>2008</v>
      </c>
      <c r="C32" s="8" t="s">
        <v>504</v>
      </c>
      <c r="D32" t="s">
        <v>327</v>
      </c>
      <c r="E32" t="s">
        <v>346</v>
      </c>
      <c r="F32" t="s">
        <v>505</v>
      </c>
      <c r="M32">
        <v>0.97</v>
      </c>
      <c r="O32">
        <v>0.06</v>
      </c>
      <c r="Q32">
        <v>30.71</v>
      </c>
      <c r="R32">
        <v>0.63</v>
      </c>
      <c r="U32">
        <v>0.18</v>
      </c>
      <c r="V32">
        <v>0.14000000000000001</v>
      </c>
      <c r="W32">
        <v>5.73</v>
      </c>
      <c r="X32">
        <v>40.49</v>
      </c>
      <c r="Y32">
        <v>19.14</v>
      </c>
      <c r="Z32">
        <v>0.24</v>
      </c>
      <c r="AC32">
        <v>0.59</v>
      </c>
      <c r="AD32">
        <v>0.43</v>
      </c>
      <c r="AI32">
        <v>0.34</v>
      </c>
      <c r="AN32">
        <v>0.36</v>
      </c>
      <c r="AP32" s="6">
        <f t="shared" si="1"/>
        <v>0.80690000000000017</v>
      </c>
      <c r="AQ32" s="6">
        <f t="shared" si="0"/>
        <v>38.940000000000012</v>
      </c>
      <c r="AR32" s="6">
        <f t="shared" si="2"/>
        <v>41.690000000000005</v>
      </c>
      <c r="AS32" s="6">
        <f t="shared" si="3"/>
        <v>19.38</v>
      </c>
      <c r="AT32" s="6">
        <v>17.385061493850614</v>
      </c>
      <c r="AU32" s="6">
        <v>288.27419188081188</v>
      </c>
      <c r="AV32">
        <v>56.8</v>
      </c>
    </row>
    <row r="33" spans="1:48" x14ac:dyDescent="0.25">
      <c r="A33" t="s">
        <v>67</v>
      </c>
      <c r="B33" s="1">
        <v>2008</v>
      </c>
      <c r="C33" s="8" t="s">
        <v>504</v>
      </c>
      <c r="D33" t="s">
        <v>327</v>
      </c>
      <c r="E33" t="s">
        <v>346</v>
      </c>
      <c r="F33" t="s">
        <v>505</v>
      </c>
      <c r="M33">
        <v>0.31</v>
      </c>
      <c r="O33">
        <v>0.04</v>
      </c>
      <c r="Q33">
        <v>10.31</v>
      </c>
      <c r="R33">
        <v>1.03</v>
      </c>
      <c r="U33">
        <v>0.18</v>
      </c>
      <c r="V33">
        <v>0.14000000000000001</v>
      </c>
      <c r="W33">
        <v>6.87</v>
      </c>
      <c r="X33">
        <v>28.34</v>
      </c>
      <c r="Y33">
        <v>48.96</v>
      </c>
      <c r="Z33">
        <v>0.34</v>
      </c>
      <c r="AC33">
        <v>0.84</v>
      </c>
      <c r="AD33">
        <v>0.75</v>
      </c>
      <c r="AI33">
        <v>1.27</v>
      </c>
      <c r="AN33">
        <v>0.62</v>
      </c>
      <c r="AP33" s="6">
        <f t="shared" si="1"/>
        <v>1.2920000000000003</v>
      </c>
      <c r="AQ33" s="6">
        <f t="shared" si="0"/>
        <v>20.440000000000001</v>
      </c>
      <c r="AR33" s="6">
        <f t="shared" si="2"/>
        <v>30.259999999999998</v>
      </c>
      <c r="AS33" s="6">
        <f t="shared" si="3"/>
        <v>49.300000000000004</v>
      </c>
      <c r="AT33" s="6">
        <v>17.876199999999997</v>
      </c>
      <c r="AU33" s="6">
        <v>294.19314439999994</v>
      </c>
      <c r="AV33">
        <v>47</v>
      </c>
    </row>
    <row r="34" spans="1:48" x14ac:dyDescent="0.25">
      <c r="A34" t="s">
        <v>67</v>
      </c>
      <c r="B34" s="1">
        <v>2008</v>
      </c>
      <c r="C34" s="8" t="s">
        <v>504</v>
      </c>
      <c r="D34" t="s">
        <v>327</v>
      </c>
      <c r="E34" t="s">
        <v>346</v>
      </c>
      <c r="F34" t="s">
        <v>505</v>
      </c>
      <c r="M34">
        <v>1.1399999999999999</v>
      </c>
      <c r="O34">
        <v>0.06</v>
      </c>
      <c r="Q34">
        <v>36.44</v>
      </c>
      <c r="R34">
        <v>0.83</v>
      </c>
      <c r="U34">
        <v>0.24</v>
      </c>
      <c r="V34">
        <v>0.15</v>
      </c>
      <c r="W34">
        <v>0.55000000000000004</v>
      </c>
      <c r="X34">
        <v>42.48</v>
      </c>
      <c r="Y34">
        <v>16.54</v>
      </c>
      <c r="Z34">
        <v>0.5</v>
      </c>
      <c r="AC34">
        <v>0.23</v>
      </c>
      <c r="AD34">
        <v>0.17</v>
      </c>
      <c r="AI34">
        <v>0.37</v>
      </c>
      <c r="AN34">
        <v>0.31</v>
      </c>
      <c r="AP34" s="6">
        <f t="shared" si="1"/>
        <v>0.78209999999999991</v>
      </c>
      <c r="AQ34" s="6">
        <f t="shared" si="0"/>
        <v>39.339999999999996</v>
      </c>
      <c r="AR34" s="6">
        <f t="shared" si="2"/>
        <v>43.629999999999995</v>
      </c>
      <c r="AS34" s="6">
        <f t="shared" si="3"/>
        <v>17.04</v>
      </c>
      <c r="AT34" s="6">
        <v>17.244775522447757</v>
      </c>
      <c r="AU34" s="6">
        <v>286.35547765223481</v>
      </c>
      <c r="AV34">
        <v>58.3</v>
      </c>
    </row>
    <row r="35" spans="1:48" x14ac:dyDescent="0.25">
      <c r="A35" t="s">
        <v>68</v>
      </c>
      <c r="B35" s="1">
        <v>2008</v>
      </c>
      <c r="C35" s="8" t="s">
        <v>504</v>
      </c>
      <c r="D35" t="s">
        <v>327</v>
      </c>
      <c r="E35" t="s">
        <v>346</v>
      </c>
      <c r="F35" t="s">
        <v>505</v>
      </c>
      <c r="M35">
        <v>1</v>
      </c>
      <c r="O35">
        <v>7.0000000000000007E-2</v>
      </c>
      <c r="Q35">
        <v>30.66</v>
      </c>
      <c r="R35">
        <v>0.67</v>
      </c>
      <c r="U35">
        <v>0.2</v>
      </c>
      <c r="V35">
        <v>0.11</v>
      </c>
      <c r="W35">
        <v>5.71</v>
      </c>
      <c r="X35">
        <v>40.380000000000003</v>
      </c>
      <c r="Y35">
        <v>18.989999999999998</v>
      </c>
      <c r="Z35">
        <v>0.23</v>
      </c>
      <c r="AC35">
        <v>0.56000000000000005</v>
      </c>
      <c r="AD35">
        <v>0.57999999999999996</v>
      </c>
      <c r="AI35">
        <v>0.41</v>
      </c>
      <c r="AN35">
        <v>0.41</v>
      </c>
      <c r="AP35" s="6">
        <f t="shared" si="1"/>
        <v>0.80409999999999993</v>
      </c>
      <c r="AQ35" s="6">
        <f t="shared" si="0"/>
        <v>39.019999999999996</v>
      </c>
      <c r="AR35" s="6">
        <f t="shared" si="2"/>
        <v>41.74</v>
      </c>
      <c r="AS35" s="6">
        <f t="shared" si="3"/>
        <v>19.22</v>
      </c>
      <c r="AT35" s="6">
        <v>17.391878375675134</v>
      </c>
      <c r="AU35" s="6">
        <v>288.37492738547706</v>
      </c>
      <c r="AV35">
        <v>57.2</v>
      </c>
    </row>
    <row r="36" spans="1:48" x14ac:dyDescent="0.25">
      <c r="A36" t="s">
        <v>68</v>
      </c>
      <c r="B36" s="1">
        <v>2008</v>
      </c>
      <c r="C36" s="8" t="s">
        <v>504</v>
      </c>
      <c r="D36" t="s">
        <v>327</v>
      </c>
      <c r="E36" t="s">
        <v>346</v>
      </c>
      <c r="F36" t="s">
        <v>505</v>
      </c>
      <c r="M36">
        <v>0.3</v>
      </c>
      <c r="O36">
        <v>0.04</v>
      </c>
      <c r="Q36">
        <v>10.24</v>
      </c>
      <c r="R36">
        <v>1.07</v>
      </c>
      <c r="U36">
        <v>0.18</v>
      </c>
      <c r="V36">
        <v>0.11</v>
      </c>
      <c r="W36">
        <v>6.74</v>
      </c>
      <c r="X36">
        <v>28.23</v>
      </c>
      <c r="Y36">
        <v>49.6</v>
      </c>
      <c r="Z36">
        <v>0.28999999999999998</v>
      </c>
      <c r="AC36">
        <v>0.85</v>
      </c>
      <c r="AD36">
        <v>0.74</v>
      </c>
      <c r="AI36">
        <v>1.1200000000000001</v>
      </c>
      <c r="AN36">
        <v>0.5</v>
      </c>
      <c r="AP36" s="6">
        <f t="shared" si="1"/>
        <v>1.3022000000000002</v>
      </c>
      <c r="AQ36" s="6">
        <f t="shared" si="0"/>
        <v>19.970000000000002</v>
      </c>
      <c r="AR36" s="6">
        <f t="shared" si="2"/>
        <v>30.15</v>
      </c>
      <c r="AS36" s="6">
        <f t="shared" si="3"/>
        <v>49.89</v>
      </c>
      <c r="AT36" s="6">
        <v>17.864313568643141</v>
      </c>
      <c r="AU36" s="6">
        <v>294.00626077392263</v>
      </c>
      <c r="AV36">
        <v>46.3</v>
      </c>
    </row>
    <row r="37" spans="1:48" x14ac:dyDescent="0.25">
      <c r="A37" t="s">
        <v>68</v>
      </c>
      <c r="B37" s="1">
        <v>2008</v>
      </c>
      <c r="C37" s="8" t="s">
        <v>504</v>
      </c>
      <c r="D37" t="s">
        <v>327</v>
      </c>
      <c r="E37" t="s">
        <v>346</v>
      </c>
      <c r="F37" t="s">
        <v>505</v>
      </c>
      <c r="M37">
        <v>1.1000000000000001</v>
      </c>
      <c r="O37">
        <v>0.06</v>
      </c>
      <c r="Q37">
        <v>33.97</v>
      </c>
      <c r="R37">
        <v>0.83</v>
      </c>
      <c r="U37">
        <v>0.27</v>
      </c>
      <c r="V37">
        <v>0.16</v>
      </c>
      <c r="W37">
        <v>7.42</v>
      </c>
      <c r="X37">
        <v>39.229999999999997</v>
      </c>
      <c r="Y37">
        <v>15.01</v>
      </c>
      <c r="Z37">
        <v>0.21</v>
      </c>
      <c r="AC37">
        <v>0.56000000000000005</v>
      </c>
      <c r="AD37">
        <v>0.53</v>
      </c>
      <c r="AI37">
        <v>0.38</v>
      </c>
      <c r="AN37">
        <v>0.28999999999999998</v>
      </c>
      <c r="AP37" s="6">
        <f t="shared" si="1"/>
        <v>0.71399999999999997</v>
      </c>
      <c r="AQ37" s="6">
        <f t="shared" si="0"/>
        <v>44.050000000000004</v>
      </c>
      <c r="AR37" s="6">
        <f t="shared" si="2"/>
        <v>40.75</v>
      </c>
      <c r="AS37" s="6">
        <f t="shared" si="3"/>
        <v>15.22</v>
      </c>
      <c r="AT37" s="6">
        <v>17.308438312337532</v>
      </c>
      <c r="AU37" s="6">
        <v>287.38549160167969</v>
      </c>
      <c r="AV37">
        <v>58.1</v>
      </c>
    </row>
    <row r="38" spans="1:48" x14ac:dyDescent="0.25">
      <c r="A38" t="s">
        <v>69</v>
      </c>
      <c r="B38" s="1">
        <v>2008</v>
      </c>
      <c r="C38" s="8" t="s">
        <v>504</v>
      </c>
      <c r="D38" t="s">
        <v>327</v>
      </c>
      <c r="E38" t="s">
        <v>346</v>
      </c>
      <c r="F38" t="s">
        <v>505</v>
      </c>
      <c r="M38">
        <v>1.01</v>
      </c>
      <c r="O38">
        <v>0.06</v>
      </c>
      <c r="Q38">
        <v>30.79</v>
      </c>
      <c r="R38">
        <v>0.64</v>
      </c>
      <c r="U38">
        <v>0.22</v>
      </c>
      <c r="V38">
        <v>0.15</v>
      </c>
      <c r="W38">
        <v>5.83</v>
      </c>
      <c r="X38">
        <v>40.25</v>
      </c>
      <c r="Y38">
        <v>19.09</v>
      </c>
      <c r="Z38">
        <v>0.26</v>
      </c>
      <c r="AC38">
        <v>0.53</v>
      </c>
      <c r="AD38">
        <v>0.49</v>
      </c>
      <c r="AI38">
        <v>0.36</v>
      </c>
      <c r="AN38">
        <v>0.33</v>
      </c>
      <c r="AP38" s="6">
        <f t="shared" si="1"/>
        <v>0.80489999999999995</v>
      </c>
      <c r="AQ38" s="6">
        <f t="shared" si="0"/>
        <v>39.129999999999995</v>
      </c>
      <c r="AR38" s="6">
        <f t="shared" si="2"/>
        <v>41.53</v>
      </c>
      <c r="AS38" s="6">
        <f t="shared" si="3"/>
        <v>19.350000000000001</v>
      </c>
      <c r="AT38" s="6">
        <v>17.380161983801621</v>
      </c>
      <c r="AU38" s="6">
        <v>288.20947605239479</v>
      </c>
      <c r="AV38">
        <v>57.1</v>
      </c>
    </row>
    <row r="39" spans="1:48" x14ac:dyDescent="0.25">
      <c r="A39" t="s">
        <v>69</v>
      </c>
      <c r="B39" s="1">
        <v>2008</v>
      </c>
      <c r="C39" s="8" t="s">
        <v>504</v>
      </c>
      <c r="D39" t="s">
        <v>327</v>
      </c>
      <c r="E39" t="s">
        <v>346</v>
      </c>
      <c r="F39" t="s">
        <v>505</v>
      </c>
      <c r="M39">
        <v>0.3</v>
      </c>
      <c r="Q39">
        <v>10.34</v>
      </c>
      <c r="R39">
        <v>1.07</v>
      </c>
      <c r="U39">
        <v>0.14000000000000001</v>
      </c>
      <c r="V39">
        <v>0.12</v>
      </c>
      <c r="W39">
        <v>6.79</v>
      </c>
      <c r="X39">
        <v>28.62</v>
      </c>
      <c r="Y39">
        <v>49.54</v>
      </c>
      <c r="Z39">
        <v>0.3</v>
      </c>
      <c r="AC39">
        <v>0.73</v>
      </c>
      <c r="AD39">
        <v>0.62</v>
      </c>
      <c r="AI39">
        <v>0.91</v>
      </c>
      <c r="AN39">
        <v>0.52</v>
      </c>
      <c r="AP39" s="6">
        <f t="shared" si="1"/>
        <v>1.3041</v>
      </c>
      <c r="AQ39" s="6">
        <f t="shared" si="0"/>
        <v>19.73</v>
      </c>
      <c r="AR39" s="6">
        <f t="shared" si="2"/>
        <v>30.430000000000003</v>
      </c>
      <c r="AS39" s="6">
        <f t="shared" si="3"/>
        <v>49.839999999999996</v>
      </c>
      <c r="AT39" s="6">
        <v>17.851800000000001</v>
      </c>
      <c r="AU39" s="6">
        <v>293.82667759999998</v>
      </c>
      <c r="AV39">
        <v>46</v>
      </c>
    </row>
    <row r="40" spans="1:48" x14ac:dyDescent="0.25">
      <c r="A40" t="s">
        <v>69</v>
      </c>
      <c r="B40" s="1">
        <v>2008</v>
      </c>
      <c r="C40" s="8" t="s">
        <v>504</v>
      </c>
      <c r="D40" t="s">
        <v>327</v>
      </c>
      <c r="E40" t="s">
        <v>346</v>
      </c>
      <c r="F40" t="s">
        <v>505</v>
      </c>
      <c r="M40">
        <v>1.07</v>
      </c>
      <c r="O40">
        <v>0.05</v>
      </c>
      <c r="Q40">
        <v>33.46</v>
      </c>
      <c r="R40">
        <v>0.83</v>
      </c>
      <c r="U40">
        <v>0.24</v>
      </c>
      <c r="V40">
        <v>0.13</v>
      </c>
      <c r="W40">
        <v>7.1</v>
      </c>
      <c r="X40">
        <v>39.65</v>
      </c>
      <c r="Y40">
        <v>15.46</v>
      </c>
      <c r="Z40">
        <v>0.21</v>
      </c>
      <c r="AC40">
        <v>0.65</v>
      </c>
      <c r="AD40">
        <v>0.59</v>
      </c>
      <c r="AI40">
        <v>0.24</v>
      </c>
      <c r="AN40">
        <v>0.32</v>
      </c>
      <c r="AP40" s="6">
        <f t="shared" si="1"/>
        <v>0.72750000000000004</v>
      </c>
      <c r="AQ40" s="6">
        <f t="shared" si="0"/>
        <v>43.13</v>
      </c>
      <c r="AR40" s="6">
        <f t="shared" si="2"/>
        <v>41.2</v>
      </c>
      <c r="AS40" s="6">
        <f t="shared" si="3"/>
        <v>15.670000000000002</v>
      </c>
      <c r="AT40" s="6">
        <v>17.319799999999997</v>
      </c>
      <c r="AU40" s="6">
        <v>287.51754459999995</v>
      </c>
      <c r="AV40">
        <v>58.6</v>
      </c>
    </row>
    <row r="41" spans="1:48" x14ac:dyDescent="0.25">
      <c r="A41" t="s">
        <v>72</v>
      </c>
      <c r="B41" s="1">
        <v>2009</v>
      </c>
      <c r="C41" s="8" t="s">
        <v>506</v>
      </c>
      <c r="D41" t="s">
        <v>319</v>
      </c>
      <c r="E41" t="s">
        <v>348</v>
      </c>
      <c r="F41" t="s">
        <v>507</v>
      </c>
      <c r="M41">
        <v>3.3000000000000002E-2</v>
      </c>
      <c r="O41">
        <v>5.0999999999999997E-2</v>
      </c>
      <c r="P41">
        <v>4.0000000000000001E-3</v>
      </c>
      <c r="Q41">
        <v>15.009</v>
      </c>
      <c r="R41">
        <v>6.0999999999999999E-2</v>
      </c>
      <c r="U41">
        <v>0.08</v>
      </c>
      <c r="W41">
        <v>13.13</v>
      </c>
      <c r="X41">
        <v>26.71</v>
      </c>
      <c r="Y41" s="6">
        <v>44.408999999999999</v>
      </c>
      <c r="AA41">
        <v>0.01</v>
      </c>
      <c r="AB41">
        <v>1.4E-2</v>
      </c>
      <c r="AC41">
        <v>0.314</v>
      </c>
      <c r="AD41">
        <v>5.0999999999999997E-2</v>
      </c>
      <c r="AI41">
        <v>6.0999999999999999E-2</v>
      </c>
      <c r="AN41">
        <v>5.1999999999999998E-2</v>
      </c>
      <c r="AO41">
        <v>1.2E-2</v>
      </c>
      <c r="AP41" s="6">
        <f t="shared" si="1"/>
        <v>1.1565799999999999</v>
      </c>
      <c r="AQ41" s="6">
        <f t="shared" si="0"/>
        <v>28.740000000000002</v>
      </c>
      <c r="AR41" s="6">
        <f t="shared" si="2"/>
        <v>26.84</v>
      </c>
      <c r="AS41" s="6">
        <f t="shared" si="3"/>
        <v>44.408999999999999</v>
      </c>
      <c r="AT41" s="6">
        <v>17.707897868765567</v>
      </c>
      <c r="AU41" s="6">
        <v>292.10358207402811</v>
      </c>
      <c r="AV41">
        <v>53.56</v>
      </c>
    </row>
    <row r="42" spans="1:48" x14ac:dyDescent="0.25">
      <c r="A42" t="s">
        <v>74</v>
      </c>
      <c r="B42" s="2">
        <v>2002</v>
      </c>
      <c r="C42" s="8" t="s">
        <v>573</v>
      </c>
      <c r="D42" s="2" t="s">
        <v>315</v>
      </c>
      <c r="E42" t="s">
        <v>350</v>
      </c>
      <c r="F42" s="5" t="s">
        <v>574</v>
      </c>
      <c r="Q42">
        <v>10</v>
      </c>
      <c r="W42">
        <v>5</v>
      </c>
      <c r="X42">
        <v>25</v>
      </c>
      <c r="Y42">
        <v>55</v>
      </c>
      <c r="AO42">
        <v>1</v>
      </c>
      <c r="AP42" s="6">
        <f t="shared" si="1"/>
        <v>1.35</v>
      </c>
      <c r="AQ42" s="6">
        <f t="shared" si="0"/>
        <v>15</v>
      </c>
      <c r="AR42" s="6">
        <f t="shared" si="2"/>
        <v>25</v>
      </c>
      <c r="AS42" s="6">
        <f t="shared" si="3"/>
        <v>55</v>
      </c>
      <c r="AT42" s="6">
        <v>17.789473684210527</v>
      </c>
      <c r="AU42" s="6">
        <v>292.71836842105256</v>
      </c>
      <c r="AV42">
        <v>49.1</v>
      </c>
    </row>
    <row r="43" spans="1:48" x14ac:dyDescent="0.25">
      <c r="A43" t="s">
        <v>76</v>
      </c>
      <c r="B43" s="2">
        <v>2008</v>
      </c>
      <c r="C43" s="8" t="s">
        <v>575</v>
      </c>
      <c r="D43" s="2" t="s">
        <v>315</v>
      </c>
      <c r="E43" t="s">
        <v>351</v>
      </c>
      <c r="F43" s="5" t="s">
        <v>352</v>
      </c>
      <c r="Q43">
        <f>0.98*6.85</f>
        <v>6.7129999999999992</v>
      </c>
      <c r="W43">
        <f>0.98*2.11</f>
        <v>2.0677999999999996</v>
      </c>
      <c r="X43">
        <f>0.98*14.2</f>
        <v>13.915999999999999</v>
      </c>
      <c r="Y43">
        <f>0.98*75.98</f>
        <v>74.460400000000007</v>
      </c>
      <c r="AP43" s="6">
        <f t="shared" si="1"/>
        <v>1.628368</v>
      </c>
      <c r="AQ43" s="6">
        <f t="shared" si="0"/>
        <v>8.7807999999999993</v>
      </c>
      <c r="AR43" s="6">
        <f t="shared" si="2"/>
        <v>13.915999999999999</v>
      </c>
      <c r="AS43" s="6">
        <f t="shared" si="3"/>
        <v>74.460400000000007</v>
      </c>
      <c r="AT43" s="6">
        <v>17.861811579584426</v>
      </c>
      <c r="AU43" s="6">
        <v>293.22281642122249</v>
      </c>
      <c r="AV43">
        <v>52.32</v>
      </c>
    </row>
    <row r="44" spans="1:48" x14ac:dyDescent="0.25">
      <c r="A44" t="s">
        <v>78</v>
      </c>
      <c r="B44" s="1">
        <v>2008</v>
      </c>
      <c r="C44" s="8" t="s">
        <v>508</v>
      </c>
      <c r="D44" t="s">
        <v>353</v>
      </c>
      <c r="E44" t="s">
        <v>354</v>
      </c>
      <c r="F44" t="s">
        <v>509</v>
      </c>
      <c r="Q44" s="6">
        <v>9.7613999999999983</v>
      </c>
      <c r="R44" s="6"/>
      <c r="S44" s="6"/>
      <c r="T44" s="6"/>
      <c r="U44" s="6"/>
      <c r="V44" s="6"/>
      <c r="W44" s="6">
        <v>3.4411400000000003</v>
      </c>
      <c r="X44" s="6">
        <v>21.692</v>
      </c>
      <c r="Y44" s="6">
        <v>63.182879999999997</v>
      </c>
      <c r="Z44" s="6">
        <v>0.37961</v>
      </c>
      <c r="AA44" s="6"/>
      <c r="AB44" s="6"/>
      <c r="AC44" s="6">
        <v>0.19720000000000001</v>
      </c>
      <c r="AD44" s="6">
        <v>0.17748</v>
      </c>
      <c r="AP44" s="6">
        <f t="shared" si="1"/>
        <v>1.4937407000000003</v>
      </c>
      <c r="AQ44" s="6">
        <f t="shared" si="0"/>
        <v>13.39974</v>
      </c>
      <c r="AR44" s="6">
        <f t="shared" si="2"/>
        <v>21.869479999999999</v>
      </c>
      <c r="AS44" s="6">
        <f t="shared" si="3"/>
        <v>63.562489999999997</v>
      </c>
      <c r="AT44" s="6">
        <v>17.810046390981192</v>
      </c>
      <c r="AU44" s="6">
        <v>292.8260724796728</v>
      </c>
      <c r="AV44">
        <v>48</v>
      </c>
    </row>
    <row r="45" spans="1:48" x14ac:dyDescent="0.25">
      <c r="A45" t="s">
        <v>78</v>
      </c>
      <c r="B45" s="1">
        <v>2008</v>
      </c>
      <c r="C45" s="8" t="s">
        <v>508</v>
      </c>
      <c r="D45" t="s">
        <v>353</v>
      </c>
      <c r="E45" t="s">
        <v>354</v>
      </c>
      <c r="F45" t="s">
        <v>509</v>
      </c>
      <c r="Q45" s="6">
        <v>9.7346699999999977</v>
      </c>
      <c r="R45" s="6"/>
      <c r="S45" s="6"/>
      <c r="T45" s="6"/>
      <c r="U45" s="6"/>
      <c r="V45" s="6"/>
      <c r="W45" s="6">
        <v>3.4317169999999999</v>
      </c>
      <c r="X45" s="6">
        <v>21.6326</v>
      </c>
      <c r="Y45" s="6">
        <v>63.009863999999993</v>
      </c>
      <c r="Z45" s="6">
        <v>0.37857049999999998</v>
      </c>
      <c r="AA45" s="6"/>
      <c r="AB45" s="6"/>
      <c r="AC45" s="6">
        <v>0.19666</v>
      </c>
      <c r="AD45" s="6">
        <v>0.17699399999999998</v>
      </c>
      <c r="AP45" s="6">
        <f t="shared" si="1"/>
        <v>1.4896503350000001</v>
      </c>
      <c r="AQ45" s="6">
        <f t="shared" si="0"/>
        <v>13.363046999999996</v>
      </c>
      <c r="AR45" s="6">
        <f t="shared" si="2"/>
        <v>21.809594000000001</v>
      </c>
      <c r="AS45" s="6">
        <f t="shared" si="3"/>
        <v>63.388434499999995</v>
      </c>
      <c r="AT45" s="6">
        <v>17.810046390981199</v>
      </c>
      <c r="AU45" s="6">
        <v>292.82607247967286</v>
      </c>
      <c r="AV45">
        <v>48.5</v>
      </c>
    </row>
    <row r="46" spans="1:48" x14ac:dyDescent="0.25">
      <c r="A46" t="s">
        <v>78</v>
      </c>
      <c r="B46" s="1">
        <v>2008</v>
      </c>
      <c r="C46" s="8" t="s">
        <v>508</v>
      </c>
      <c r="D46" t="s">
        <v>353</v>
      </c>
      <c r="E46" t="s">
        <v>354</v>
      </c>
      <c r="F46" t="s">
        <v>509</v>
      </c>
      <c r="Q46" s="6">
        <v>9.757439999999999</v>
      </c>
      <c r="R46" s="6"/>
      <c r="S46" s="6"/>
      <c r="T46" s="6"/>
      <c r="U46" s="6"/>
      <c r="V46" s="6"/>
      <c r="W46" s="6">
        <v>3.4397440000000001</v>
      </c>
      <c r="X46" s="6">
        <v>21.683199999999999</v>
      </c>
      <c r="Y46" s="6">
        <v>63.157248000000003</v>
      </c>
      <c r="Z46" s="6">
        <v>0.37945600000000002</v>
      </c>
      <c r="AA46" s="6"/>
      <c r="AB46" s="6"/>
      <c r="AC46" s="6">
        <v>0.19712000000000002</v>
      </c>
      <c r="AD46" s="6">
        <v>0.17740800000000001</v>
      </c>
      <c r="AP46" s="6">
        <f t="shared" si="1"/>
        <v>1.4931347200000005</v>
      </c>
      <c r="AQ46" s="6">
        <f t="shared" si="0"/>
        <v>13.394304</v>
      </c>
      <c r="AR46" s="6">
        <f t="shared" si="2"/>
        <v>21.860607999999999</v>
      </c>
      <c r="AS46" s="6">
        <f t="shared" si="3"/>
        <v>63.536704</v>
      </c>
      <c r="AT46" s="6">
        <v>17.810046390981196</v>
      </c>
      <c r="AU46" s="6">
        <v>292.82607247967275</v>
      </c>
      <c r="AV46">
        <v>53.5</v>
      </c>
    </row>
    <row r="47" spans="1:48" x14ac:dyDescent="0.25">
      <c r="A47" t="s">
        <v>78</v>
      </c>
      <c r="B47" s="1">
        <v>2008</v>
      </c>
      <c r="C47" s="8" t="s">
        <v>508</v>
      </c>
      <c r="D47" t="s">
        <v>353</v>
      </c>
      <c r="E47" t="s">
        <v>354</v>
      </c>
      <c r="F47" t="s">
        <v>509</v>
      </c>
      <c r="G47"/>
      <c r="Q47" s="6">
        <v>9.6821999999999981</v>
      </c>
      <c r="R47" s="6"/>
      <c r="S47" s="6"/>
      <c r="T47" s="6"/>
      <c r="U47" s="6"/>
      <c r="V47" s="6"/>
      <c r="W47" s="6">
        <v>3.4132199999999999</v>
      </c>
      <c r="X47" s="6">
        <v>21.515999999999998</v>
      </c>
      <c r="Y47" s="6">
        <v>62.67024</v>
      </c>
      <c r="Z47" s="6">
        <v>0.37652999999999998</v>
      </c>
      <c r="AA47" s="6"/>
      <c r="AB47" s="6"/>
      <c r="AC47" s="6">
        <v>0.1956</v>
      </c>
      <c r="AD47" s="6">
        <v>0.17604</v>
      </c>
      <c r="AP47" s="6">
        <f t="shared" si="1"/>
        <v>1.4816211000000001</v>
      </c>
      <c r="AQ47" s="6">
        <f t="shared" si="0"/>
        <v>13.291019999999998</v>
      </c>
      <c r="AR47" s="6">
        <f t="shared" si="2"/>
        <v>21.692039999999999</v>
      </c>
      <c r="AS47" s="6">
        <f t="shared" si="3"/>
        <v>63.046770000000002</v>
      </c>
      <c r="AT47" s="6">
        <v>17.810046390981196</v>
      </c>
      <c r="AU47" s="6">
        <v>292.82607247967275</v>
      </c>
      <c r="AV47">
        <v>53</v>
      </c>
    </row>
    <row r="48" spans="1:48" x14ac:dyDescent="0.25">
      <c r="A48" t="s">
        <v>75</v>
      </c>
      <c r="B48" s="2">
        <v>2005</v>
      </c>
      <c r="C48" s="8" t="s">
        <v>576</v>
      </c>
      <c r="D48" s="2" t="s">
        <v>355</v>
      </c>
      <c r="E48" t="s">
        <v>356</v>
      </c>
      <c r="F48" s="5" t="s">
        <v>577</v>
      </c>
      <c r="G48"/>
      <c r="Q48">
        <v>9</v>
      </c>
      <c r="W48">
        <v>5</v>
      </c>
      <c r="X48">
        <v>35</v>
      </c>
      <c r="Y48">
        <v>40</v>
      </c>
      <c r="AO48">
        <v>1</v>
      </c>
      <c r="AP48" s="6">
        <f t="shared" si="1"/>
        <v>1.1499999999999999</v>
      </c>
      <c r="AQ48" s="6">
        <f t="shared" si="0"/>
        <v>14</v>
      </c>
      <c r="AR48" s="6">
        <f t="shared" si="2"/>
        <v>35</v>
      </c>
      <c r="AS48" s="6">
        <f t="shared" si="3"/>
        <v>40</v>
      </c>
      <c r="AT48" s="6">
        <v>17.797752808988765</v>
      </c>
      <c r="AU48" s="6">
        <v>293.09237078651682</v>
      </c>
      <c r="AV48">
        <v>40.5</v>
      </c>
    </row>
    <row r="49" spans="1:48" x14ac:dyDescent="0.25">
      <c r="A49" t="s">
        <v>79</v>
      </c>
      <c r="B49" s="2">
        <v>2006</v>
      </c>
      <c r="C49" s="8" t="s">
        <v>578</v>
      </c>
      <c r="D49" s="2" t="s">
        <v>327</v>
      </c>
      <c r="E49" t="s">
        <v>357</v>
      </c>
      <c r="F49" s="5" t="s">
        <v>579</v>
      </c>
      <c r="G49"/>
      <c r="K49">
        <v>0.26</v>
      </c>
      <c r="M49">
        <v>1.0900000000000001</v>
      </c>
      <c r="Q49">
        <v>44.81</v>
      </c>
      <c r="R49">
        <v>0.2</v>
      </c>
      <c r="W49">
        <v>4.09</v>
      </c>
      <c r="X49">
        <v>39.99</v>
      </c>
      <c r="Y49">
        <v>8.94</v>
      </c>
      <c r="Z49">
        <v>0.27</v>
      </c>
      <c r="AC49">
        <v>0.35</v>
      </c>
      <c r="AP49" s="6">
        <f t="shared" si="1"/>
        <v>0.5888000000000001</v>
      </c>
      <c r="AQ49" s="6">
        <f t="shared" si="0"/>
        <v>50.6</v>
      </c>
      <c r="AR49" s="6">
        <f t="shared" si="2"/>
        <v>40.190000000000005</v>
      </c>
      <c r="AS49" s="6">
        <f t="shared" si="3"/>
        <v>9.2099999999999991</v>
      </c>
      <c r="AT49" s="6">
        <v>17.047600000000003</v>
      </c>
      <c r="AU49" s="6">
        <v>283.97649420000005</v>
      </c>
      <c r="AV49">
        <v>62.4</v>
      </c>
    </row>
    <row r="50" spans="1:48" x14ac:dyDescent="0.25">
      <c r="A50" t="s">
        <v>79</v>
      </c>
      <c r="B50" s="2">
        <v>2006</v>
      </c>
      <c r="C50" s="8" t="s">
        <v>578</v>
      </c>
      <c r="D50" s="2" t="s">
        <v>327</v>
      </c>
      <c r="E50" t="s">
        <v>357</v>
      </c>
      <c r="F50" s="5" t="s">
        <v>579</v>
      </c>
      <c r="G50"/>
      <c r="K50">
        <v>0.38</v>
      </c>
      <c r="M50">
        <v>0.98</v>
      </c>
      <c r="Q50">
        <v>43.32</v>
      </c>
      <c r="R50">
        <v>0.2</v>
      </c>
      <c r="W50">
        <v>3.81</v>
      </c>
      <c r="X50">
        <v>40.57</v>
      </c>
      <c r="Y50">
        <v>10.25</v>
      </c>
      <c r="Z50">
        <v>0.25</v>
      </c>
      <c r="AC50">
        <v>0.24</v>
      </c>
      <c r="AP50" s="6">
        <f t="shared" si="1"/>
        <v>0.62020000000000008</v>
      </c>
      <c r="AQ50" s="6">
        <f t="shared" si="0"/>
        <v>48.730000000000004</v>
      </c>
      <c r="AR50" s="6">
        <f t="shared" si="2"/>
        <v>40.770000000000003</v>
      </c>
      <c r="AS50" s="6">
        <f t="shared" si="3"/>
        <v>10.5</v>
      </c>
      <c r="AT50" s="6">
        <v>17.072400000000002</v>
      </c>
      <c r="AU50" s="6">
        <v>284.26153580000005</v>
      </c>
      <c r="AV50">
        <v>58.3</v>
      </c>
    </row>
    <row r="51" spans="1:48" x14ac:dyDescent="0.25">
      <c r="A51" t="s">
        <v>73</v>
      </c>
      <c r="B51" s="1">
        <v>2003</v>
      </c>
      <c r="C51" s="8" t="s">
        <v>510</v>
      </c>
      <c r="D51" t="s">
        <v>325</v>
      </c>
      <c r="E51" t="s">
        <v>358</v>
      </c>
      <c r="F51" t="s">
        <v>511</v>
      </c>
      <c r="G51"/>
      <c r="Q51">
        <v>3.86</v>
      </c>
      <c r="W51">
        <v>3.9</v>
      </c>
      <c r="X51">
        <v>77.900000000000006</v>
      </c>
      <c r="Y51">
        <v>13.31</v>
      </c>
      <c r="AO51">
        <v>1.03</v>
      </c>
      <c r="AP51" s="6">
        <f t="shared" si="1"/>
        <v>1.0452000000000001</v>
      </c>
      <c r="AQ51" s="6">
        <f t="shared" si="0"/>
        <v>7.76</v>
      </c>
      <c r="AR51" s="6">
        <f t="shared" si="2"/>
        <v>77.900000000000006</v>
      </c>
      <c r="AS51" s="6">
        <f t="shared" si="3"/>
        <v>13.31</v>
      </c>
      <c r="AT51" s="6">
        <v>17.921996564615537</v>
      </c>
      <c r="AU51" s="6">
        <v>295.30708467212281</v>
      </c>
      <c r="AV51">
        <v>59.7</v>
      </c>
    </row>
    <row r="52" spans="1:48" x14ac:dyDescent="0.25">
      <c r="A52" t="s">
        <v>80</v>
      </c>
      <c r="B52" s="2">
        <v>2000</v>
      </c>
      <c r="C52" s="10" t="s">
        <v>642</v>
      </c>
      <c r="D52" s="2" t="s">
        <v>359</v>
      </c>
      <c r="E52" t="s">
        <v>360</v>
      </c>
      <c r="F52" s="5" t="s">
        <v>361</v>
      </c>
      <c r="G52"/>
      <c r="Q52">
        <v>10.76</v>
      </c>
      <c r="W52">
        <v>4.37</v>
      </c>
      <c r="X52">
        <v>24.13</v>
      </c>
      <c r="Y52">
        <v>51.83</v>
      </c>
      <c r="Z52">
        <v>6.81</v>
      </c>
      <c r="AP52" s="6">
        <f t="shared" si="1"/>
        <v>1.4822</v>
      </c>
      <c r="AQ52" s="6">
        <f t="shared" si="0"/>
        <v>15.129999999999999</v>
      </c>
      <c r="AR52" s="6">
        <f t="shared" si="2"/>
        <v>24.13</v>
      </c>
      <c r="AS52" s="6">
        <f t="shared" si="3"/>
        <v>58.64</v>
      </c>
      <c r="AT52" s="6">
        <v>17.780183861082733</v>
      </c>
      <c r="AU52" s="6">
        <v>292.4020976506639</v>
      </c>
      <c r="AV52">
        <v>51.1</v>
      </c>
    </row>
    <row r="53" spans="1:48" x14ac:dyDescent="0.25">
      <c r="A53" t="s">
        <v>81</v>
      </c>
      <c r="B53" s="1">
        <v>2003</v>
      </c>
      <c r="C53" t="s">
        <v>512</v>
      </c>
      <c r="D53" t="s">
        <v>362</v>
      </c>
      <c r="E53" t="s">
        <v>363</v>
      </c>
      <c r="F53" t="s">
        <v>364</v>
      </c>
      <c r="G53"/>
      <c r="Q53">
        <v>10.54</v>
      </c>
      <c r="R53">
        <v>0.13</v>
      </c>
      <c r="W53">
        <v>3.75</v>
      </c>
      <c r="X53">
        <v>23.18</v>
      </c>
      <c r="Y53">
        <v>48.92</v>
      </c>
      <c r="Z53">
        <v>1.1599999999999999</v>
      </c>
      <c r="AC53">
        <v>0.24</v>
      </c>
      <c r="AD53">
        <v>0.32</v>
      </c>
      <c r="AI53">
        <v>0.12</v>
      </c>
      <c r="AJ53">
        <v>0.08</v>
      </c>
      <c r="AO53">
        <v>11.46</v>
      </c>
      <c r="AP53" s="6">
        <f t="shared" si="1"/>
        <v>1.2503</v>
      </c>
      <c r="AQ53" s="6">
        <f t="shared" si="0"/>
        <v>14.649999999999999</v>
      </c>
      <c r="AR53" s="6">
        <f t="shared" si="2"/>
        <v>23.709999999999997</v>
      </c>
      <c r="AS53" s="6">
        <f t="shared" si="3"/>
        <v>50.08</v>
      </c>
      <c r="AT53" s="6">
        <v>17.780416101311626</v>
      </c>
      <c r="AU53" s="6">
        <v>292.60586702849389</v>
      </c>
      <c r="AV53">
        <v>47.2</v>
      </c>
    </row>
    <row r="54" spans="1:48" x14ac:dyDescent="0.25">
      <c r="A54" t="s">
        <v>44</v>
      </c>
      <c r="B54" s="1">
        <v>2003</v>
      </c>
      <c r="C54" t="s">
        <v>512</v>
      </c>
      <c r="D54" t="s">
        <v>362</v>
      </c>
      <c r="E54" t="s">
        <v>363</v>
      </c>
      <c r="F54" t="s">
        <v>364</v>
      </c>
      <c r="G54"/>
      <c r="Q54">
        <v>5.25</v>
      </c>
      <c r="R54">
        <v>0.22</v>
      </c>
      <c r="W54">
        <v>2.46</v>
      </c>
      <c r="X54">
        <v>58.09</v>
      </c>
      <c r="Y54">
        <v>21.79</v>
      </c>
      <c r="Z54">
        <v>0.41</v>
      </c>
      <c r="AC54">
        <v>1.04</v>
      </c>
      <c r="AD54">
        <v>1.57</v>
      </c>
      <c r="AI54">
        <v>0.37</v>
      </c>
      <c r="AJ54">
        <v>0.37</v>
      </c>
      <c r="AN54">
        <v>0.18</v>
      </c>
      <c r="AO54">
        <v>8.1999999999999993</v>
      </c>
      <c r="AP54" s="6">
        <f t="shared" si="1"/>
        <v>1.0506</v>
      </c>
      <c r="AQ54" s="6">
        <f t="shared" si="0"/>
        <v>9.2999999999999989</v>
      </c>
      <c r="AR54" s="6">
        <f t="shared" si="2"/>
        <v>60.25</v>
      </c>
      <c r="AS54" s="6">
        <f t="shared" si="3"/>
        <v>22.2</v>
      </c>
      <c r="AT54" s="6">
        <v>17.981689373297005</v>
      </c>
      <c r="AU54" s="6">
        <v>295.96628871934598</v>
      </c>
      <c r="AV54">
        <v>55</v>
      </c>
    </row>
    <row r="55" spans="1:48" x14ac:dyDescent="0.25">
      <c r="A55" t="s">
        <v>82</v>
      </c>
      <c r="B55" s="1">
        <v>2003</v>
      </c>
      <c r="C55" t="s">
        <v>512</v>
      </c>
      <c r="D55" t="s">
        <v>362</v>
      </c>
      <c r="E55" t="s">
        <v>363</v>
      </c>
      <c r="F55" t="s">
        <v>364</v>
      </c>
      <c r="G55"/>
      <c r="K55">
        <v>0.12</v>
      </c>
      <c r="Q55">
        <v>24.49</v>
      </c>
      <c r="R55">
        <v>2.8</v>
      </c>
      <c r="W55">
        <v>14.39</v>
      </c>
      <c r="X55">
        <v>38.32</v>
      </c>
      <c r="Y55">
        <v>13.44</v>
      </c>
      <c r="Z55">
        <v>0.33</v>
      </c>
      <c r="AC55">
        <v>0.45</v>
      </c>
      <c r="AD55">
        <v>0.67</v>
      </c>
      <c r="AI55">
        <v>0.18</v>
      </c>
      <c r="AJ55">
        <v>0.06</v>
      </c>
      <c r="AO55">
        <v>2.9</v>
      </c>
      <c r="AP55" s="6">
        <f t="shared" si="1"/>
        <v>0.69720000000000004</v>
      </c>
      <c r="AQ55" s="6">
        <f t="shared" si="0"/>
        <v>39.630000000000003</v>
      </c>
      <c r="AR55" s="6">
        <f t="shared" si="2"/>
        <v>41.85</v>
      </c>
      <c r="AS55" s="6">
        <f t="shared" si="3"/>
        <v>13.77</v>
      </c>
      <c r="AT55" s="6">
        <v>17.453018372703411</v>
      </c>
      <c r="AU55" s="6">
        <v>289.37806246719151</v>
      </c>
      <c r="AV55">
        <v>63.6</v>
      </c>
    </row>
    <row r="56" spans="1:48" x14ac:dyDescent="0.25">
      <c r="A56" t="s">
        <v>83</v>
      </c>
      <c r="B56" s="1">
        <v>2003</v>
      </c>
      <c r="C56" t="s">
        <v>512</v>
      </c>
      <c r="D56" t="s">
        <v>362</v>
      </c>
      <c r="E56" t="s">
        <v>363</v>
      </c>
      <c r="F56" t="s">
        <v>364</v>
      </c>
      <c r="K56">
        <v>0.06</v>
      </c>
      <c r="Q56">
        <v>24.34</v>
      </c>
      <c r="R56">
        <v>3.4</v>
      </c>
      <c r="W56">
        <v>19.100000000000001</v>
      </c>
      <c r="X56">
        <v>40.229999999999997</v>
      </c>
      <c r="Y56">
        <v>2.58</v>
      </c>
      <c r="Z56">
        <v>0.33</v>
      </c>
      <c r="AC56">
        <v>0.28999999999999998</v>
      </c>
      <c r="AD56">
        <v>0.51</v>
      </c>
      <c r="AI56">
        <v>0.05</v>
      </c>
      <c r="AJ56">
        <v>0.09</v>
      </c>
      <c r="AO56">
        <v>6.06</v>
      </c>
      <c r="AP56" s="6">
        <f t="shared" si="1"/>
        <v>0.50379999999999991</v>
      </c>
      <c r="AQ56" s="6">
        <f t="shared" si="0"/>
        <v>43.839999999999996</v>
      </c>
      <c r="AR56" s="6">
        <f t="shared" si="2"/>
        <v>44.23</v>
      </c>
      <c r="AS56" s="6">
        <f t="shared" si="3"/>
        <v>2.91</v>
      </c>
      <c r="AT56" s="6">
        <v>17.409980215431961</v>
      </c>
      <c r="AU56" s="6">
        <v>289.13139569136075</v>
      </c>
      <c r="AV56">
        <v>62.9</v>
      </c>
    </row>
    <row r="57" spans="1:48" x14ac:dyDescent="0.25">
      <c r="A57" t="s">
        <v>83</v>
      </c>
      <c r="B57" s="1">
        <v>2003</v>
      </c>
      <c r="C57" t="s">
        <v>512</v>
      </c>
      <c r="D57" t="s">
        <v>362</v>
      </c>
      <c r="E57" t="s">
        <v>363</v>
      </c>
      <c r="F57" t="s">
        <v>364</v>
      </c>
      <c r="K57">
        <v>0.08</v>
      </c>
      <c r="M57">
        <v>0.05</v>
      </c>
      <c r="Q57">
        <v>23.93</v>
      </c>
      <c r="R57">
        <v>2.79</v>
      </c>
      <c r="W57">
        <v>19.54</v>
      </c>
      <c r="X57">
        <v>38.54</v>
      </c>
      <c r="Y57">
        <v>6.43</v>
      </c>
      <c r="Z57">
        <v>0.32</v>
      </c>
      <c r="AC57">
        <v>0.34</v>
      </c>
      <c r="AD57">
        <v>0.46</v>
      </c>
      <c r="AI57">
        <v>0.06</v>
      </c>
      <c r="AJ57">
        <v>0.6</v>
      </c>
      <c r="AO57">
        <v>5.38</v>
      </c>
      <c r="AP57" s="6">
        <f t="shared" si="1"/>
        <v>0.56210000000000004</v>
      </c>
      <c r="AQ57" s="6">
        <f t="shared" si="0"/>
        <v>44</v>
      </c>
      <c r="AR57" s="6">
        <f t="shared" si="2"/>
        <v>42.39</v>
      </c>
      <c r="AS57" s="6">
        <f t="shared" si="3"/>
        <v>6.75</v>
      </c>
      <c r="AT57" s="6">
        <v>17.464462100064416</v>
      </c>
      <c r="AU57" s="6">
        <v>289.79610757998711</v>
      </c>
      <c r="AV57">
        <v>61.7</v>
      </c>
    </row>
    <row r="58" spans="1:48" x14ac:dyDescent="0.25">
      <c r="A58" t="s">
        <v>75</v>
      </c>
      <c r="B58" s="1">
        <v>2003</v>
      </c>
      <c r="C58" t="s">
        <v>512</v>
      </c>
      <c r="D58" t="s">
        <v>362</v>
      </c>
      <c r="E58" t="s">
        <v>363</v>
      </c>
      <c r="F58" t="s">
        <v>364</v>
      </c>
      <c r="Q58">
        <v>11.53</v>
      </c>
      <c r="W58">
        <v>13.36</v>
      </c>
      <c r="X58">
        <v>60.67</v>
      </c>
      <c r="Y58">
        <v>0.62</v>
      </c>
      <c r="AC58">
        <v>0.41</v>
      </c>
      <c r="AD58">
        <v>0.21</v>
      </c>
      <c r="AI58">
        <v>0.32</v>
      </c>
      <c r="AN58">
        <v>0.17</v>
      </c>
      <c r="AO58">
        <v>12.69</v>
      </c>
      <c r="AP58" s="6">
        <f t="shared" si="1"/>
        <v>0.62120000000000009</v>
      </c>
      <c r="AQ58" s="6">
        <f t="shared" si="0"/>
        <v>25.790000000000003</v>
      </c>
      <c r="AR58" s="6">
        <f t="shared" si="2"/>
        <v>60.88</v>
      </c>
      <c r="AS58" s="6">
        <f t="shared" si="3"/>
        <v>0.62</v>
      </c>
      <c r="AT58" s="6">
        <v>17.776377591934931</v>
      </c>
      <c r="AU58" s="6">
        <v>293.95447737426969</v>
      </c>
      <c r="AV58">
        <v>57.8</v>
      </c>
    </row>
    <row r="59" spans="1:48" x14ac:dyDescent="0.25">
      <c r="A59" t="s">
        <v>75</v>
      </c>
      <c r="B59" s="1">
        <v>2003</v>
      </c>
      <c r="C59" t="s">
        <v>512</v>
      </c>
      <c r="D59" t="s">
        <v>362</v>
      </c>
      <c r="E59" t="s">
        <v>363</v>
      </c>
      <c r="F59" t="s">
        <v>364</v>
      </c>
      <c r="Q59">
        <v>17.3</v>
      </c>
      <c r="R59">
        <v>2.23</v>
      </c>
      <c r="W59">
        <v>9.5399999999999991</v>
      </c>
      <c r="X59">
        <v>45.28</v>
      </c>
      <c r="Y59">
        <v>14.48</v>
      </c>
      <c r="Z59">
        <v>1.3</v>
      </c>
      <c r="AC59">
        <v>1.06</v>
      </c>
      <c r="AD59">
        <v>1.33</v>
      </c>
      <c r="AI59">
        <v>0.75</v>
      </c>
      <c r="AO59">
        <v>5.66</v>
      </c>
      <c r="AP59" s="6">
        <f t="shared" si="1"/>
        <v>0.81700000000000006</v>
      </c>
      <c r="AQ59" s="6">
        <f t="shared" si="0"/>
        <v>28.65</v>
      </c>
      <c r="AR59" s="6">
        <f t="shared" si="2"/>
        <v>48.839999999999996</v>
      </c>
      <c r="AS59" s="6">
        <f t="shared" si="3"/>
        <v>15.780000000000001</v>
      </c>
      <c r="AT59" s="6">
        <v>17.664629570065404</v>
      </c>
      <c r="AU59" s="6">
        <v>292.05787873914437</v>
      </c>
      <c r="AV59">
        <v>52.9</v>
      </c>
    </row>
    <row r="60" spans="1:48" x14ac:dyDescent="0.25">
      <c r="A60" t="s">
        <v>83</v>
      </c>
      <c r="B60" s="2">
        <v>2009</v>
      </c>
      <c r="C60" s="8" t="s">
        <v>580</v>
      </c>
      <c r="D60" s="2" t="s">
        <v>365</v>
      </c>
      <c r="E60" t="s">
        <v>366</v>
      </c>
      <c r="F60" s="5" t="s">
        <v>581</v>
      </c>
      <c r="M60">
        <v>2.72</v>
      </c>
      <c r="Q60">
        <v>25.33</v>
      </c>
      <c r="R60">
        <v>2.02</v>
      </c>
      <c r="U60">
        <v>1.67</v>
      </c>
      <c r="W60">
        <v>34.700000000000003</v>
      </c>
      <c r="X60">
        <v>31.69</v>
      </c>
      <c r="Y60">
        <v>0.75</v>
      </c>
      <c r="AC60">
        <v>0.28000000000000003</v>
      </c>
      <c r="AP60" s="6">
        <f t="shared" si="1"/>
        <v>0.35210000000000002</v>
      </c>
      <c r="AQ60" s="6">
        <f t="shared" si="0"/>
        <v>64.7</v>
      </c>
      <c r="AR60" s="6">
        <f t="shared" si="2"/>
        <v>33.71</v>
      </c>
      <c r="AS60" s="6">
        <f t="shared" si="3"/>
        <v>0.75</v>
      </c>
      <c r="AT60" s="6">
        <v>17.327450584913272</v>
      </c>
      <c r="AU60" s="6">
        <v>288.37248336022594</v>
      </c>
      <c r="AV60">
        <v>60.35</v>
      </c>
    </row>
    <row r="61" spans="1:48" x14ac:dyDescent="0.25">
      <c r="A61" t="s">
        <v>70</v>
      </c>
      <c r="B61" s="1">
        <v>2010</v>
      </c>
      <c r="C61" s="8" t="s">
        <v>513</v>
      </c>
      <c r="D61" t="s">
        <v>319</v>
      </c>
      <c r="E61" t="s">
        <v>367</v>
      </c>
      <c r="F61" t="s">
        <v>514</v>
      </c>
      <c r="M61">
        <v>0.1</v>
      </c>
      <c r="Q61">
        <v>6.8</v>
      </c>
      <c r="W61">
        <v>2.7</v>
      </c>
      <c r="X61">
        <v>19.7</v>
      </c>
      <c r="Y61">
        <v>19.600000000000001</v>
      </c>
      <c r="Z61">
        <v>32.6</v>
      </c>
      <c r="AC61">
        <v>1.5</v>
      </c>
      <c r="AD61">
        <v>12.4</v>
      </c>
      <c r="AE61">
        <v>1.3</v>
      </c>
      <c r="AI61">
        <v>0.2</v>
      </c>
      <c r="AJ61">
        <v>2.2999999999999998</v>
      </c>
      <c r="AP61" s="6">
        <f t="shared" si="1"/>
        <v>1.7400000000000002</v>
      </c>
      <c r="AQ61" s="6">
        <f t="shared" si="0"/>
        <v>11.299999999999999</v>
      </c>
      <c r="AR61" s="6">
        <f t="shared" si="2"/>
        <v>34.4</v>
      </c>
      <c r="AS61" s="6">
        <f t="shared" si="3"/>
        <v>53.5</v>
      </c>
      <c r="AT61" s="6">
        <v>18.266129032258064</v>
      </c>
      <c r="AU61" s="6">
        <v>298.73819959677422</v>
      </c>
      <c r="AV61">
        <v>52.8</v>
      </c>
    </row>
    <row r="62" spans="1:48" x14ac:dyDescent="0.25">
      <c r="A62" t="s">
        <v>44</v>
      </c>
      <c r="B62" s="2">
        <v>2007</v>
      </c>
      <c r="C62" s="8" t="s">
        <v>582</v>
      </c>
      <c r="D62" s="2" t="s">
        <v>315</v>
      </c>
      <c r="E62" t="s">
        <v>368</v>
      </c>
      <c r="F62" s="5" t="s">
        <v>583</v>
      </c>
      <c r="M62">
        <v>0</v>
      </c>
      <c r="Q62">
        <v>5.07</v>
      </c>
      <c r="W62">
        <v>1.75</v>
      </c>
      <c r="X62">
        <v>58.4</v>
      </c>
      <c r="Y62">
        <v>23.42</v>
      </c>
      <c r="Z62">
        <v>8.39</v>
      </c>
      <c r="AP62" s="6">
        <f t="shared" si="1"/>
        <v>1.3041000000000003</v>
      </c>
      <c r="AQ62" s="6">
        <f t="shared" si="0"/>
        <v>6.82</v>
      </c>
      <c r="AR62" s="6">
        <f t="shared" si="2"/>
        <v>58.4</v>
      </c>
      <c r="AS62" s="6">
        <f t="shared" si="3"/>
        <v>31.810000000000002</v>
      </c>
      <c r="AT62" s="6">
        <v>17.895496238276824</v>
      </c>
      <c r="AU62" s="6">
        <v>294.35927146243426</v>
      </c>
      <c r="AV62">
        <v>52.9</v>
      </c>
    </row>
    <row r="63" spans="1:48" x14ac:dyDescent="0.25">
      <c r="A63" t="s">
        <v>44</v>
      </c>
      <c r="B63" s="1">
        <v>2009</v>
      </c>
      <c r="C63" s="8" t="s">
        <v>515</v>
      </c>
      <c r="D63" t="s">
        <v>369</v>
      </c>
      <c r="E63" t="s">
        <v>370</v>
      </c>
      <c r="F63" t="s">
        <v>516</v>
      </c>
      <c r="M63">
        <v>0.1</v>
      </c>
      <c r="Q63">
        <v>4.5999999999999996</v>
      </c>
      <c r="R63">
        <v>0.3</v>
      </c>
      <c r="W63">
        <v>1.8</v>
      </c>
      <c r="X63">
        <v>60.7</v>
      </c>
      <c r="Y63">
        <v>19.100000000000001</v>
      </c>
      <c r="Z63">
        <v>8.3000000000000007</v>
      </c>
      <c r="AC63">
        <v>0.4</v>
      </c>
      <c r="AD63">
        <v>0.2</v>
      </c>
      <c r="AI63">
        <v>0.3</v>
      </c>
      <c r="AJ63">
        <v>0.3</v>
      </c>
      <c r="AN63">
        <v>0.1</v>
      </c>
      <c r="AO63">
        <v>0.5</v>
      </c>
      <c r="AP63" s="6">
        <f t="shared" si="1"/>
        <v>1.246</v>
      </c>
      <c r="AQ63" s="6">
        <f t="shared" si="0"/>
        <v>7.2999999999999989</v>
      </c>
      <c r="AR63" s="6">
        <f t="shared" si="2"/>
        <v>61.5</v>
      </c>
      <c r="AS63" s="6">
        <f t="shared" si="3"/>
        <v>27.400000000000002</v>
      </c>
      <c r="AT63" s="6">
        <v>17.937629937629943</v>
      </c>
      <c r="AU63" s="6">
        <v>295.0478856548857</v>
      </c>
      <c r="AV63">
        <v>52.2</v>
      </c>
    </row>
    <row r="64" spans="1:48" x14ac:dyDescent="0.25">
      <c r="A64" t="s">
        <v>93</v>
      </c>
      <c r="B64" s="1">
        <v>2009</v>
      </c>
      <c r="C64" s="8" t="s">
        <v>515</v>
      </c>
      <c r="D64" t="s">
        <v>369</v>
      </c>
      <c r="E64" t="s">
        <v>370</v>
      </c>
      <c r="F64" t="s">
        <v>516</v>
      </c>
      <c r="Q64">
        <v>12.6</v>
      </c>
      <c r="R64">
        <v>0.8</v>
      </c>
      <c r="W64">
        <v>5.9</v>
      </c>
      <c r="X64">
        <v>35.799999999999997</v>
      </c>
      <c r="Y64">
        <v>28.8</v>
      </c>
      <c r="Z64">
        <v>0.2</v>
      </c>
      <c r="AC64">
        <v>0.3</v>
      </c>
      <c r="AD64">
        <v>0.8</v>
      </c>
      <c r="AI64">
        <v>0.1</v>
      </c>
      <c r="AN64">
        <v>5.0999999999999996</v>
      </c>
      <c r="AO64">
        <v>0.1</v>
      </c>
      <c r="AP64" s="6">
        <f t="shared" si="1"/>
        <v>0.95599999999999985</v>
      </c>
      <c r="AQ64" s="6">
        <f t="shared" si="0"/>
        <v>24</v>
      </c>
      <c r="AR64" s="6">
        <f t="shared" si="2"/>
        <v>37.399999999999991</v>
      </c>
      <c r="AS64" s="6">
        <f t="shared" si="3"/>
        <v>29</v>
      </c>
      <c r="AT64" s="6">
        <v>18.070796460176997</v>
      </c>
      <c r="AU64" s="6">
        <v>297.39167035398231</v>
      </c>
      <c r="AV64">
        <v>57.8</v>
      </c>
    </row>
    <row r="65" spans="1:48" x14ac:dyDescent="0.25">
      <c r="A65" t="s">
        <v>83</v>
      </c>
      <c r="B65" s="1">
        <v>2009</v>
      </c>
      <c r="C65" s="8" t="s">
        <v>515</v>
      </c>
      <c r="D65" t="s">
        <v>369</v>
      </c>
      <c r="E65" t="s">
        <v>370</v>
      </c>
      <c r="F65" t="s">
        <v>516</v>
      </c>
      <c r="K65">
        <v>0.2</v>
      </c>
      <c r="M65">
        <v>1.2</v>
      </c>
      <c r="Q65">
        <v>18.899999999999999</v>
      </c>
      <c r="R65">
        <v>2.1</v>
      </c>
      <c r="W65">
        <v>8.9</v>
      </c>
      <c r="X65">
        <v>44.4</v>
      </c>
      <c r="Y65">
        <v>15.7</v>
      </c>
      <c r="Z65">
        <v>2.8</v>
      </c>
      <c r="AI65">
        <v>0.1</v>
      </c>
      <c r="AO65">
        <v>1.8</v>
      </c>
      <c r="AP65" s="6">
        <f t="shared" si="1"/>
        <v>0.8630000000000001</v>
      </c>
      <c r="AQ65" s="6">
        <f t="shared" si="0"/>
        <v>29.299999999999997</v>
      </c>
      <c r="AR65" s="6">
        <f t="shared" si="2"/>
        <v>46.5</v>
      </c>
      <c r="AS65" s="6">
        <f t="shared" si="3"/>
        <v>18.5</v>
      </c>
      <c r="AT65" s="6">
        <v>17.495227995758221</v>
      </c>
      <c r="AU65" s="6">
        <v>289.60317815482506</v>
      </c>
      <c r="AV65">
        <v>57.2</v>
      </c>
    </row>
    <row r="66" spans="1:48" x14ac:dyDescent="0.25">
      <c r="A66" t="s">
        <v>79</v>
      </c>
      <c r="B66" s="1">
        <v>2009</v>
      </c>
      <c r="C66" s="8" t="s">
        <v>517</v>
      </c>
      <c r="D66" t="s">
        <v>327</v>
      </c>
      <c r="E66" t="s">
        <v>371</v>
      </c>
      <c r="F66" t="s">
        <v>518</v>
      </c>
      <c r="I66">
        <v>2.29</v>
      </c>
      <c r="J66">
        <v>1.82</v>
      </c>
      <c r="K66">
        <v>21.75</v>
      </c>
      <c r="M66">
        <v>6.41</v>
      </c>
      <c r="Q66">
        <v>24.53</v>
      </c>
      <c r="W66">
        <v>3.19</v>
      </c>
      <c r="X66">
        <v>31.91</v>
      </c>
      <c r="Y66">
        <v>7.22</v>
      </c>
      <c r="Z66">
        <v>0.13</v>
      </c>
      <c r="AC66">
        <v>0.24</v>
      </c>
      <c r="AP66" s="6">
        <f t="shared" si="1"/>
        <v>0.46740000000000004</v>
      </c>
      <c r="AQ66" s="6">
        <f t="shared" si="0"/>
        <v>60.230000000000004</v>
      </c>
      <c r="AR66" s="6">
        <f t="shared" si="2"/>
        <v>31.91</v>
      </c>
      <c r="AS66" s="6">
        <f t="shared" si="3"/>
        <v>7.35</v>
      </c>
      <c r="AT66" s="6">
        <v>15.565785506081015</v>
      </c>
      <c r="AU66" s="6">
        <v>263.42900201025236</v>
      </c>
      <c r="AV66">
        <v>58</v>
      </c>
    </row>
    <row r="67" spans="1:48" x14ac:dyDescent="0.25">
      <c r="A67" t="s">
        <v>100</v>
      </c>
      <c r="B67" s="2">
        <v>2009</v>
      </c>
      <c r="C67" s="11" t="s">
        <v>643</v>
      </c>
      <c r="D67" s="2" t="s">
        <v>327</v>
      </c>
      <c r="E67" t="s">
        <v>372</v>
      </c>
      <c r="F67" s="5" t="s">
        <v>373</v>
      </c>
      <c r="Q67">
        <v>17.2</v>
      </c>
      <c r="W67">
        <v>2.7</v>
      </c>
      <c r="X67">
        <v>40.5</v>
      </c>
      <c r="Y67">
        <v>36.6</v>
      </c>
      <c r="Z67">
        <v>0.5</v>
      </c>
      <c r="AC67">
        <v>0.9</v>
      </c>
      <c r="AI67">
        <v>1.5</v>
      </c>
      <c r="AP67" s="6">
        <f t="shared" si="1"/>
        <v>1.1520000000000001</v>
      </c>
      <c r="AQ67" s="6">
        <f t="shared" ref="AQ67:AQ130" si="4">G67+H67+I67+K67+L67+M67+O67+Q67+U67+W67+AA67+AC67+AH67+AI67+AN67+J67</f>
        <v>22.299999999999997</v>
      </c>
      <c r="AR67" s="6">
        <f t="shared" si="2"/>
        <v>40.5</v>
      </c>
      <c r="AS67" s="6">
        <f t="shared" si="3"/>
        <v>37.1</v>
      </c>
      <c r="AT67" s="6">
        <v>17.733733733733732</v>
      </c>
      <c r="AU67" s="6">
        <v>292.472047047047</v>
      </c>
      <c r="AV67">
        <v>54</v>
      </c>
    </row>
    <row r="68" spans="1:48" x14ac:dyDescent="0.25">
      <c r="A68" t="s">
        <v>81</v>
      </c>
      <c r="B68" s="2">
        <v>2009</v>
      </c>
      <c r="C68" s="11" t="s">
        <v>643</v>
      </c>
      <c r="D68" s="2" t="s">
        <v>327</v>
      </c>
      <c r="E68" t="s">
        <v>372</v>
      </c>
      <c r="F68" s="5" t="s">
        <v>373</v>
      </c>
      <c r="Q68">
        <v>11.7</v>
      </c>
      <c r="W68">
        <v>3.97</v>
      </c>
      <c r="X68">
        <v>21.27</v>
      </c>
      <c r="Y68">
        <v>53.7</v>
      </c>
      <c r="Z68">
        <v>8.1199999999999992</v>
      </c>
      <c r="AC68">
        <v>1.23</v>
      </c>
      <c r="AP68" s="6">
        <f t="shared" ref="AP68:AP131" si="5">(N68*1+P68*1+R68*1+S68*2+T68*3+V68*1+X68*1+Y68*2+Z68*3+AB68*1+AD68*1+AE68*2+AF68*4+AJ68*1+AL68*5+AM68*6)/100</f>
        <v>1.5303000000000002</v>
      </c>
      <c r="AQ68" s="6">
        <f t="shared" si="4"/>
        <v>16.899999999999999</v>
      </c>
      <c r="AR68" s="6">
        <f t="shared" ref="AR68:AR131" si="6">N68+P68+R68+V68+X68+AB68+AD68+AJ68</f>
        <v>21.27</v>
      </c>
      <c r="AS68" s="6">
        <f t="shared" ref="AS68:AS131" si="7">S68+T68+Y68+Z68+AE68+AF68+AG68+AK68+AL68+AM68</f>
        <v>61.82</v>
      </c>
      <c r="AT68" s="6">
        <v>17.790579057905788</v>
      </c>
      <c r="AU68" s="6">
        <v>292.51494339433941</v>
      </c>
      <c r="AV68">
        <v>51.3</v>
      </c>
    </row>
    <row r="69" spans="1:48" x14ac:dyDescent="0.25">
      <c r="A69" t="s">
        <v>90</v>
      </c>
      <c r="B69" s="2">
        <v>2009</v>
      </c>
      <c r="C69" s="11" t="s">
        <v>643</v>
      </c>
      <c r="D69" s="2" t="s">
        <v>327</v>
      </c>
      <c r="E69" t="s">
        <v>372</v>
      </c>
      <c r="F69" s="5" t="s">
        <v>373</v>
      </c>
      <c r="Q69">
        <v>11.4</v>
      </c>
      <c r="W69">
        <v>1.3</v>
      </c>
      <c r="X69">
        <v>27.1</v>
      </c>
      <c r="Y69">
        <v>60.2</v>
      </c>
      <c r="AP69" s="6">
        <f t="shared" si="5"/>
        <v>1.4750000000000001</v>
      </c>
      <c r="AQ69" s="6">
        <f t="shared" si="4"/>
        <v>12.700000000000001</v>
      </c>
      <c r="AR69" s="6">
        <f t="shared" si="6"/>
        <v>27.1</v>
      </c>
      <c r="AS69" s="6">
        <f t="shared" si="7"/>
        <v>60.2</v>
      </c>
      <c r="AT69" s="6">
        <v>17.772000000000002</v>
      </c>
      <c r="AU69" s="6">
        <v>292.36497400000002</v>
      </c>
      <c r="AV69">
        <v>55.4</v>
      </c>
    </row>
    <row r="70" spans="1:48" x14ac:dyDescent="0.25">
      <c r="A70" t="s">
        <v>73</v>
      </c>
      <c r="B70" s="2">
        <v>2009</v>
      </c>
      <c r="C70" s="11" t="s">
        <v>643</v>
      </c>
      <c r="D70" s="2" t="s">
        <v>327</v>
      </c>
      <c r="E70" t="s">
        <v>372</v>
      </c>
      <c r="F70" s="5" t="s">
        <v>373</v>
      </c>
      <c r="Q70">
        <v>4.9000000000000004</v>
      </c>
      <c r="W70">
        <v>2.2999999999999998</v>
      </c>
      <c r="X70">
        <v>32.6</v>
      </c>
      <c r="Y70">
        <v>59.4</v>
      </c>
      <c r="AI70">
        <v>0.5</v>
      </c>
      <c r="AP70" s="6">
        <f t="shared" si="5"/>
        <v>1.514</v>
      </c>
      <c r="AQ70" s="6">
        <f t="shared" si="4"/>
        <v>7.7</v>
      </c>
      <c r="AR70" s="6">
        <f t="shared" si="6"/>
        <v>32.6</v>
      </c>
      <c r="AS70" s="6">
        <f t="shared" si="7"/>
        <v>59.4</v>
      </c>
      <c r="AT70" s="6">
        <v>17.921765295887663</v>
      </c>
      <c r="AU70" s="6">
        <v>294.37872116349047</v>
      </c>
      <c r="AV70">
        <v>51.6</v>
      </c>
    </row>
    <row r="71" spans="1:48" x14ac:dyDescent="0.25">
      <c r="A71" t="s">
        <v>44</v>
      </c>
      <c r="B71" s="2">
        <v>2009</v>
      </c>
      <c r="C71" s="11" t="s">
        <v>643</v>
      </c>
      <c r="D71" s="2" t="s">
        <v>327</v>
      </c>
      <c r="E71" t="s">
        <v>372</v>
      </c>
      <c r="F71" s="5" t="s">
        <v>373</v>
      </c>
      <c r="Q71">
        <v>5.2</v>
      </c>
      <c r="W71">
        <v>1.4</v>
      </c>
      <c r="X71">
        <v>66</v>
      </c>
      <c r="Y71">
        <v>18.899999999999999</v>
      </c>
      <c r="Z71">
        <v>5.6</v>
      </c>
      <c r="AC71">
        <v>1.9</v>
      </c>
      <c r="AI71">
        <v>1</v>
      </c>
      <c r="AP71" s="6">
        <f t="shared" si="5"/>
        <v>1.206</v>
      </c>
      <c r="AQ71" s="6">
        <f t="shared" si="4"/>
        <v>9.5</v>
      </c>
      <c r="AR71" s="6">
        <f t="shared" si="6"/>
        <v>66</v>
      </c>
      <c r="AS71" s="6">
        <f t="shared" si="7"/>
        <v>24.5</v>
      </c>
      <c r="AT71" s="6">
        <v>17.974</v>
      </c>
      <c r="AU71" s="6">
        <v>295.73643799999996</v>
      </c>
      <c r="AV71">
        <v>54.5</v>
      </c>
    </row>
    <row r="72" spans="1:48" x14ac:dyDescent="0.25">
      <c r="A72" t="s">
        <v>79</v>
      </c>
      <c r="B72" s="2">
        <v>2009</v>
      </c>
      <c r="C72" s="11" t="s">
        <v>643</v>
      </c>
      <c r="D72" s="2" t="s">
        <v>327</v>
      </c>
      <c r="E72" t="s">
        <v>372</v>
      </c>
      <c r="F72" s="5" t="s">
        <v>373</v>
      </c>
      <c r="K72">
        <v>0.5</v>
      </c>
      <c r="M72">
        <v>1.6</v>
      </c>
      <c r="Q72">
        <v>49.8</v>
      </c>
      <c r="W72">
        <v>2.9</v>
      </c>
      <c r="X72">
        <v>38.6</v>
      </c>
      <c r="Y72">
        <v>6.6</v>
      </c>
      <c r="AP72" s="6">
        <f t="shared" si="5"/>
        <v>0.51800000000000002</v>
      </c>
      <c r="AQ72" s="6">
        <f t="shared" si="4"/>
        <v>54.8</v>
      </c>
      <c r="AR72" s="6">
        <f t="shared" si="6"/>
        <v>38.6</v>
      </c>
      <c r="AS72" s="6">
        <f t="shared" si="7"/>
        <v>6.6</v>
      </c>
      <c r="AT72" s="6">
        <v>16.91</v>
      </c>
      <c r="AU72" s="6">
        <v>282.18786</v>
      </c>
      <c r="AV72">
        <v>62</v>
      </c>
    </row>
    <row r="73" spans="1:48" x14ac:dyDescent="0.25">
      <c r="A73" t="s">
        <v>101</v>
      </c>
      <c r="B73" s="2">
        <v>2009</v>
      </c>
      <c r="C73" s="11" t="s">
        <v>643</v>
      </c>
      <c r="D73" s="2" t="s">
        <v>327</v>
      </c>
      <c r="E73" t="s">
        <v>372</v>
      </c>
      <c r="F73" s="5" t="s">
        <v>373</v>
      </c>
      <c r="I73">
        <v>3.6</v>
      </c>
      <c r="K73">
        <v>48</v>
      </c>
      <c r="M73">
        <v>14.7</v>
      </c>
      <c r="Q73">
        <v>11.5</v>
      </c>
      <c r="W73">
        <v>1.4</v>
      </c>
      <c r="X73">
        <v>15.9</v>
      </c>
      <c r="Y73">
        <v>1.8</v>
      </c>
      <c r="AP73" s="6">
        <f t="shared" si="5"/>
        <v>0.19500000000000001</v>
      </c>
      <c r="AQ73" s="6">
        <f t="shared" si="4"/>
        <v>79.2</v>
      </c>
      <c r="AR73" s="6">
        <f t="shared" si="6"/>
        <v>15.9</v>
      </c>
      <c r="AS73" s="6">
        <f t="shared" si="7"/>
        <v>1.8</v>
      </c>
      <c r="AT73" s="6">
        <v>13.81217750257998</v>
      </c>
      <c r="AU73" s="6">
        <v>239.36808152734778</v>
      </c>
      <c r="AV73">
        <v>62.1</v>
      </c>
    </row>
    <row r="74" spans="1:48" x14ac:dyDescent="0.25">
      <c r="A74" t="s">
        <v>75</v>
      </c>
      <c r="B74" s="2">
        <v>2009</v>
      </c>
      <c r="C74" s="11" t="s">
        <v>643</v>
      </c>
      <c r="D74" s="2" t="s">
        <v>327</v>
      </c>
      <c r="E74" t="s">
        <v>372</v>
      </c>
      <c r="F74" s="5" t="s">
        <v>373</v>
      </c>
      <c r="K74">
        <v>1.6</v>
      </c>
      <c r="M74">
        <v>1.5</v>
      </c>
      <c r="Q74">
        <v>27.3</v>
      </c>
      <c r="W74">
        <v>4.9000000000000004</v>
      </c>
      <c r="X74">
        <v>36.1</v>
      </c>
      <c r="Y74">
        <v>25.7</v>
      </c>
      <c r="Z74">
        <v>1.9</v>
      </c>
      <c r="AP74" s="6">
        <f t="shared" si="5"/>
        <v>0.93200000000000005</v>
      </c>
      <c r="AQ74" s="6">
        <f t="shared" si="4"/>
        <v>35.300000000000004</v>
      </c>
      <c r="AR74" s="6">
        <f t="shared" si="6"/>
        <v>36.1</v>
      </c>
      <c r="AS74" s="6">
        <f t="shared" si="7"/>
        <v>27.599999999999998</v>
      </c>
      <c r="AT74" s="6">
        <v>17.290909090909089</v>
      </c>
      <c r="AU74" s="6">
        <v>286.68424848484841</v>
      </c>
      <c r="AV74">
        <v>55</v>
      </c>
    </row>
    <row r="75" spans="1:48" x14ac:dyDescent="0.25">
      <c r="A75" t="s">
        <v>93</v>
      </c>
      <c r="B75" s="2">
        <v>2010</v>
      </c>
      <c r="C75" s="8" t="s">
        <v>584</v>
      </c>
      <c r="D75" s="2" t="s">
        <v>315</v>
      </c>
      <c r="E75" t="s">
        <v>374</v>
      </c>
      <c r="F75" t="s">
        <v>585</v>
      </c>
      <c r="Q75">
        <v>14.2</v>
      </c>
      <c r="R75">
        <v>1.4</v>
      </c>
      <c r="W75">
        <v>6.9</v>
      </c>
      <c r="X75">
        <v>43.1</v>
      </c>
      <c r="Y75">
        <v>34.4</v>
      </c>
      <c r="AP75" s="6">
        <f t="shared" si="5"/>
        <v>1.133</v>
      </c>
      <c r="AQ75" s="6">
        <f t="shared" si="4"/>
        <v>21.1</v>
      </c>
      <c r="AR75" s="6">
        <f t="shared" si="6"/>
        <v>44.5</v>
      </c>
      <c r="AS75" s="6">
        <f t="shared" si="7"/>
        <v>34.4</v>
      </c>
      <c r="AT75" s="6">
        <v>17.688000000000002</v>
      </c>
      <c r="AU75" s="6">
        <v>291.87126599999993</v>
      </c>
      <c r="AV75">
        <v>57.4</v>
      </c>
    </row>
    <row r="76" spans="1:48" x14ac:dyDescent="0.25">
      <c r="A76" t="s">
        <v>102</v>
      </c>
      <c r="B76" s="2">
        <v>2010</v>
      </c>
      <c r="C76" s="8" t="s">
        <v>584</v>
      </c>
      <c r="D76" s="2" t="s">
        <v>315</v>
      </c>
      <c r="E76" t="s">
        <v>374</v>
      </c>
      <c r="F76" t="s">
        <v>585</v>
      </c>
      <c r="Q76">
        <v>9.8000000000000007</v>
      </c>
      <c r="W76">
        <v>6.2</v>
      </c>
      <c r="X76">
        <v>72.2</v>
      </c>
      <c r="Y76">
        <v>11.8</v>
      </c>
      <c r="AP76" s="6">
        <f t="shared" si="5"/>
        <v>0.95800000000000007</v>
      </c>
      <c r="AQ76" s="6">
        <f t="shared" si="4"/>
        <v>16</v>
      </c>
      <c r="AR76" s="6">
        <f t="shared" si="6"/>
        <v>72.2</v>
      </c>
      <c r="AS76" s="6">
        <f t="shared" si="7"/>
        <v>11.8</v>
      </c>
      <c r="AT76" s="6">
        <v>17.804000000000002</v>
      </c>
      <c r="AU76" s="6">
        <v>293.84832800000004</v>
      </c>
      <c r="AV76">
        <v>55.27</v>
      </c>
    </row>
    <row r="77" spans="1:48" x14ac:dyDescent="0.25">
      <c r="A77" t="s">
        <v>79</v>
      </c>
      <c r="B77" s="2">
        <v>2010</v>
      </c>
      <c r="C77" s="8" t="s">
        <v>584</v>
      </c>
      <c r="D77" s="2" t="s">
        <v>315</v>
      </c>
      <c r="E77" t="s">
        <v>374</v>
      </c>
      <c r="F77" t="s">
        <v>585</v>
      </c>
      <c r="Q77">
        <v>40.299999999999997</v>
      </c>
      <c r="W77">
        <v>4.0999999999999996</v>
      </c>
      <c r="X77">
        <v>43.4</v>
      </c>
      <c r="Y77">
        <v>12.2</v>
      </c>
      <c r="AP77" s="6">
        <f t="shared" si="5"/>
        <v>0.67799999999999994</v>
      </c>
      <c r="AQ77" s="6">
        <f t="shared" si="4"/>
        <v>44.4</v>
      </c>
      <c r="AR77" s="6">
        <f t="shared" si="6"/>
        <v>43.4</v>
      </c>
      <c r="AS77" s="6">
        <f t="shared" si="7"/>
        <v>12.2</v>
      </c>
      <c r="AT77" s="6">
        <v>17.193999999999996</v>
      </c>
      <c r="AU77" s="6">
        <v>285.85164800000001</v>
      </c>
      <c r="AV77">
        <v>55.3</v>
      </c>
    </row>
    <row r="78" spans="1:48" x14ac:dyDescent="0.25">
      <c r="A78" t="s">
        <v>44</v>
      </c>
      <c r="B78" s="2">
        <v>1996</v>
      </c>
      <c r="C78" s="10" t="s">
        <v>644</v>
      </c>
      <c r="D78" s="2" t="s">
        <v>375</v>
      </c>
      <c r="E78" t="s">
        <v>376</v>
      </c>
      <c r="F78" s="5" t="s">
        <v>377</v>
      </c>
      <c r="Q78">
        <v>2.8</v>
      </c>
      <c r="W78">
        <v>0.9</v>
      </c>
      <c r="X78">
        <v>12.6</v>
      </c>
      <c r="Y78">
        <v>12.1</v>
      </c>
      <c r="Z78">
        <v>8</v>
      </c>
      <c r="AC78">
        <v>0.8</v>
      </c>
      <c r="AD78">
        <v>7.4</v>
      </c>
      <c r="AI78">
        <v>0.7</v>
      </c>
      <c r="AJ78">
        <v>49.8</v>
      </c>
      <c r="AP78" s="6">
        <f t="shared" si="5"/>
        <v>1.18</v>
      </c>
      <c r="AQ78" s="6">
        <f t="shared" si="4"/>
        <v>5.2</v>
      </c>
      <c r="AR78" s="6">
        <f t="shared" si="6"/>
        <v>69.8</v>
      </c>
      <c r="AS78" s="6">
        <f t="shared" si="7"/>
        <v>20.100000000000001</v>
      </c>
      <c r="AT78" s="6">
        <v>20.23764458464774</v>
      </c>
      <c r="AU78" s="6">
        <v>327.41893690851731</v>
      </c>
      <c r="AV78">
        <v>61.28</v>
      </c>
    </row>
    <row r="79" spans="1:48" x14ac:dyDescent="0.25">
      <c r="A79" t="s">
        <v>75</v>
      </c>
      <c r="B79" s="1">
        <v>2008</v>
      </c>
      <c r="C79" s="8" t="s">
        <v>504</v>
      </c>
      <c r="D79" t="s">
        <v>327</v>
      </c>
      <c r="E79" t="s">
        <v>346</v>
      </c>
      <c r="F79" t="s">
        <v>378</v>
      </c>
      <c r="M79">
        <v>0.97</v>
      </c>
      <c r="Q79">
        <v>30.71</v>
      </c>
      <c r="R79">
        <v>0.63</v>
      </c>
      <c r="U79">
        <v>0.18</v>
      </c>
      <c r="W79">
        <v>5.73</v>
      </c>
      <c r="X79">
        <v>40.49</v>
      </c>
      <c r="Y79">
        <v>19.14</v>
      </c>
      <c r="Z79">
        <v>0.24</v>
      </c>
      <c r="AC79">
        <v>0.59</v>
      </c>
      <c r="AD79">
        <v>0.43</v>
      </c>
      <c r="AI79">
        <v>0.34</v>
      </c>
      <c r="AN79">
        <v>0.36</v>
      </c>
      <c r="AP79" s="6">
        <f t="shared" si="5"/>
        <v>0.8055000000000001</v>
      </c>
      <c r="AQ79" s="6">
        <f t="shared" si="4"/>
        <v>38.88000000000001</v>
      </c>
      <c r="AR79" s="6">
        <f t="shared" si="6"/>
        <v>41.550000000000004</v>
      </c>
      <c r="AS79" s="6">
        <f t="shared" si="7"/>
        <v>19.38</v>
      </c>
      <c r="AT79" s="6">
        <v>17.387035367197672</v>
      </c>
      <c r="AU79" s="6">
        <v>288.30145245967333</v>
      </c>
      <c r="AV79">
        <v>56.8</v>
      </c>
    </row>
    <row r="80" spans="1:48" x14ac:dyDescent="0.25">
      <c r="A80" t="s">
        <v>83</v>
      </c>
      <c r="B80" s="2">
        <v>2012</v>
      </c>
      <c r="C80" s="10" t="s">
        <v>645</v>
      </c>
      <c r="D80" s="2" t="s">
        <v>327</v>
      </c>
      <c r="E80" t="s">
        <v>379</v>
      </c>
      <c r="F80" s="5" t="s">
        <v>380</v>
      </c>
      <c r="G80"/>
      <c r="M80">
        <v>0.6</v>
      </c>
      <c r="Q80">
        <v>17.100000000000001</v>
      </c>
      <c r="R80">
        <v>1</v>
      </c>
      <c r="W80">
        <v>8.3000000000000007</v>
      </c>
      <c r="X80">
        <v>31.1</v>
      </c>
      <c r="Y80">
        <v>36.1</v>
      </c>
      <c r="Z80">
        <v>4.5999999999999996</v>
      </c>
      <c r="AC80">
        <v>0.3</v>
      </c>
      <c r="AD80">
        <v>0.70000000000000007</v>
      </c>
      <c r="AI80">
        <v>0.2</v>
      </c>
      <c r="AP80" s="6">
        <f t="shared" si="5"/>
        <v>1.1880000000000002</v>
      </c>
      <c r="AQ80" s="6">
        <f t="shared" si="4"/>
        <v>26.500000000000004</v>
      </c>
      <c r="AR80" s="6">
        <f t="shared" si="6"/>
        <v>32.800000000000004</v>
      </c>
      <c r="AS80" s="6">
        <f t="shared" si="7"/>
        <v>40.700000000000003</v>
      </c>
      <c r="AT80" s="6">
        <v>17.641999999999999</v>
      </c>
      <c r="AU80" s="6">
        <v>291.11616399999997</v>
      </c>
      <c r="AV80">
        <v>56.2</v>
      </c>
    </row>
    <row r="81" spans="1:48" x14ac:dyDescent="0.25">
      <c r="A81" t="s">
        <v>81</v>
      </c>
      <c r="B81" s="2">
        <v>2012</v>
      </c>
      <c r="C81" s="10" t="s">
        <v>645</v>
      </c>
      <c r="D81" s="2" t="s">
        <v>327</v>
      </c>
      <c r="E81" t="s">
        <v>379</v>
      </c>
      <c r="F81" s="5" t="s">
        <v>380</v>
      </c>
      <c r="G81"/>
      <c r="Q81">
        <v>10.9</v>
      </c>
      <c r="R81">
        <v>0</v>
      </c>
      <c r="W81">
        <v>4.3999999999999995</v>
      </c>
      <c r="X81">
        <v>24</v>
      </c>
      <c r="Y81">
        <v>52.800000000000004</v>
      </c>
      <c r="Z81">
        <v>7.1999999999999993</v>
      </c>
      <c r="AC81">
        <v>0.4</v>
      </c>
      <c r="AI81">
        <v>0.3</v>
      </c>
      <c r="AP81" s="6">
        <f t="shared" si="5"/>
        <v>1.5120000000000002</v>
      </c>
      <c r="AQ81" s="6">
        <f t="shared" si="4"/>
        <v>16</v>
      </c>
      <c r="AR81" s="6">
        <f t="shared" si="6"/>
        <v>24</v>
      </c>
      <c r="AS81" s="6">
        <f t="shared" si="7"/>
        <v>60</v>
      </c>
      <c r="AT81" s="6">
        <v>17.802</v>
      </c>
      <c r="AU81" s="6">
        <v>292.71209399999998</v>
      </c>
      <c r="AV81">
        <v>50.2</v>
      </c>
    </row>
    <row r="82" spans="1:48" x14ac:dyDescent="0.25">
      <c r="A82" t="s">
        <v>73</v>
      </c>
      <c r="B82" s="2">
        <v>2012</v>
      </c>
      <c r="C82" s="10" t="s">
        <v>645</v>
      </c>
      <c r="D82" s="2" t="s">
        <v>327</v>
      </c>
      <c r="E82" t="s">
        <v>379</v>
      </c>
      <c r="F82" s="5" t="s">
        <v>380</v>
      </c>
      <c r="G82"/>
      <c r="M82">
        <v>0.1</v>
      </c>
      <c r="Q82">
        <v>6.5</v>
      </c>
      <c r="R82">
        <v>0</v>
      </c>
      <c r="W82">
        <v>5.8999999999999995</v>
      </c>
      <c r="X82">
        <v>15.8</v>
      </c>
      <c r="Y82">
        <v>71.099999999999994</v>
      </c>
      <c r="Z82">
        <v>0.6</v>
      </c>
      <c r="AP82" s="6">
        <f t="shared" si="5"/>
        <v>1.5980000000000001</v>
      </c>
      <c r="AQ82" s="6">
        <f t="shared" si="4"/>
        <v>12.5</v>
      </c>
      <c r="AR82" s="6">
        <f t="shared" si="6"/>
        <v>15.8</v>
      </c>
      <c r="AS82" s="6">
        <f t="shared" si="7"/>
        <v>71.699999999999989</v>
      </c>
      <c r="AT82" s="6">
        <v>17.866000000000003</v>
      </c>
      <c r="AU82" s="6">
        <v>293.437972</v>
      </c>
      <c r="AV82">
        <v>48.7</v>
      </c>
    </row>
    <row r="83" spans="1:48" x14ac:dyDescent="0.25">
      <c r="A83" t="s">
        <v>90</v>
      </c>
      <c r="B83" s="2">
        <v>2012</v>
      </c>
      <c r="C83" s="10" t="s">
        <v>645</v>
      </c>
      <c r="D83" s="2" t="s">
        <v>327</v>
      </c>
      <c r="E83" t="s">
        <v>379</v>
      </c>
      <c r="F83" s="5" t="s">
        <v>380</v>
      </c>
      <c r="G83"/>
      <c r="Q83">
        <v>10.7</v>
      </c>
      <c r="R83">
        <v>0</v>
      </c>
      <c r="W83">
        <v>3.1</v>
      </c>
      <c r="X83">
        <v>28.7</v>
      </c>
      <c r="Y83">
        <v>56.399999999999991</v>
      </c>
      <c r="Z83">
        <v>1.0999999999999999</v>
      </c>
      <c r="AP83" s="6">
        <f t="shared" si="5"/>
        <v>1.4479999999999997</v>
      </c>
      <c r="AQ83" s="6">
        <f t="shared" si="4"/>
        <v>13.799999999999999</v>
      </c>
      <c r="AR83" s="6">
        <f t="shared" si="6"/>
        <v>28.7</v>
      </c>
      <c r="AS83" s="6">
        <f t="shared" si="7"/>
        <v>57.499999999999993</v>
      </c>
      <c r="AT83" s="6">
        <v>17.785999999999998</v>
      </c>
      <c r="AU83" s="6">
        <v>292.61553199999997</v>
      </c>
      <c r="AV83">
        <v>51.4</v>
      </c>
    </row>
    <row r="84" spans="1:48" x14ac:dyDescent="0.25">
      <c r="A84" t="s">
        <v>99</v>
      </c>
      <c r="B84" s="2">
        <v>2012</v>
      </c>
      <c r="C84" s="10" t="s">
        <v>645</v>
      </c>
      <c r="D84" s="2" t="s">
        <v>327</v>
      </c>
      <c r="E84" t="s">
        <v>379</v>
      </c>
      <c r="F84" s="5" t="s">
        <v>380</v>
      </c>
      <c r="G84"/>
      <c r="M84">
        <v>1</v>
      </c>
      <c r="Q84">
        <v>24.4</v>
      </c>
      <c r="R84">
        <v>0</v>
      </c>
      <c r="W84">
        <v>3</v>
      </c>
      <c r="X84">
        <v>18</v>
      </c>
      <c r="Y84">
        <v>53.1</v>
      </c>
      <c r="Z84">
        <v>0.5</v>
      </c>
      <c r="AP84" s="6">
        <f t="shared" si="5"/>
        <v>1.2570000000000001</v>
      </c>
      <c r="AQ84" s="6">
        <f t="shared" si="4"/>
        <v>28.4</v>
      </c>
      <c r="AR84" s="6">
        <f t="shared" si="6"/>
        <v>18</v>
      </c>
      <c r="AS84" s="6">
        <f t="shared" si="7"/>
        <v>53.6</v>
      </c>
      <c r="AT84" s="6">
        <v>17.472000000000001</v>
      </c>
      <c r="AU84" s="6">
        <v>288.59304399999996</v>
      </c>
      <c r="AV84">
        <v>53.8</v>
      </c>
    </row>
    <row r="85" spans="1:48" x14ac:dyDescent="0.25">
      <c r="A85" t="s">
        <v>44</v>
      </c>
      <c r="B85" s="1">
        <v>2016</v>
      </c>
      <c r="C85" s="8" t="s">
        <v>519</v>
      </c>
      <c r="D85" t="s">
        <v>381</v>
      </c>
      <c r="E85" t="s">
        <v>382</v>
      </c>
      <c r="F85" t="s">
        <v>520</v>
      </c>
      <c r="G85"/>
      <c r="Q85">
        <v>4.37</v>
      </c>
      <c r="W85">
        <v>2.0049999999999999</v>
      </c>
      <c r="X85">
        <v>61.6</v>
      </c>
      <c r="Y85">
        <v>20.38</v>
      </c>
      <c r="Z85">
        <v>8.4700000000000006</v>
      </c>
      <c r="AC85">
        <v>0.66500000000000004</v>
      </c>
      <c r="AD85">
        <v>1.35</v>
      </c>
      <c r="AI85">
        <v>0.33</v>
      </c>
      <c r="AJ85">
        <v>0.06</v>
      </c>
      <c r="AP85" s="6">
        <f t="shared" si="5"/>
        <v>1.2918000000000001</v>
      </c>
      <c r="AQ85" s="6">
        <f t="shared" si="4"/>
        <v>7.37</v>
      </c>
      <c r="AR85" s="6">
        <f t="shared" si="6"/>
        <v>63.010000000000005</v>
      </c>
      <c r="AS85" s="6">
        <f t="shared" si="7"/>
        <v>28.85</v>
      </c>
      <c r="AT85" s="6">
        <v>17.968255567872617</v>
      </c>
      <c r="AU85" s="6">
        <v>295.46427481608384</v>
      </c>
      <c r="AV85">
        <v>54</v>
      </c>
    </row>
    <row r="86" spans="1:48" x14ac:dyDescent="0.25">
      <c r="A86" t="s">
        <v>99</v>
      </c>
      <c r="B86" s="1">
        <v>2016</v>
      </c>
      <c r="C86" s="8" t="s">
        <v>519</v>
      </c>
      <c r="D86" t="s">
        <v>381</v>
      </c>
      <c r="E86" t="s">
        <v>382</v>
      </c>
      <c r="F86" t="s">
        <v>520</v>
      </c>
      <c r="Q86">
        <v>26.23</v>
      </c>
      <c r="W86">
        <v>1.3</v>
      </c>
      <c r="X86">
        <v>13.3</v>
      </c>
      <c r="Y86">
        <v>59.13</v>
      </c>
      <c r="AP86" s="6">
        <f t="shared" si="5"/>
        <v>1.3156000000000001</v>
      </c>
      <c r="AQ86" s="6">
        <f t="shared" si="4"/>
        <v>27.53</v>
      </c>
      <c r="AR86" s="6">
        <f t="shared" si="6"/>
        <v>13.3</v>
      </c>
      <c r="AS86" s="6">
        <f t="shared" si="7"/>
        <v>59.13</v>
      </c>
      <c r="AT86" s="6">
        <v>17.475190076030412</v>
      </c>
      <c r="AU86" s="6">
        <v>288.51936834733891</v>
      </c>
      <c r="AV86">
        <v>48.1</v>
      </c>
    </row>
    <row r="87" spans="1:48" x14ac:dyDescent="0.25">
      <c r="A87" t="s">
        <v>85</v>
      </c>
      <c r="B87" s="1">
        <v>2016</v>
      </c>
      <c r="C87" s="8" t="s">
        <v>519</v>
      </c>
      <c r="D87" t="s">
        <v>381</v>
      </c>
      <c r="E87" t="s">
        <v>382</v>
      </c>
      <c r="F87" t="s">
        <v>520</v>
      </c>
      <c r="I87">
        <v>8.4499999999999993</v>
      </c>
      <c r="J87">
        <v>6.1</v>
      </c>
      <c r="K87">
        <v>47.9</v>
      </c>
      <c r="M87">
        <v>18.45</v>
      </c>
      <c r="Q87">
        <v>8.4</v>
      </c>
      <c r="W87">
        <v>1.65</v>
      </c>
      <c r="X87">
        <v>5.7</v>
      </c>
      <c r="Y87">
        <v>1.4</v>
      </c>
      <c r="AP87" s="6">
        <f t="shared" si="5"/>
        <v>8.5000000000000006E-2</v>
      </c>
      <c r="AQ87" s="6">
        <f t="shared" si="4"/>
        <v>90.95</v>
      </c>
      <c r="AR87" s="6">
        <f t="shared" si="6"/>
        <v>5.7</v>
      </c>
      <c r="AS87" s="6">
        <f t="shared" si="7"/>
        <v>1.4</v>
      </c>
      <c r="AT87" s="6">
        <v>12.785313615502295</v>
      </c>
      <c r="AU87" s="6">
        <v>225.19338143804177</v>
      </c>
      <c r="AV87">
        <v>64.650000000000006</v>
      </c>
    </row>
    <row r="88" spans="1:48" x14ac:dyDescent="0.25">
      <c r="A88" t="s">
        <v>90</v>
      </c>
      <c r="B88" s="1">
        <v>2016</v>
      </c>
      <c r="C88" s="8" t="s">
        <v>519</v>
      </c>
      <c r="D88" t="s">
        <v>381</v>
      </c>
      <c r="E88" t="s">
        <v>382</v>
      </c>
      <c r="F88" t="s">
        <v>520</v>
      </c>
      <c r="Q88">
        <v>11.9</v>
      </c>
      <c r="W88">
        <v>2</v>
      </c>
      <c r="X88">
        <v>24.9</v>
      </c>
      <c r="Y88">
        <v>33.65</v>
      </c>
      <c r="AP88" s="6">
        <f t="shared" si="5"/>
        <v>0.92199999999999993</v>
      </c>
      <c r="AQ88" s="6">
        <f t="shared" si="4"/>
        <v>13.9</v>
      </c>
      <c r="AR88" s="6">
        <f t="shared" si="6"/>
        <v>24.9</v>
      </c>
      <c r="AS88" s="6">
        <f t="shared" si="7"/>
        <v>33.65</v>
      </c>
      <c r="AT88" s="6">
        <v>17.671497584541065</v>
      </c>
      <c r="AU88" s="6">
        <v>291.36016908212565</v>
      </c>
      <c r="AV88">
        <v>46.65</v>
      </c>
    </row>
    <row r="89" spans="1:48" x14ac:dyDescent="0.25">
      <c r="A89" t="s">
        <v>100</v>
      </c>
      <c r="B89" s="1">
        <v>2016</v>
      </c>
      <c r="C89" s="8" t="s">
        <v>519</v>
      </c>
      <c r="D89" t="s">
        <v>381</v>
      </c>
      <c r="E89" t="s">
        <v>382</v>
      </c>
      <c r="F89" t="s">
        <v>520</v>
      </c>
      <c r="Q89">
        <v>10.38</v>
      </c>
      <c r="W89">
        <v>3.99</v>
      </c>
      <c r="X89">
        <v>47.06</v>
      </c>
      <c r="Y89">
        <v>27.59</v>
      </c>
      <c r="AC89">
        <v>3</v>
      </c>
      <c r="AD89">
        <v>1.59</v>
      </c>
      <c r="AI89">
        <v>3.93</v>
      </c>
      <c r="AJ89">
        <v>0.73</v>
      </c>
      <c r="AN89">
        <v>1.73</v>
      </c>
      <c r="AP89" s="6">
        <f t="shared" si="5"/>
        <v>1.0456000000000001</v>
      </c>
      <c r="AQ89" s="6">
        <f t="shared" si="4"/>
        <v>23.03</v>
      </c>
      <c r="AR89" s="6">
        <f t="shared" si="6"/>
        <v>49.38</v>
      </c>
      <c r="AS89" s="6">
        <f t="shared" si="7"/>
        <v>27.59</v>
      </c>
      <c r="AT89" s="6">
        <v>18.174399999999991</v>
      </c>
      <c r="AU89" s="6">
        <v>298.86850779999992</v>
      </c>
      <c r="AV89">
        <v>59.85</v>
      </c>
    </row>
    <row r="90" spans="1:48" x14ac:dyDescent="0.25">
      <c r="A90" t="s">
        <v>105</v>
      </c>
      <c r="B90" s="1">
        <v>2016</v>
      </c>
      <c r="C90" s="8" t="s">
        <v>519</v>
      </c>
      <c r="D90" t="s">
        <v>381</v>
      </c>
      <c r="E90" t="s">
        <v>382</v>
      </c>
      <c r="F90" t="s">
        <v>520</v>
      </c>
      <c r="Q90">
        <v>5.93</v>
      </c>
      <c r="R90">
        <v>0.24</v>
      </c>
      <c r="W90">
        <v>2.86</v>
      </c>
      <c r="X90">
        <v>66.92</v>
      </c>
      <c r="Y90">
        <v>21.31</v>
      </c>
      <c r="Z90">
        <v>0.22</v>
      </c>
      <c r="AC90">
        <v>0.28999999999999998</v>
      </c>
      <c r="AD90">
        <v>0.16500000000000001</v>
      </c>
      <c r="AI90">
        <v>0.7</v>
      </c>
      <c r="AJ90">
        <v>0.05</v>
      </c>
      <c r="AP90" s="6">
        <f t="shared" si="5"/>
        <v>1.1065499999999999</v>
      </c>
      <c r="AQ90" s="6">
        <f t="shared" si="4"/>
        <v>9.7799999999999976</v>
      </c>
      <c r="AR90" s="6">
        <f t="shared" si="6"/>
        <v>67.375</v>
      </c>
      <c r="AS90" s="6">
        <f t="shared" si="7"/>
        <v>21.529999999999998</v>
      </c>
      <c r="AT90" s="6">
        <v>17.914576683386528</v>
      </c>
      <c r="AU90" s="6">
        <v>295.07246688959816</v>
      </c>
      <c r="AV90">
        <v>62.95</v>
      </c>
    </row>
    <row r="91" spans="1:48" x14ac:dyDescent="0.25">
      <c r="A91" t="s">
        <v>106</v>
      </c>
      <c r="B91" s="1">
        <v>2016</v>
      </c>
      <c r="C91" s="8" t="s">
        <v>519</v>
      </c>
      <c r="D91" t="s">
        <v>381</v>
      </c>
      <c r="E91" t="s">
        <v>382</v>
      </c>
      <c r="F91" t="s">
        <v>520</v>
      </c>
      <c r="Q91">
        <v>1.08</v>
      </c>
      <c r="R91">
        <v>0.21</v>
      </c>
      <c r="X91">
        <v>7.22</v>
      </c>
      <c r="AC91">
        <v>0.23</v>
      </c>
      <c r="AD91">
        <v>37.549999999999997</v>
      </c>
      <c r="AI91">
        <v>0.28999999999999998</v>
      </c>
      <c r="AJ91">
        <v>11.15</v>
      </c>
      <c r="AO91">
        <v>19.3</v>
      </c>
      <c r="AP91" s="6">
        <f t="shared" si="5"/>
        <v>0.56129999999999991</v>
      </c>
      <c r="AQ91" s="6">
        <f t="shared" si="4"/>
        <v>1.6</v>
      </c>
      <c r="AR91" s="6">
        <f t="shared" si="6"/>
        <v>56.129999999999995</v>
      </c>
      <c r="AS91" s="6">
        <f t="shared" si="7"/>
        <v>0</v>
      </c>
      <c r="AT91" s="6">
        <v>20.056816213407245</v>
      </c>
      <c r="AU91" s="6">
        <v>325.41939147756807</v>
      </c>
      <c r="AV91">
        <v>63.5</v>
      </c>
    </row>
    <row r="92" spans="1:48" x14ac:dyDescent="0.25">
      <c r="A92" t="s">
        <v>107</v>
      </c>
      <c r="B92" s="1">
        <v>2016</v>
      </c>
      <c r="C92" s="8" t="s">
        <v>519</v>
      </c>
      <c r="D92" t="s">
        <v>381</v>
      </c>
      <c r="E92" t="s">
        <v>382</v>
      </c>
      <c r="F92" t="s">
        <v>520</v>
      </c>
      <c r="G92"/>
      <c r="K92">
        <v>18.3</v>
      </c>
      <c r="M92">
        <v>3.5</v>
      </c>
      <c r="Q92">
        <v>21.8</v>
      </c>
      <c r="R92">
        <v>0.5</v>
      </c>
      <c r="W92">
        <v>3.8</v>
      </c>
      <c r="X92">
        <v>30.9</v>
      </c>
      <c r="Y92">
        <v>20.5</v>
      </c>
      <c r="Z92">
        <v>0.4</v>
      </c>
      <c r="AO92">
        <v>0.3</v>
      </c>
      <c r="AP92" s="6">
        <f t="shared" si="5"/>
        <v>0.7360000000000001</v>
      </c>
      <c r="AQ92" s="6">
        <f t="shared" si="4"/>
        <v>47.4</v>
      </c>
      <c r="AR92" s="6">
        <f t="shared" si="6"/>
        <v>31.4</v>
      </c>
      <c r="AS92" s="6">
        <f t="shared" si="7"/>
        <v>20.9</v>
      </c>
      <c r="AT92" s="6">
        <v>16.310932798395186</v>
      </c>
      <c r="AU92" s="6">
        <v>273.34440621865593</v>
      </c>
      <c r="AV92">
        <v>58</v>
      </c>
    </row>
    <row r="93" spans="1:48" x14ac:dyDescent="0.25">
      <c r="A93" t="s">
        <v>95</v>
      </c>
      <c r="B93" s="1">
        <v>2016</v>
      </c>
      <c r="C93" s="8" t="s">
        <v>519</v>
      </c>
      <c r="D93" t="s">
        <v>381</v>
      </c>
      <c r="E93" t="s">
        <v>382</v>
      </c>
      <c r="F93" t="s">
        <v>520</v>
      </c>
      <c r="G93"/>
      <c r="Q93">
        <v>6.5</v>
      </c>
      <c r="R93">
        <v>2</v>
      </c>
      <c r="W93">
        <v>6</v>
      </c>
      <c r="X93">
        <v>72.2</v>
      </c>
      <c r="Y93">
        <v>1</v>
      </c>
      <c r="AC93">
        <v>4</v>
      </c>
      <c r="AD93">
        <v>2</v>
      </c>
      <c r="AP93" s="6">
        <f t="shared" si="5"/>
        <v>0.78200000000000003</v>
      </c>
      <c r="AQ93" s="6">
        <f t="shared" si="4"/>
        <v>16.5</v>
      </c>
      <c r="AR93" s="6">
        <f t="shared" si="6"/>
        <v>76.2</v>
      </c>
      <c r="AS93" s="6">
        <f t="shared" si="7"/>
        <v>1</v>
      </c>
      <c r="AT93" s="6">
        <v>17.946638207043758</v>
      </c>
      <c r="AU93" s="6">
        <v>296.09597758804694</v>
      </c>
      <c r="AV93">
        <v>64.569999999999993</v>
      </c>
    </row>
    <row r="94" spans="1:48" x14ac:dyDescent="0.25">
      <c r="A94" t="s">
        <v>96</v>
      </c>
      <c r="B94" s="1">
        <v>2016</v>
      </c>
      <c r="C94" s="8" t="s">
        <v>519</v>
      </c>
      <c r="D94" t="s">
        <v>381</v>
      </c>
      <c r="E94" t="s">
        <v>382</v>
      </c>
      <c r="F94" t="s">
        <v>520</v>
      </c>
      <c r="G94"/>
      <c r="Q94">
        <v>4.32</v>
      </c>
      <c r="R94">
        <v>0.21</v>
      </c>
      <c r="W94">
        <v>1.25</v>
      </c>
      <c r="X94">
        <v>9.26</v>
      </c>
      <c r="Y94">
        <v>13.79</v>
      </c>
      <c r="Z94">
        <v>18.79</v>
      </c>
      <c r="AC94">
        <v>0.95</v>
      </c>
      <c r="AD94">
        <v>5.27</v>
      </c>
      <c r="AE94">
        <v>0.7</v>
      </c>
      <c r="AI94">
        <v>1.0900000000000001</v>
      </c>
      <c r="AJ94">
        <v>40.1</v>
      </c>
      <c r="AP94" s="6">
        <f t="shared" si="5"/>
        <v>1.4018999999999999</v>
      </c>
      <c r="AQ94" s="6">
        <f t="shared" si="4"/>
        <v>7.61</v>
      </c>
      <c r="AR94" s="6">
        <f t="shared" si="6"/>
        <v>54.84</v>
      </c>
      <c r="AS94" s="6">
        <f t="shared" si="7"/>
        <v>33.28</v>
      </c>
      <c r="AT94" s="6">
        <v>19.771022667920185</v>
      </c>
      <c r="AU94" s="6">
        <v>320.42640311292166</v>
      </c>
      <c r="AV94">
        <v>56</v>
      </c>
    </row>
    <row r="95" spans="1:48" x14ac:dyDescent="0.25">
      <c r="A95" t="s">
        <v>103</v>
      </c>
      <c r="B95" s="1">
        <v>2016</v>
      </c>
      <c r="C95" s="8" t="s">
        <v>519</v>
      </c>
      <c r="D95" t="s">
        <v>381</v>
      </c>
      <c r="E95" t="s">
        <v>382</v>
      </c>
      <c r="F95" t="s">
        <v>520</v>
      </c>
      <c r="G95"/>
      <c r="Q95">
        <v>12.22</v>
      </c>
      <c r="X95">
        <v>74.37</v>
      </c>
      <c r="Y95">
        <v>9.84</v>
      </c>
      <c r="Z95">
        <v>0.59</v>
      </c>
      <c r="AP95" s="6">
        <f t="shared" si="5"/>
        <v>0.95820000000000005</v>
      </c>
      <c r="AQ95" s="6">
        <f t="shared" si="4"/>
        <v>12.22</v>
      </c>
      <c r="AR95" s="6">
        <f t="shared" si="6"/>
        <v>74.37</v>
      </c>
      <c r="AS95" s="6">
        <f t="shared" si="7"/>
        <v>10.43</v>
      </c>
      <c r="AT95" s="6">
        <v>17.748093176664604</v>
      </c>
      <c r="AU95" s="6">
        <v>293.00424015666869</v>
      </c>
      <c r="AV95">
        <v>56.3</v>
      </c>
    </row>
    <row r="96" spans="1:48" x14ac:dyDescent="0.25">
      <c r="A96" t="s">
        <v>79</v>
      </c>
      <c r="B96" s="1">
        <v>2016</v>
      </c>
      <c r="C96" s="8" t="s">
        <v>519</v>
      </c>
      <c r="D96" t="s">
        <v>381</v>
      </c>
      <c r="E96" t="s">
        <v>382</v>
      </c>
      <c r="F96" t="s">
        <v>520</v>
      </c>
      <c r="G96"/>
      <c r="Q96">
        <v>39.83</v>
      </c>
      <c r="R96">
        <v>0.17</v>
      </c>
      <c r="W96">
        <v>5.33</v>
      </c>
      <c r="X96">
        <v>41.9</v>
      </c>
      <c r="Y96">
        <v>11.46</v>
      </c>
      <c r="Z96">
        <v>0.15</v>
      </c>
      <c r="AP96" s="6">
        <f t="shared" si="5"/>
        <v>0.65440000000000009</v>
      </c>
      <c r="AQ96" s="6">
        <f t="shared" si="4"/>
        <v>45.16</v>
      </c>
      <c r="AR96" s="6">
        <f t="shared" si="6"/>
        <v>42.07</v>
      </c>
      <c r="AS96" s="6">
        <f t="shared" si="7"/>
        <v>11.610000000000001</v>
      </c>
      <c r="AT96" s="6">
        <v>17.190611088628085</v>
      </c>
      <c r="AU96" s="6">
        <v>285.83608073654386</v>
      </c>
      <c r="AV96">
        <v>60.21</v>
      </c>
    </row>
    <row r="97" spans="1:48" x14ac:dyDescent="0.25">
      <c r="A97" t="s">
        <v>100</v>
      </c>
      <c r="B97" s="1">
        <v>2016</v>
      </c>
      <c r="C97" s="8" t="s">
        <v>519</v>
      </c>
      <c r="D97" t="s">
        <v>381</v>
      </c>
      <c r="E97" t="s">
        <v>382</v>
      </c>
      <c r="F97" t="s">
        <v>520</v>
      </c>
      <c r="G97"/>
      <c r="Q97">
        <v>8.75</v>
      </c>
      <c r="R97">
        <v>0</v>
      </c>
      <c r="W97">
        <v>2.14</v>
      </c>
      <c r="X97">
        <v>60.21</v>
      </c>
      <c r="Y97">
        <v>21.28</v>
      </c>
      <c r="Z97">
        <v>0.54</v>
      </c>
      <c r="AC97">
        <v>1.05</v>
      </c>
      <c r="AD97">
        <v>2.16</v>
      </c>
      <c r="AE97">
        <v>1.2</v>
      </c>
      <c r="AI97">
        <v>2.74</v>
      </c>
      <c r="AJ97">
        <v>0.23</v>
      </c>
      <c r="AN97">
        <v>1.64</v>
      </c>
      <c r="AP97" s="6">
        <f t="shared" si="5"/>
        <v>1.0918000000000001</v>
      </c>
      <c r="AQ97" s="6">
        <f t="shared" si="4"/>
        <v>16.32</v>
      </c>
      <c r="AR97" s="6">
        <f t="shared" si="6"/>
        <v>62.6</v>
      </c>
      <c r="AS97" s="6">
        <f t="shared" si="7"/>
        <v>23.02</v>
      </c>
      <c r="AT97" s="6">
        <v>18.127918383362761</v>
      </c>
      <c r="AU97" s="6">
        <v>298.16547675102998</v>
      </c>
      <c r="AV97">
        <v>58.24</v>
      </c>
    </row>
    <row r="98" spans="1:48" x14ac:dyDescent="0.25">
      <c r="A98" t="s">
        <v>108</v>
      </c>
      <c r="B98" s="1">
        <v>2016</v>
      </c>
      <c r="C98" s="8" t="s">
        <v>519</v>
      </c>
      <c r="D98" t="s">
        <v>381</v>
      </c>
      <c r="E98" t="s">
        <v>382</v>
      </c>
      <c r="F98" t="s">
        <v>520</v>
      </c>
      <c r="Q98">
        <v>11.19</v>
      </c>
      <c r="R98">
        <v>0.11</v>
      </c>
      <c r="W98">
        <v>3.46</v>
      </c>
      <c r="X98">
        <v>18.670000000000002</v>
      </c>
      <c r="Y98">
        <v>64.33</v>
      </c>
      <c r="Z98">
        <v>0.55000000000000004</v>
      </c>
      <c r="AP98" s="6">
        <f t="shared" si="5"/>
        <v>1.4909000000000001</v>
      </c>
      <c r="AQ98" s="6">
        <f t="shared" si="4"/>
        <v>14.649999999999999</v>
      </c>
      <c r="AR98" s="6">
        <f t="shared" si="6"/>
        <v>18.78</v>
      </c>
      <c r="AS98" s="6">
        <f t="shared" si="7"/>
        <v>64.88</v>
      </c>
      <c r="AT98" s="6">
        <v>17.770114942528739</v>
      </c>
      <c r="AU98" s="6">
        <v>292.25569555487743</v>
      </c>
      <c r="AV98">
        <v>58</v>
      </c>
    </row>
    <row r="99" spans="1:48" x14ac:dyDescent="0.25">
      <c r="A99" t="s">
        <v>109</v>
      </c>
      <c r="B99" s="1">
        <v>2016</v>
      </c>
      <c r="C99" s="8" t="s">
        <v>519</v>
      </c>
      <c r="D99" t="s">
        <v>381</v>
      </c>
      <c r="E99" t="s">
        <v>382</v>
      </c>
      <c r="F99" t="s">
        <v>520</v>
      </c>
      <c r="I99">
        <v>0.01</v>
      </c>
      <c r="K99">
        <v>0.01</v>
      </c>
      <c r="M99">
        <v>0.11</v>
      </c>
      <c r="Q99">
        <v>11.35</v>
      </c>
      <c r="R99">
        <v>0.15</v>
      </c>
      <c r="W99">
        <v>5.71</v>
      </c>
      <c r="X99">
        <v>36.58</v>
      </c>
      <c r="Y99">
        <v>44.46</v>
      </c>
      <c r="Z99">
        <v>1.39</v>
      </c>
      <c r="AC99">
        <v>0.39</v>
      </c>
      <c r="AD99">
        <v>0.11</v>
      </c>
      <c r="AI99">
        <v>0.12</v>
      </c>
      <c r="AJ99">
        <v>0.02</v>
      </c>
      <c r="AN99">
        <v>0.06</v>
      </c>
      <c r="AP99" s="6">
        <f t="shared" si="5"/>
        <v>1.2995000000000001</v>
      </c>
      <c r="AQ99" s="6">
        <f t="shared" si="4"/>
        <v>17.760000000000002</v>
      </c>
      <c r="AR99" s="6">
        <f t="shared" si="6"/>
        <v>36.86</v>
      </c>
      <c r="AS99" s="6">
        <f t="shared" si="7"/>
        <v>45.85</v>
      </c>
      <c r="AT99" s="6">
        <v>17.784214193291529</v>
      </c>
      <c r="AU99" s="6">
        <v>292.89989897481837</v>
      </c>
      <c r="AV99">
        <v>51</v>
      </c>
    </row>
    <row r="100" spans="1:48" x14ac:dyDescent="0.25">
      <c r="A100" t="s">
        <v>44</v>
      </c>
      <c r="B100" s="1">
        <v>2016</v>
      </c>
      <c r="C100" s="8" t="s">
        <v>519</v>
      </c>
      <c r="D100" t="s">
        <v>381</v>
      </c>
      <c r="E100" t="s">
        <v>382</v>
      </c>
      <c r="F100" t="s">
        <v>520</v>
      </c>
      <c r="Q100">
        <v>3.36</v>
      </c>
      <c r="W100">
        <v>1.1200000000000001</v>
      </c>
      <c r="X100">
        <v>63.33</v>
      </c>
      <c r="Y100">
        <v>22</v>
      </c>
      <c r="Z100">
        <v>8.11</v>
      </c>
      <c r="AP100" s="6">
        <f t="shared" si="5"/>
        <v>1.3166</v>
      </c>
      <c r="AQ100" s="6">
        <f t="shared" si="4"/>
        <v>4.4800000000000004</v>
      </c>
      <c r="AR100" s="6">
        <f t="shared" si="6"/>
        <v>63.33</v>
      </c>
      <c r="AS100" s="6">
        <f t="shared" si="7"/>
        <v>30.11</v>
      </c>
      <c r="AT100" s="6">
        <v>17.93137254901961</v>
      </c>
      <c r="AU100" s="6">
        <v>294.86134313725483</v>
      </c>
      <c r="AV100">
        <v>48.25</v>
      </c>
    </row>
    <row r="101" spans="1:48" x14ac:dyDescent="0.25">
      <c r="A101" t="s">
        <v>88</v>
      </c>
      <c r="B101" s="1">
        <v>2016</v>
      </c>
      <c r="C101" s="8" t="s">
        <v>519</v>
      </c>
      <c r="D101" t="s">
        <v>381</v>
      </c>
      <c r="E101" t="s">
        <v>382</v>
      </c>
      <c r="F101" t="s">
        <v>520</v>
      </c>
      <c r="M101">
        <v>0.5</v>
      </c>
      <c r="Q101">
        <v>19.100000000000001</v>
      </c>
      <c r="W101">
        <v>2.5499999999999998</v>
      </c>
      <c r="X101">
        <v>40.4</v>
      </c>
      <c r="Y101">
        <v>36.1</v>
      </c>
      <c r="Z101">
        <v>2</v>
      </c>
      <c r="AP101" s="6">
        <f t="shared" si="5"/>
        <v>1.1859999999999999</v>
      </c>
      <c r="AQ101" s="6">
        <f t="shared" si="4"/>
        <v>22.150000000000002</v>
      </c>
      <c r="AR101" s="6">
        <f t="shared" si="6"/>
        <v>40.4</v>
      </c>
      <c r="AS101" s="6">
        <f t="shared" si="7"/>
        <v>38.1</v>
      </c>
      <c r="AT101" s="6">
        <v>17.600596125186289</v>
      </c>
      <c r="AU101" s="6">
        <v>290.55413363139593</v>
      </c>
      <c r="AV101">
        <v>51.15</v>
      </c>
    </row>
    <row r="102" spans="1:48" x14ac:dyDescent="0.25">
      <c r="A102" t="s">
        <v>76</v>
      </c>
      <c r="B102" s="1">
        <v>2016</v>
      </c>
      <c r="C102" s="8" t="s">
        <v>519</v>
      </c>
      <c r="D102" t="s">
        <v>381</v>
      </c>
      <c r="E102" t="s">
        <v>382</v>
      </c>
      <c r="F102" t="s">
        <v>520</v>
      </c>
      <c r="Q102">
        <v>7.95</v>
      </c>
      <c r="W102">
        <v>1.91</v>
      </c>
      <c r="X102">
        <v>12.59</v>
      </c>
      <c r="Y102">
        <v>77.540000000000006</v>
      </c>
      <c r="AP102" s="6">
        <f t="shared" si="5"/>
        <v>1.6767000000000001</v>
      </c>
      <c r="AQ102" s="6">
        <f t="shared" si="4"/>
        <v>9.86</v>
      </c>
      <c r="AR102" s="6">
        <f t="shared" si="6"/>
        <v>12.59</v>
      </c>
      <c r="AS102" s="6">
        <f t="shared" si="7"/>
        <v>77.540000000000006</v>
      </c>
      <c r="AT102" s="6">
        <v>17.840984098409841</v>
      </c>
      <c r="AU102" s="6">
        <v>292.9289395939594</v>
      </c>
      <c r="AV102">
        <v>51.1</v>
      </c>
    </row>
    <row r="103" spans="1:48" x14ac:dyDescent="0.25">
      <c r="A103" t="s">
        <v>110</v>
      </c>
      <c r="B103" s="1">
        <v>2016</v>
      </c>
      <c r="C103" s="8" t="s">
        <v>519</v>
      </c>
      <c r="D103" t="s">
        <v>381</v>
      </c>
      <c r="E103" t="s">
        <v>382</v>
      </c>
      <c r="F103" t="s">
        <v>520</v>
      </c>
      <c r="Q103">
        <v>5.01</v>
      </c>
      <c r="W103">
        <v>43.58</v>
      </c>
      <c r="X103">
        <v>41.96</v>
      </c>
      <c r="Y103">
        <v>1.85</v>
      </c>
      <c r="AC103">
        <v>6.28</v>
      </c>
      <c r="AP103" s="6">
        <f t="shared" si="5"/>
        <v>0.45660000000000006</v>
      </c>
      <c r="AQ103" s="6">
        <f t="shared" si="4"/>
        <v>54.87</v>
      </c>
      <c r="AR103" s="6">
        <f t="shared" si="6"/>
        <v>41.96</v>
      </c>
      <c r="AS103" s="6">
        <f t="shared" si="7"/>
        <v>1.85</v>
      </c>
      <c r="AT103" s="6">
        <v>18.025739764896635</v>
      </c>
      <c r="AU103" s="6">
        <v>297.95305249290641</v>
      </c>
      <c r="AV103">
        <v>52.5</v>
      </c>
    </row>
    <row r="104" spans="1:48" x14ac:dyDescent="0.25">
      <c r="A104" t="s">
        <v>111</v>
      </c>
      <c r="B104" s="1">
        <v>2016</v>
      </c>
      <c r="C104" s="8" t="s">
        <v>519</v>
      </c>
      <c r="D104" t="s">
        <v>381</v>
      </c>
      <c r="E104" t="s">
        <v>382</v>
      </c>
      <c r="F104" t="s">
        <v>520</v>
      </c>
      <c r="Q104">
        <v>11.2</v>
      </c>
      <c r="W104">
        <v>5.22</v>
      </c>
      <c r="X104">
        <v>41.91</v>
      </c>
      <c r="Y104">
        <v>40.08</v>
      </c>
      <c r="AP104" s="6">
        <f t="shared" si="5"/>
        <v>1.2206999999999999</v>
      </c>
      <c r="AQ104" s="6">
        <f t="shared" si="4"/>
        <v>16.419999999999998</v>
      </c>
      <c r="AR104" s="6">
        <f t="shared" si="6"/>
        <v>41.91</v>
      </c>
      <c r="AS104" s="6">
        <f t="shared" si="7"/>
        <v>40.08</v>
      </c>
      <c r="AT104" s="6">
        <v>17.772380855604105</v>
      </c>
      <c r="AU104" s="6">
        <v>292.83987125292145</v>
      </c>
      <c r="AV104">
        <v>58.97</v>
      </c>
    </row>
    <row r="105" spans="1:48" x14ac:dyDescent="0.25">
      <c r="A105" t="s">
        <v>81</v>
      </c>
      <c r="B105" s="1">
        <v>2016</v>
      </c>
      <c r="C105" s="8" t="s">
        <v>519</v>
      </c>
      <c r="D105" t="s">
        <v>381</v>
      </c>
      <c r="E105" t="s">
        <v>382</v>
      </c>
      <c r="F105" t="s">
        <v>520</v>
      </c>
      <c r="Q105">
        <v>12.13</v>
      </c>
      <c r="R105">
        <v>0.3</v>
      </c>
      <c r="W105">
        <v>3.49</v>
      </c>
      <c r="X105">
        <v>23.41</v>
      </c>
      <c r="Y105">
        <v>54.18</v>
      </c>
      <c r="Z105">
        <v>6.5</v>
      </c>
      <c r="AP105" s="6">
        <f t="shared" si="5"/>
        <v>1.5156999999999998</v>
      </c>
      <c r="AQ105" s="6">
        <f t="shared" si="4"/>
        <v>15.620000000000001</v>
      </c>
      <c r="AR105" s="6">
        <f t="shared" si="6"/>
        <v>23.71</v>
      </c>
      <c r="AS105" s="6">
        <f t="shared" si="7"/>
        <v>60.68</v>
      </c>
      <c r="AT105" s="6">
        <v>17.751424857514252</v>
      </c>
      <c r="AU105" s="6">
        <v>291.99548855114489</v>
      </c>
      <c r="AV105">
        <v>44.7</v>
      </c>
    </row>
    <row r="106" spans="1:48" x14ac:dyDescent="0.25">
      <c r="A106" t="s">
        <v>73</v>
      </c>
      <c r="B106" s="1">
        <v>2016</v>
      </c>
      <c r="C106" s="8" t="s">
        <v>519</v>
      </c>
      <c r="D106" t="s">
        <v>381</v>
      </c>
      <c r="E106" t="s">
        <v>382</v>
      </c>
      <c r="F106" t="s">
        <v>520</v>
      </c>
      <c r="Q106">
        <v>6.6</v>
      </c>
      <c r="R106">
        <v>0.1</v>
      </c>
      <c r="W106">
        <v>3.08</v>
      </c>
      <c r="X106">
        <v>17.309999999999999</v>
      </c>
      <c r="Y106">
        <v>73.31</v>
      </c>
      <c r="AP106" s="6">
        <f t="shared" si="5"/>
        <v>1.6403000000000001</v>
      </c>
      <c r="AQ106" s="6">
        <f t="shared" si="4"/>
        <v>9.68</v>
      </c>
      <c r="AR106" s="6">
        <f t="shared" si="6"/>
        <v>17.41</v>
      </c>
      <c r="AS106" s="6">
        <f t="shared" si="7"/>
        <v>73.31</v>
      </c>
      <c r="AT106" s="6">
        <v>17.866533864541832</v>
      </c>
      <c r="AU106" s="6">
        <v>293.37364741035856</v>
      </c>
      <c r="AV106">
        <v>45.7</v>
      </c>
    </row>
    <row r="107" spans="1:48" x14ac:dyDescent="0.25">
      <c r="A107" t="s">
        <v>84</v>
      </c>
      <c r="B107" s="1">
        <v>2016</v>
      </c>
      <c r="C107" s="8" t="s">
        <v>519</v>
      </c>
      <c r="D107" t="s">
        <v>381</v>
      </c>
      <c r="E107" t="s">
        <v>382</v>
      </c>
      <c r="F107" t="s">
        <v>520</v>
      </c>
      <c r="I107">
        <v>1.85</v>
      </c>
      <c r="J107">
        <v>4.0199999999999996</v>
      </c>
      <c r="K107">
        <v>46.98</v>
      </c>
      <c r="M107">
        <v>15.89</v>
      </c>
      <c r="Q107">
        <v>9.69</v>
      </c>
      <c r="W107">
        <v>3.47</v>
      </c>
      <c r="X107">
        <v>14.08</v>
      </c>
      <c r="Y107">
        <v>3.21</v>
      </c>
      <c r="AP107" s="6">
        <f t="shared" si="5"/>
        <v>0.20499999999999999</v>
      </c>
      <c r="AQ107" s="6">
        <f t="shared" si="4"/>
        <v>81.899999999999991</v>
      </c>
      <c r="AR107" s="6">
        <f t="shared" si="6"/>
        <v>14.08</v>
      </c>
      <c r="AS107" s="6">
        <f t="shared" si="7"/>
        <v>3.21</v>
      </c>
      <c r="AT107" s="6">
        <v>13.811271297509833</v>
      </c>
      <c r="AU107" s="6">
        <v>239.34470420405287</v>
      </c>
      <c r="AV107">
        <v>63.25</v>
      </c>
    </row>
    <row r="108" spans="1:48" x14ac:dyDescent="0.25">
      <c r="A108" t="s">
        <v>112</v>
      </c>
      <c r="B108" s="1">
        <v>2016</v>
      </c>
      <c r="C108" s="8" t="s">
        <v>519</v>
      </c>
      <c r="D108" t="s">
        <v>381</v>
      </c>
      <c r="E108" t="s">
        <v>382</v>
      </c>
      <c r="F108" t="s">
        <v>520</v>
      </c>
      <c r="Q108">
        <v>10.3</v>
      </c>
      <c r="W108">
        <v>3.9</v>
      </c>
      <c r="X108">
        <v>33.9</v>
      </c>
      <c r="Y108">
        <v>46</v>
      </c>
      <c r="Z108">
        <v>4.8</v>
      </c>
      <c r="AC108">
        <v>0.2</v>
      </c>
      <c r="AP108" s="6">
        <f t="shared" si="5"/>
        <v>1.403</v>
      </c>
      <c r="AQ108" s="6">
        <f t="shared" si="4"/>
        <v>14.4</v>
      </c>
      <c r="AR108" s="6">
        <f t="shared" si="6"/>
        <v>33.9</v>
      </c>
      <c r="AS108" s="6">
        <f t="shared" si="7"/>
        <v>50.8</v>
      </c>
      <c r="AT108" s="6">
        <v>17.796165489404643</v>
      </c>
      <c r="AU108" s="6">
        <v>292.82272351160441</v>
      </c>
      <c r="AV108">
        <v>45.18</v>
      </c>
    </row>
    <row r="109" spans="1:48" x14ac:dyDescent="0.25">
      <c r="A109" t="s">
        <v>113</v>
      </c>
      <c r="B109" s="1">
        <v>2016</v>
      </c>
      <c r="C109" s="8" t="s">
        <v>519</v>
      </c>
      <c r="D109" t="s">
        <v>381</v>
      </c>
      <c r="E109" t="s">
        <v>382</v>
      </c>
      <c r="F109" t="s">
        <v>520</v>
      </c>
      <c r="Q109">
        <v>26.15</v>
      </c>
      <c r="W109">
        <v>8.75</v>
      </c>
      <c r="X109">
        <v>53.4</v>
      </c>
      <c r="Y109">
        <v>10.95</v>
      </c>
      <c r="AP109" s="6">
        <f t="shared" si="5"/>
        <v>0.753</v>
      </c>
      <c r="AQ109" s="6">
        <f t="shared" si="4"/>
        <v>34.9</v>
      </c>
      <c r="AR109" s="6">
        <f t="shared" si="6"/>
        <v>53.4</v>
      </c>
      <c r="AS109" s="6">
        <f t="shared" si="7"/>
        <v>10.95</v>
      </c>
      <c r="AT109" s="6">
        <v>17.473047858942063</v>
      </c>
      <c r="AU109" s="6">
        <v>289.6049435768262</v>
      </c>
      <c r="AV109">
        <v>42.6</v>
      </c>
    </row>
    <row r="110" spans="1:48" x14ac:dyDescent="0.25">
      <c r="A110" t="s">
        <v>43</v>
      </c>
      <c r="B110" s="1">
        <v>2016</v>
      </c>
      <c r="C110" s="8" t="s">
        <v>519</v>
      </c>
      <c r="D110" t="s">
        <v>381</v>
      </c>
      <c r="E110" t="s">
        <v>382</v>
      </c>
      <c r="F110" t="s">
        <v>520</v>
      </c>
      <c r="Q110">
        <v>1.01</v>
      </c>
      <c r="W110">
        <v>1.89</v>
      </c>
      <c r="X110">
        <v>4.09</v>
      </c>
      <c r="Y110">
        <v>3.52</v>
      </c>
      <c r="Z110">
        <v>0.39</v>
      </c>
      <c r="AC110">
        <v>0.31</v>
      </c>
      <c r="AD110">
        <v>0.38</v>
      </c>
      <c r="AO110">
        <v>87.58</v>
      </c>
      <c r="AP110" s="6">
        <f t="shared" si="5"/>
        <v>0.1268</v>
      </c>
      <c r="AQ110" s="6">
        <f t="shared" si="4"/>
        <v>3.21</v>
      </c>
      <c r="AR110" s="6">
        <f t="shared" si="6"/>
        <v>4.47</v>
      </c>
      <c r="AS110" s="6">
        <f t="shared" si="7"/>
        <v>3.91</v>
      </c>
      <c r="AT110" s="6">
        <v>17.944779982743743</v>
      </c>
      <c r="AU110" s="6">
        <v>295.55196635030188</v>
      </c>
      <c r="AV110">
        <v>37.549999999999997</v>
      </c>
    </row>
    <row r="111" spans="1:48" x14ac:dyDescent="0.25">
      <c r="A111" t="s">
        <v>70</v>
      </c>
      <c r="B111" s="1">
        <v>2016</v>
      </c>
      <c r="C111" s="8" t="s">
        <v>519</v>
      </c>
      <c r="D111" t="s">
        <v>381</v>
      </c>
      <c r="E111" t="s">
        <v>382</v>
      </c>
      <c r="F111" t="s">
        <v>520</v>
      </c>
      <c r="M111">
        <v>7.4999999999999997E-2</v>
      </c>
      <c r="Q111">
        <v>5.59</v>
      </c>
      <c r="R111">
        <v>0.04</v>
      </c>
      <c r="W111">
        <v>2.54</v>
      </c>
      <c r="X111">
        <v>16.45</v>
      </c>
      <c r="Y111">
        <v>14.6</v>
      </c>
      <c r="Z111">
        <v>35.880000000000003</v>
      </c>
      <c r="AC111">
        <v>1.1499999999999999</v>
      </c>
      <c r="AD111">
        <v>13.53</v>
      </c>
      <c r="AE111">
        <v>1.69</v>
      </c>
      <c r="AI111">
        <v>0.56999999999999995</v>
      </c>
      <c r="AJ111">
        <v>2.5</v>
      </c>
      <c r="AN111">
        <v>0.22</v>
      </c>
      <c r="AP111" s="6">
        <f t="shared" si="5"/>
        <v>1.7274</v>
      </c>
      <c r="AQ111" s="6">
        <f t="shared" si="4"/>
        <v>10.145000000000001</v>
      </c>
      <c r="AR111" s="6">
        <f t="shared" si="6"/>
        <v>32.519999999999996</v>
      </c>
      <c r="AS111" s="6">
        <f t="shared" si="7"/>
        <v>52.17</v>
      </c>
      <c r="AT111" s="6">
        <v>18.366742236516053</v>
      </c>
      <c r="AU111" s="6">
        <v>300.01460236199711</v>
      </c>
      <c r="AV111">
        <v>48.91</v>
      </c>
    </row>
    <row r="112" spans="1:48" x14ac:dyDescent="0.25">
      <c r="A112" t="s">
        <v>91</v>
      </c>
      <c r="B112" s="1">
        <v>2016</v>
      </c>
      <c r="C112" s="8" t="s">
        <v>519</v>
      </c>
      <c r="D112" t="s">
        <v>381</v>
      </c>
      <c r="E112" t="s">
        <v>382</v>
      </c>
      <c r="F112" t="s">
        <v>520</v>
      </c>
      <c r="M112">
        <v>4.7</v>
      </c>
      <c r="Q112">
        <v>18.2</v>
      </c>
      <c r="W112">
        <v>3.5</v>
      </c>
      <c r="X112">
        <v>46.9</v>
      </c>
      <c r="Y112">
        <v>22.8</v>
      </c>
      <c r="Z112">
        <v>2.2999999999999998</v>
      </c>
      <c r="AC112">
        <v>0.6</v>
      </c>
      <c r="AI112">
        <v>0.4</v>
      </c>
      <c r="AN112">
        <v>0.6</v>
      </c>
      <c r="AP112" s="6">
        <f t="shared" si="5"/>
        <v>0.99400000000000011</v>
      </c>
      <c r="AQ112" s="6">
        <f t="shared" si="4"/>
        <v>28</v>
      </c>
      <c r="AR112" s="6">
        <f t="shared" si="6"/>
        <v>46.9</v>
      </c>
      <c r="AS112" s="6">
        <f t="shared" si="7"/>
        <v>25.1</v>
      </c>
      <c r="AT112" s="6">
        <v>17.512000000000004</v>
      </c>
      <c r="AU112" s="6">
        <v>289.68017400000002</v>
      </c>
      <c r="AV112">
        <v>55.56</v>
      </c>
    </row>
    <row r="113" spans="1:48" x14ac:dyDescent="0.25">
      <c r="A113" t="s">
        <v>114</v>
      </c>
      <c r="B113" s="1">
        <v>2016</v>
      </c>
      <c r="C113" s="8" t="s">
        <v>519</v>
      </c>
      <c r="D113" t="s">
        <v>381</v>
      </c>
      <c r="E113" t="s">
        <v>382</v>
      </c>
      <c r="F113" t="s">
        <v>520</v>
      </c>
      <c r="Q113">
        <v>4.05</v>
      </c>
      <c r="W113">
        <v>1.1499999999999999</v>
      </c>
      <c r="X113">
        <v>11.6</v>
      </c>
      <c r="Y113">
        <v>18.899999999999999</v>
      </c>
      <c r="Z113">
        <v>15.05</v>
      </c>
      <c r="AC113">
        <v>0.7</v>
      </c>
      <c r="AJ113">
        <v>46.5</v>
      </c>
      <c r="AP113" s="6">
        <f t="shared" si="5"/>
        <v>1.4105000000000001</v>
      </c>
      <c r="AQ113" s="6">
        <f t="shared" si="4"/>
        <v>5.8999999999999995</v>
      </c>
      <c r="AR113" s="6">
        <f t="shared" si="6"/>
        <v>58.1</v>
      </c>
      <c r="AS113" s="6">
        <f t="shared" si="7"/>
        <v>33.950000000000003</v>
      </c>
      <c r="AT113" s="6">
        <v>19.830525778458398</v>
      </c>
      <c r="AU113" s="6">
        <v>321.30986166411429</v>
      </c>
      <c r="AV113">
        <v>50.5</v>
      </c>
    </row>
    <row r="114" spans="1:48" x14ac:dyDescent="0.25">
      <c r="A114" t="s">
        <v>115</v>
      </c>
      <c r="B114" s="1">
        <v>2016</v>
      </c>
      <c r="C114" s="8" t="s">
        <v>519</v>
      </c>
      <c r="D114" t="s">
        <v>381</v>
      </c>
      <c r="E114" t="s">
        <v>382</v>
      </c>
      <c r="F114" t="s">
        <v>520</v>
      </c>
      <c r="Q114">
        <v>6.16</v>
      </c>
      <c r="W114">
        <v>1.98</v>
      </c>
      <c r="X114">
        <v>79.83</v>
      </c>
      <c r="Y114">
        <v>4.16</v>
      </c>
      <c r="Z114">
        <v>5.31</v>
      </c>
      <c r="AD114">
        <v>0.5</v>
      </c>
      <c r="AJ114">
        <v>0.2</v>
      </c>
      <c r="AP114" s="6">
        <f t="shared" si="5"/>
        <v>1.0478000000000001</v>
      </c>
      <c r="AQ114" s="6">
        <f t="shared" si="4"/>
        <v>8.14</v>
      </c>
      <c r="AR114" s="6">
        <f t="shared" si="6"/>
        <v>80.53</v>
      </c>
      <c r="AS114" s="6">
        <f t="shared" si="7"/>
        <v>9.4699999999999989</v>
      </c>
      <c r="AT114" s="6">
        <v>17.892806195231302</v>
      </c>
      <c r="AU114" s="6">
        <v>294.87427735887508</v>
      </c>
      <c r="AV114">
        <v>56.03</v>
      </c>
    </row>
    <row r="115" spans="1:48" x14ac:dyDescent="0.25">
      <c r="A115" t="s">
        <v>116</v>
      </c>
      <c r="B115" s="1">
        <v>2016</v>
      </c>
      <c r="C115" s="8" t="s">
        <v>519</v>
      </c>
      <c r="D115" t="s">
        <v>381</v>
      </c>
      <c r="E115" t="s">
        <v>382</v>
      </c>
      <c r="F115" t="s">
        <v>520</v>
      </c>
      <c r="Q115">
        <v>5.65</v>
      </c>
      <c r="W115">
        <v>1.99</v>
      </c>
      <c r="X115">
        <v>18.68</v>
      </c>
      <c r="Y115">
        <v>72.89</v>
      </c>
      <c r="Z115">
        <v>0.79</v>
      </c>
      <c r="AP115" s="6">
        <f t="shared" si="5"/>
        <v>1.6683000000000001</v>
      </c>
      <c r="AQ115" s="6">
        <f t="shared" si="4"/>
        <v>7.6400000000000006</v>
      </c>
      <c r="AR115" s="6">
        <f t="shared" si="6"/>
        <v>18.68</v>
      </c>
      <c r="AS115" s="6">
        <f t="shared" si="7"/>
        <v>73.680000000000007</v>
      </c>
      <c r="AT115" s="6">
        <v>17.886999999999997</v>
      </c>
      <c r="AU115" s="6">
        <v>293.59154799999999</v>
      </c>
      <c r="AV115">
        <v>45.3</v>
      </c>
    </row>
    <row r="116" spans="1:48" x14ac:dyDescent="0.25">
      <c r="A116" t="s">
        <v>117</v>
      </c>
      <c r="B116" s="1">
        <v>2016</v>
      </c>
      <c r="C116" s="8" t="s">
        <v>519</v>
      </c>
      <c r="D116" t="s">
        <v>381</v>
      </c>
      <c r="E116" t="s">
        <v>382</v>
      </c>
      <c r="F116" t="s">
        <v>520</v>
      </c>
      <c r="Q116">
        <v>15.6</v>
      </c>
      <c r="R116">
        <v>6.5</v>
      </c>
      <c r="W116">
        <v>1.18</v>
      </c>
      <c r="X116">
        <v>5.5</v>
      </c>
      <c r="Y116">
        <v>70.599999999999994</v>
      </c>
      <c r="Z116">
        <v>1.1000000000000001</v>
      </c>
      <c r="AP116" s="6">
        <f t="shared" si="5"/>
        <v>1.5649999999999999</v>
      </c>
      <c r="AQ116" s="6">
        <f t="shared" si="4"/>
        <v>16.78</v>
      </c>
      <c r="AR116" s="6">
        <f t="shared" si="6"/>
        <v>12</v>
      </c>
      <c r="AS116" s="6">
        <f t="shared" si="7"/>
        <v>71.699999999999989</v>
      </c>
      <c r="AT116" s="6">
        <v>17.560111464968152</v>
      </c>
      <c r="AU116" s="6">
        <v>289.22775318471332</v>
      </c>
      <c r="AV116">
        <v>47</v>
      </c>
    </row>
    <row r="117" spans="1:48" x14ac:dyDescent="0.25">
      <c r="A117" t="s">
        <v>93</v>
      </c>
      <c r="B117" s="1">
        <v>2016</v>
      </c>
      <c r="C117" s="8" t="s">
        <v>519</v>
      </c>
      <c r="D117" t="s">
        <v>381</v>
      </c>
      <c r="E117" t="s">
        <v>382</v>
      </c>
      <c r="F117" t="s">
        <v>520</v>
      </c>
      <c r="M117">
        <v>1.4</v>
      </c>
      <c r="Q117">
        <v>14.62</v>
      </c>
      <c r="R117">
        <v>1.47</v>
      </c>
      <c r="W117">
        <v>7.36</v>
      </c>
      <c r="X117">
        <v>41.43</v>
      </c>
      <c r="Y117">
        <v>35.42</v>
      </c>
      <c r="Z117">
        <v>0.2</v>
      </c>
      <c r="AC117">
        <v>0.3</v>
      </c>
      <c r="AP117" s="6">
        <f t="shared" si="5"/>
        <v>1.1434</v>
      </c>
      <c r="AQ117" s="6">
        <f t="shared" si="4"/>
        <v>23.68</v>
      </c>
      <c r="AR117" s="6">
        <f t="shared" si="6"/>
        <v>42.9</v>
      </c>
      <c r="AS117" s="6">
        <f t="shared" si="7"/>
        <v>35.620000000000005</v>
      </c>
      <c r="AT117" s="6">
        <v>17.636203522504893</v>
      </c>
      <c r="AU117" s="6">
        <v>291.17317358121323</v>
      </c>
      <c r="AV117">
        <v>55.43</v>
      </c>
    </row>
    <row r="118" spans="1:48" x14ac:dyDescent="0.25">
      <c r="A118" t="s">
        <v>118</v>
      </c>
      <c r="B118" s="1">
        <v>2016</v>
      </c>
      <c r="C118" s="8" t="s">
        <v>519</v>
      </c>
      <c r="D118" t="s">
        <v>381</v>
      </c>
      <c r="E118" t="s">
        <v>382</v>
      </c>
      <c r="F118" t="s">
        <v>520</v>
      </c>
      <c r="Q118">
        <v>8.86</v>
      </c>
      <c r="W118">
        <v>5.94</v>
      </c>
      <c r="X118">
        <v>56.12</v>
      </c>
      <c r="Y118">
        <v>16.39</v>
      </c>
      <c r="AC118">
        <v>3.18</v>
      </c>
      <c r="AD118">
        <v>2.4</v>
      </c>
      <c r="AE118">
        <v>4.8600000000000003</v>
      </c>
      <c r="AJ118">
        <v>1.93</v>
      </c>
      <c r="AP118" s="6">
        <f t="shared" si="5"/>
        <v>1.0295000000000001</v>
      </c>
      <c r="AQ118" s="6">
        <f t="shared" si="4"/>
        <v>17.98</v>
      </c>
      <c r="AR118" s="6">
        <f t="shared" si="6"/>
        <v>60.449999999999996</v>
      </c>
      <c r="AS118" s="6">
        <f t="shared" si="7"/>
        <v>21.25</v>
      </c>
      <c r="AT118" s="6">
        <v>18.109149277688598</v>
      </c>
      <c r="AU118" s="6">
        <v>297.97902287319414</v>
      </c>
      <c r="AV118">
        <v>56.55</v>
      </c>
    </row>
    <row r="119" spans="1:48" x14ac:dyDescent="0.25">
      <c r="A119" t="s">
        <v>94</v>
      </c>
      <c r="B119" s="1">
        <v>2016</v>
      </c>
      <c r="C119" s="8" t="s">
        <v>519</v>
      </c>
      <c r="D119" t="s">
        <v>381</v>
      </c>
      <c r="E119" t="s">
        <v>382</v>
      </c>
      <c r="F119" t="s">
        <v>520</v>
      </c>
      <c r="M119">
        <v>0.2</v>
      </c>
      <c r="Q119">
        <v>0.95</v>
      </c>
      <c r="R119">
        <v>0.35</v>
      </c>
      <c r="W119">
        <v>1.75</v>
      </c>
      <c r="X119">
        <v>13.3</v>
      </c>
      <c r="Y119">
        <v>6.25</v>
      </c>
      <c r="Z119">
        <v>10.4</v>
      </c>
      <c r="AC119">
        <v>0.75</v>
      </c>
      <c r="AD119">
        <v>0.3</v>
      </c>
      <c r="AO119">
        <v>57.6</v>
      </c>
      <c r="AP119" s="6">
        <f t="shared" si="5"/>
        <v>0.57650000000000001</v>
      </c>
      <c r="AQ119" s="6">
        <f t="shared" si="4"/>
        <v>3.65</v>
      </c>
      <c r="AR119" s="6">
        <f t="shared" si="6"/>
        <v>13.950000000000001</v>
      </c>
      <c r="AS119" s="6">
        <f t="shared" si="7"/>
        <v>16.649999999999999</v>
      </c>
      <c r="AT119" s="6">
        <v>17.962043795620438</v>
      </c>
      <c r="AU119" s="6">
        <v>294.61467591240876</v>
      </c>
      <c r="AV119">
        <v>45.6</v>
      </c>
    </row>
    <row r="120" spans="1:48" x14ac:dyDescent="0.25">
      <c r="A120" t="s">
        <v>86</v>
      </c>
      <c r="B120" s="1">
        <v>2016</v>
      </c>
      <c r="C120" s="8" t="s">
        <v>519</v>
      </c>
      <c r="D120" t="s">
        <v>381</v>
      </c>
      <c r="E120" t="s">
        <v>382</v>
      </c>
      <c r="F120" t="s">
        <v>520</v>
      </c>
      <c r="Q120">
        <v>4.8099999999999996</v>
      </c>
      <c r="R120">
        <v>0.3</v>
      </c>
      <c r="W120">
        <v>2.9</v>
      </c>
      <c r="X120">
        <v>19.760000000000002</v>
      </c>
      <c r="Y120">
        <v>17.34</v>
      </c>
      <c r="Z120">
        <v>54.88</v>
      </c>
      <c r="AP120" s="6">
        <f t="shared" si="5"/>
        <v>2.1938000000000004</v>
      </c>
      <c r="AQ120" s="6">
        <f t="shared" si="4"/>
        <v>7.7099999999999991</v>
      </c>
      <c r="AR120" s="6">
        <f t="shared" si="6"/>
        <v>20.060000000000002</v>
      </c>
      <c r="AS120" s="6">
        <f t="shared" si="7"/>
        <v>72.22</v>
      </c>
      <c r="AT120" s="6">
        <v>17.897789778977895</v>
      </c>
      <c r="AU120" s="6">
        <v>292.69154845484547</v>
      </c>
      <c r="AV120">
        <v>34.6</v>
      </c>
    </row>
    <row r="121" spans="1:48" x14ac:dyDescent="0.25">
      <c r="A121" t="s">
        <v>119</v>
      </c>
      <c r="B121" s="1">
        <v>2016</v>
      </c>
      <c r="C121" s="8" t="s">
        <v>519</v>
      </c>
      <c r="D121" t="s">
        <v>381</v>
      </c>
      <c r="E121" t="s">
        <v>382</v>
      </c>
      <c r="F121" t="s">
        <v>520</v>
      </c>
      <c r="M121">
        <v>0.56999999999999995</v>
      </c>
      <c r="Q121">
        <v>19.579999999999998</v>
      </c>
      <c r="W121">
        <v>16.48</v>
      </c>
      <c r="X121">
        <v>42.64</v>
      </c>
      <c r="Y121">
        <v>18.68</v>
      </c>
      <c r="Z121">
        <v>0.16</v>
      </c>
      <c r="AC121">
        <v>2.35</v>
      </c>
      <c r="AP121" s="6">
        <f t="shared" si="5"/>
        <v>0.80480000000000007</v>
      </c>
      <c r="AQ121" s="6">
        <f t="shared" si="4"/>
        <v>38.979999999999997</v>
      </c>
      <c r="AR121" s="6">
        <f t="shared" si="6"/>
        <v>42.64</v>
      </c>
      <c r="AS121" s="6">
        <f t="shared" si="7"/>
        <v>18.84</v>
      </c>
      <c r="AT121" s="6">
        <v>17.634282301413503</v>
      </c>
      <c r="AU121" s="6">
        <v>291.78248855265787</v>
      </c>
      <c r="AV121">
        <v>55</v>
      </c>
    </row>
    <row r="122" spans="1:48" x14ac:dyDescent="0.25">
      <c r="A122" t="s">
        <v>120</v>
      </c>
      <c r="B122" s="1">
        <v>2016</v>
      </c>
      <c r="C122" s="8" t="s">
        <v>519</v>
      </c>
      <c r="D122" t="s">
        <v>381</v>
      </c>
      <c r="E122" t="s">
        <v>382</v>
      </c>
      <c r="F122" t="s">
        <v>520</v>
      </c>
      <c r="Q122">
        <v>20.75</v>
      </c>
      <c r="W122">
        <v>12.3</v>
      </c>
      <c r="X122">
        <v>19.899999999999999</v>
      </c>
      <c r="Y122">
        <v>27.6</v>
      </c>
      <c r="Z122">
        <v>18.399999999999999</v>
      </c>
      <c r="AP122" s="6">
        <f t="shared" si="5"/>
        <v>1.3029999999999999</v>
      </c>
      <c r="AQ122" s="6">
        <f t="shared" si="4"/>
        <v>33.049999999999997</v>
      </c>
      <c r="AR122" s="6">
        <f t="shared" si="6"/>
        <v>19.899999999999999</v>
      </c>
      <c r="AS122" s="6">
        <f t="shared" si="7"/>
        <v>46</v>
      </c>
      <c r="AT122" s="6">
        <v>17.580596260737746</v>
      </c>
      <c r="AU122" s="6">
        <v>289.99761344113193</v>
      </c>
      <c r="AV122">
        <v>44</v>
      </c>
    </row>
    <row r="123" spans="1:48" x14ac:dyDescent="0.25">
      <c r="A123" t="s">
        <v>121</v>
      </c>
      <c r="B123" s="1">
        <v>2016</v>
      </c>
      <c r="C123" s="8" t="s">
        <v>519</v>
      </c>
      <c r="D123" t="s">
        <v>381</v>
      </c>
      <c r="E123" t="s">
        <v>382</v>
      </c>
      <c r="F123" t="s">
        <v>520</v>
      </c>
      <c r="Q123">
        <v>20.53</v>
      </c>
      <c r="R123">
        <v>0.39</v>
      </c>
      <c r="W123">
        <v>9.19</v>
      </c>
      <c r="X123">
        <v>43.93</v>
      </c>
      <c r="Y123">
        <v>23.89</v>
      </c>
      <c r="Z123">
        <v>0.79</v>
      </c>
      <c r="AC123">
        <v>1.6</v>
      </c>
      <c r="AP123" s="6">
        <f t="shared" si="5"/>
        <v>0.94469999999999998</v>
      </c>
      <c r="AQ123" s="6">
        <f t="shared" si="4"/>
        <v>31.32</v>
      </c>
      <c r="AR123" s="6">
        <f t="shared" si="6"/>
        <v>44.32</v>
      </c>
      <c r="AS123" s="6">
        <f t="shared" si="7"/>
        <v>24.68</v>
      </c>
      <c r="AT123" s="6">
        <v>17.614832535885171</v>
      </c>
      <c r="AU123" s="6">
        <v>291.22779884370016</v>
      </c>
      <c r="AV123">
        <v>76.739999999999995</v>
      </c>
    </row>
    <row r="124" spans="1:48" x14ac:dyDescent="0.25">
      <c r="A124" t="s">
        <v>122</v>
      </c>
      <c r="B124" s="1">
        <v>2016</v>
      </c>
      <c r="C124" s="8" t="s">
        <v>519</v>
      </c>
      <c r="D124" t="s">
        <v>381</v>
      </c>
      <c r="E124" t="s">
        <v>382</v>
      </c>
      <c r="F124" t="s">
        <v>520</v>
      </c>
      <c r="Q124">
        <v>23.01</v>
      </c>
      <c r="R124">
        <v>9.06</v>
      </c>
      <c r="W124">
        <v>5.69</v>
      </c>
      <c r="X124">
        <v>14.16</v>
      </c>
      <c r="Z124">
        <v>38.57</v>
      </c>
      <c r="AD124">
        <v>2.2999999999999998</v>
      </c>
      <c r="AP124" s="6">
        <f t="shared" si="5"/>
        <v>1.4123000000000001</v>
      </c>
      <c r="AQ124" s="6">
        <f t="shared" si="4"/>
        <v>28.700000000000003</v>
      </c>
      <c r="AR124" s="6">
        <f t="shared" si="6"/>
        <v>25.52</v>
      </c>
      <c r="AS124" s="6">
        <f t="shared" si="7"/>
        <v>38.57</v>
      </c>
      <c r="AT124" s="6">
        <v>17.358336027589178</v>
      </c>
      <c r="AU124" s="6">
        <v>286.46891464597479</v>
      </c>
      <c r="AV124">
        <v>50.28</v>
      </c>
    </row>
    <row r="125" spans="1:48" x14ac:dyDescent="0.25">
      <c r="A125" t="s">
        <v>123</v>
      </c>
      <c r="B125" s="1">
        <v>2016</v>
      </c>
      <c r="C125" s="8" t="s">
        <v>519</v>
      </c>
      <c r="D125" t="s">
        <v>381</v>
      </c>
      <c r="E125" t="s">
        <v>382</v>
      </c>
      <c r="F125" t="s">
        <v>520</v>
      </c>
      <c r="Q125">
        <v>10.7</v>
      </c>
      <c r="W125">
        <v>6.4</v>
      </c>
      <c r="X125">
        <v>32.799999999999997</v>
      </c>
      <c r="Y125">
        <v>42.5</v>
      </c>
      <c r="Z125">
        <v>1</v>
      </c>
      <c r="AP125" s="6">
        <f t="shared" si="5"/>
        <v>1.208</v>
      </c>
      <c r="AQ125" s="6">
        <f t="shared" si="4"/>
        <v>17.100000000000001</v>
      </c>
      <c r="AR125" s="6">
        <f t="shared" si="6"/>
        <v>32.799999999999997</v>
      </c>
      <c r="AS125" s="6">
        <f t="shared" si="7"/>
        <v>43.5</v>
      </c>
      <c r="AT125" s="6">
        <v>17.770877944325481</v>
      </c>
      <c r="AU125" s="6">
        <v>292.7130663811563</v>
      </c>
      <c r="AV125">
        <v>50</v>
      </c>
    </row>
    <row r="126" spans="1:48" x14ac:dyDescent="0.25">
      <c r="A126" t="s">
        <v>124</v>
      </c>
      <c r="B126" s="1">
        <v>2016</v>
      </c>
      <c r="C126" s="8" t="s">
        <v>519</v>
      </c>
      <c r="D126" t="s">
        <v>381</v>
      </c>
      <c r="E126" t="s">
        <v>382</v>
      </c>
      <c r="F126" t="s">
        <v>520</v>
      </c>
      <c r="M126">
        <v>1.5</v>
      </c>
      <c r="Q126">
        <v>10.82</v>
      </c>
      <c r="W126">
        <v>13.29</v>
      </c>
      <c r="X126">
        <v>57.95</v>
      </c>
      <c r="Y126">
        <v>14.42</v>
      </c>
      <c r="AC126">
        <v>0.9</v>
      </c>
      <c r="AD126">
        <v>2.92</v>
      </c>
      <c r="AP126" s="6">
        <f t="shared" si="5"/>
        <v>0.89710000000000012</v>
      </c>
      <c r="AQ126" s="6">
        <f t="shared" si="4"/>
        <v>26.509999999999998</v>
      </c>
      <c r="AR126" s="6">
        <f t="shared" si="6"/>
        <v>60.870000000000005</v>
      </c>
      <c r="AS126" s="6">
        <f t="shared" si="7"/>
        <v>14.42</v>
      </c>
      <c r="AT126" s="6">
        <v>17.803536345776031</v>
      </c>
      <c r="AU126" s="6">
        <v>293.9960343811394</v>
      </c>
      <c r="AV126">
        <v>54.6</v>
      </c>
    </row>
    <row r="127" spans="1:48" x14ac:dyDescent="0.25">
      <c r="A127" t="s">
        <v>87</v>
      </c>
      <c r="B127" s="1">
        <v>2016</v>
      </c>
      <c r="C127" s="8" t="s">
        <v>519</v>
      </c>
      <c r="D127" t="s">
        <v>381</v>
      </c>
      <c r="E127" t="s">
        <v>382</v>
      </c>
      <c r="F127" t="s">
        <v>520</v>
      </c>
      <c r="Q127">
        <v>16.5</v>
      </c>
      <c r="W127">
        <v>19.350000000000001</v>
      </c>
      <c r="X127">
        <v>44.15</v>
      </c>
      <c r="Y127">
        <v>18.100000000000001</v>
      </c>
      <c r="Z127">
        <v>0.3</v>
      </c>
      <c r="AP127" s="6">
        <f t="shared" si="5"/>
        <v>0.8125</v>
      </c>
      <c r="AQ127" s="6">
        <f t="shared" si="4"/>
        <v>35.85</v>
      </c>
      <c r="AR127" s="6">
        <f t="shared" si="6"/>
        <v>44.15</v>
      </c>
      <c r="AS127" s="6">
        <f t="shared" si="7"/>
        <v>18.400000000000002</v>
      </c>
      <c r="AT127" s="6">
        <v>17.664634146341466</v>
      </c>
      <c r="AU127" s="6">
        <v>292.1593668699187</v>
      </c>
      <c r="AV127">
        <v>51.26</v>
      </c>
    </row>
    <row r="128" spans="1:48" x14ac:dyDescent="0.25">
      <c r="A128" t="s">
        <v>125</v>
      </c>
      <c r="B128" s="1">
        <v>2016</v>
      </c>
      <c r="C128" s="8" t="s">
        <v>519</v>
      </c>
      <c r="D128" t="s">
        <v>381</v>
      </c>
      <c r="E128" t="s">
        <v>382</v>
      </c>
      <c r="F128" t="s">
        <v>520</v>
      </c>
      <c r="Q128">
        <v>9.1999999999999993</v>
      </c>
      <c r="W128">
        <v>10.1</v>
      </c>
      <c r="X128">
        <v>9</v>
      </c>
      <c r="Y128">
        <v>71.7</v>
      </c>
      <c r="AP128" s="6">
        <f t="shared" si="5"/>
        <v>1.524</v>
      </c>
      <c r="AQ128" s="6">
        <f t="shared" si="4"/>
        <v>19.299999999999997</v>
      </c>
      <c r="AR128" s="6">
        <f t="shared" si="6"/>
        <v>9</v>
      </c>
      <c r="AS128" s="6">
        <f t="shared" si="7"/>
        <v>71.7</v>
      </c>
      <c r="AT128" s="6">
        <v>17.816000000000003</v>
      </c>
      <c r="AU128" s="6">
        <v>292.885042</v>
      </c>
      <c r="AV128">
        <v>57</v>
      </c>
    </row>
    <row r="129" spans="1:48" x14ac:dyDescent="0.25">
      <c r="A129" t="s">
        <v>126</v>
      </c>
      <c r="B129" s="1">
        <v>2016</v>
      </c>
      <c r="C129" s="8" t="s">
        <v>519</v>
      </c>
      <c r="D129" t="s">
        <v>381</v>
      </c>
      <c r="E129" t="s">
        <v>382</v>
      </c>
      <c r="F129" t="s">
        <v>520</v>
      </c>
      <c r="M129">
        <v>0.09</v>
      </c>
      <c r="Q129">
        <v>16.25</v>
      </c>
      <c r="R129">
        <v>2.5</v>
      </c>
      <c r="W129">
        <v>19.23</v>
      </c>
      <c r="X129">
        <v>40.130000000000003</v>
      </c>
      <c r="Y129">
        <v>20.010000000000002</v>
      </c>
      <c r="Z129">
        <v>1.18</v>
      </c>
      <c r="AC129">
        <v>0.47</v>
      </c>
      <c r="AE129">
        <v>0.36</v>
      </c>
      <c r="AN129">
        <v>2.6</v>
      </c>
      <c r="AP129" s="6">
        <f t="shared" si="5"/>
        <v>0.86910000000000009</v>
      </c>
      <c r="AQ129" s="6">
        <f t="shared" si="4"/>
        <v>38.64</v>
      </c>
      <c r="AR129" s="6">
        <f t="shared" si="6"/>
        <v>42.63</v>
      </c>
      <c r="AS129" s="6">
        <f t="shared" si="7"/>
        <v>21.55</v>
      </c>
      <c r="AT129" s="6">
        <v>17.799649873565457</v>
      </c>
      <c r="AU129" s="6">
        <v>294.0140319004085</v>
      </c>
      <c r="AV129">
        <v>56.8</v>
      </c>
    </row>
    <row r="130" spans="1:48" x14ac:dyDescent="0.25">
      <c r="A130" t="s">
        <v>127</v>
      </c>
      <c r="B130" s="1">
        <v>2016</v>
      </c>
      <c r="C130" s="8" t="s">
        <v>519</v>
      </c>
      <c r="D130" t="s">
        <v>381</v>
      </c>
      <c r="E130" t="s">
        <v>382</v>
      </c>
      <c r="F130" t="s">
        <v>520</v>
      </c>
      <c r="K130">
        <v>0.1</v>
      </c>
      <c r="M130">
        <v>0.2</v>
      </c>
      <c r="Q130">
        <v>20.7</v>
      </c>
      <c r="W130">
        <v>7.9</v>
      </c>
      <c r="X130">
        <v>2.5</v>
      </c>
      <c r="Y130">
        <v>11.05</v>
      </c>
      <c r="Z130">
        <v>1.5</v>
      </c>
      <c r="AO130">
        <v>44.2</v>
      </c>
      <c r="AP130" s="6">
        <f t="shared" si="5"/>
        <v>0.29100000000000004</v>
      </c>
      <c r="AQ130" s="6">
        <f t="shared" si="4"/>
        <v>28.9</v>
      </c>
      <c r="AR130" s="6">
        <f t="shared" si="6"/>
        <v>2.5</v>
      </c>
      <c r="AS130" s="6">
        <f t="shared" si="7"/>
        <v>12.55</v>
      </c>
      <c r="AT130" s="6">
        <v>17.026166097838452</v>
      </c>
      <c r="AU130" s="6">
        <v>283.53059726962459</v>
      </c>
      <c r="AV130">
        <v>54.83</v>
      </c>
    </row>
    <row r="131" spans="1:48" x14ac:dyDescent="0.25">
      <c r="A131" t="s">
        <v>128</v>
      </c>
      <c r="B131" s="1">
        <v>2016</v>
      </c>
      <c r="C131" s="8" t="s">
        <v>519</v>
      </c>
      <c r="D131" t="s">
        <v>381</v>
      </c>
      <c r="E131" t="s">
        <v>382</v>
      </c>
      <c r="F131" t="s">
        <v>520</v>
      </c>
      <c r="M131">
        <v>0.03</v>
      </c>
      <c r="Q131">
        <v>9.11</v>
      </c>
      <c r="R131">
        <v>7.0000000000000007E-2</v>
      </c>
      <c r="W131">
        <v>12.81</v>
      </c>
      <c r="X131">
        <v>52.32</v>
      </c>
      <c r="Y131">
        <v>22.75</v>
      </c>
      <c r="Z131">
        <v>0.85</v>
      </c>
      <c r="AC131">
        <v>2.0249999999999999</v>
      </c>
      <c r="AD131">
        <v>0.15</v>
      </c>
      <c r="AE131">
        <v>0.12</v>
      </c>
      <c r="AI131">
        <v>0.02</v>
      </c>
      <c r="AJ131">
        <v>0.15</v>
      </c>
      <c r="AP131" s="6">
        <f t="shared" si="5"/>
        <v>1.0098</v>
      </c>
      <c r="AQ131" s="6">
        <f t="shared" ref="AQ131:AQ194" si="8">G131+H131+I131+K131+L131+M131+O131+Q131+U131+W131+AA131+AC131+AH131+AI131+AN131+J131</f>
        <v>23.994999999999997</v>
      </c>
      <c r="AR131" s="6">
        <f t="shared" si="6"/>
        <v>52.69</v>
      </c>
      <c r="AS131" s="6">
        <f t="shared" si="7"/>
        <v>23.720000000000002</v>
      </c>
      <c r="AT131" s="6">
        <v>17.868432846969768</v>
      </c>
      <c r="AU131" s="6">
        <v>294.65732976445389</v>
      </c>
      <c r="AV131">
        <v>47</v>
      </c>
    </row>
    <row r="132" spans="1:48" x14ac:dyDescent="0.25">
      <c r="A132" t="s">
        <v>129</v>
      </c>
      <c r="B132" s="1">
        <v>2016</v>
      </c>
      <c r="C132" s="8" t="s">
        <v>519</v>
      </c>
      <c r="D132" t="s">
        <v>381</v>
      </c>
      <c r="E132" t="s">
        <v>382</v>
      </c>
      <c r="F132" t="s">
        <v>520</v>
      </c>
      <c r="M132">
        <v>1.1000000000000001</v>
      </c>
      <c r="Q132">
        <v>10.27</v>
      </c>
      <c r="W132">
        <v>9.75</v>
      </c>
      <c r="X132">
        <v>23.9</v>
      </c>
      <c r="Y132">
        <v>42.93</v>
      </c>
      <c r="Z132">
        <v>12.85</v>
      </c>
      <c r="AP132" s="6">
        <f t="shared" ref="AP132:AP195" si="9">(N132*1+P132*1+R132*1+S132*2+T132*3+V132*1+X132*1+Y132*2+Z132*3+AB132*1+AD132*1+AE132*2+AF132*4+AJ132*1+AL132*5+AM132*6)/100</f>
        <v>1.4831000000000001</v>
      </c>
      <c r="AQ132" s="6">
        <f t="shared" si="8"/>
        <v>21.119999999999997</v>
      </c>
      <c r="AR132" s="6">
        <f t="shared" ref="AR132:AR195" si="10">N132+P132+R132+V132+X132+AB132+AD132+AJ132</f>
        <v>23.9</v>
      </c>
      <c r="AS132" s="6">
        <f t="shared" ref="AS132:AS195" si="11">S132+T132+Y132+Z132+AE132+AF132+AG132+AK132+AL132+AM132</f>
        <v>55.78</v>
      </c>
      <c r="AT132" s="6">
        <v>17.75257936507937</v>
      </c>
      <c r="AU132" s="6">
        <v>292.10073928571433</v>
      </c>
      <c r="AV132">
        <v>53</v>
      </c>
    </row>
    <row r="133" spans="1:48" x14ac:dyDescent="0.25">
      <c r="A133" t="s">
        <v>130</v>
      </c>
      <c r="B133" s="1">
        <v>2016</v>
      </c>
      <c r="C133" s="8" t="s">
        <v>519</v>
      </c>
      <c r="D133" t="s">
        <v>381</v>
      </c>
      <c r="E133" t="s">
        <v>382</v>
      </c>
      <c r="F133" t="s">
        <v>520</v>
      </c>
      <c r="M133">
        <v>0.43</v>
      </c>
      <c r="Q133">
        <v>16.2</v>
      </c>
      <c r="W133">
        <v>2.3199999999999998</v>
      </c>
      <c r="X133">
        <v>42.43</v>
      </c>
      <c r="Y133">
        <v>34.58</v>
      </c>
      <c r="Z133">
        <v>1.55</v>
      </c>
      <c r="AC133">
        <v>0.55000000000000004</v>
      </c>
      <c r="AJ133">
        <v>0.42</v>
      </c>
      <c r="AP133" s="6">
        <f t="shared" si="9"/>
        <v>1.1666000000000001</v>
      </c>
      <c r="AQ133" s="6">
        <f t="shared" si="8"/>
        <v>19.5</v>
      </c>
      <c r="AR133" s="6">
        <f t="shared" si="10"/>
        <v>42.85</v>
      </c>
      <c r="AS133" s="6">
        <f t="shared" si="11"/>
        <v>36.129999999999995</v>
      </c>
      <c r="AT133" s="6">
        <v>17.681762794476036</v>
      </c>
      <c r="AU133" s="6">
        <v>291.68011027619826</v>
      </c>
      <c r="AV133">
        <v>64.95</v>
      </c>
    </row>
    <row r="134" spans="1:48" x14ac:dyDescent="0.25">
      <c r="A134" t="s">
        <v>97</v>
      </c>
      <c r="B134" s="1">
        <v>2016</v>
      </c>
      <c r="C134" s="8" t="s">
        <v>519</v>
      </c>
      <c r="D134" t="s">
        <v>381</v>
      </c>
      <c r="E134" t="s">
        <v>382</v>
      </c>
      <c r="F134" t="s">
        <v>520</v>
      </c>
      <c r="K134">
        <v>2.21</v>
      </c>
      <c r="M134">
        <v>0.21</v>
      </c>
      <c r="Q134">
        <v>6.72</v>
      </c>
      <c r="R134">
        <v>3.71</v>
      </c>
      <c r="W134">
        <v>2.17</v>
      </c>
      <c r="X134">
        <v>15.97</v>
      </c>
      <c r="Y134">
        <v>30.64</v>
      </c>
      <c r="Z134">
        <v>41.35</v>
      </c>
      <c r="AP134" s="6">
        <f t="shared" si="9"/>
        <v>2.0501</v>
      </c>
      <c r="AQ134" s="6">
        <f t="shared" si="8"/>
        <v>11.31</v>
      </c>
      <c r="AR134" s="6">
        <f t="shared" si="10"/>
        <v>19.68</v>
      </c>
      <c r="AS134" s="6">
        <f t="shared" si="11"/>
        <v>71.990000000000009</v>
      </c>
      <c r="AT134" s="6">
        <v>17.660516605166055</v>
      </c>
      <c r="AU134" s="6">
        <v>289.7697273256943</v>
      </c>
      <c r="AV134">
        <v>53</v>
      </c>
    </row>
    <row r="135" spans="1:48" x14ac:dyDescent="0.25">
      <c r="A135" t="s">
        <v>131</v>
      </c>
      <c r="B135" s="1">
        <v>2016</v>
      </c>
      <c r="C135" s="8" t="s">
        <v>519</v>
      </c>
      <c r="D135" t="s">
        <v>381</v>
      </c>
      <c r="E135" t="s">
        <v>382</v>
      </c>
      <c r="F135" t="s">
        <v>520</v>
      </c>
      <c r="M135">
        <v>0.1</v>
      </c>
      <c r="Q135">
        <v>10</v>
      </c>
      <c r="R135">
        <v>1.5</v>
      </c>
      <c r="W135">
        <v>3.5</v>
      </c>
      <c r="X135">
        <v>21.9</v>
      </c>
      <c r="Y135">
        <v>64.09</v>
      </c>
      <c r="Z135">
        <v>0.39</v>
      </c>
      <c r="AC135">
        <v>0.2</v>
      </c>
      <c r="AD135">
        <v>0.24</v>
      </c>
      <c r="AP135" s="6">
        <f t="shared" si="9"/>
        <v>1.5299</v>
      </c>
      <c r="AQ135" s="6">
        <f t="shared" si="8"/>
        <v>13.799999999999999</v>
      </c>
      <c r="AR135" s="6">
        <f t="shared" si="10"/>
        <v>23.639999999999997</v>
      </c>
      <c r="AS135" s="6">
        <f t="shared" si="11"/>
        <v>64.48</v>
      </c>
      <c r="AT135" s="6">
        <v>17.779042386185246</v>
      </c>
      <c r="AU135" s="6">
        <v>292.41181240188376</v>
      </c>
      <c r="AV135">
        <v>47.3</v>
      </c>
    </row>
    <row r="136" spans="1:48" x14ac:dyDescent="0.25">
      <c r="A136" t="s">
        <v>132</v>
      </c>
      <c r="B136" s="1">
        <v>2016</v>
      </c>
      <c r="C136" s="8" t="s">
        <v>519</v>
      </c>
      <c r="D136" t="s">
        <v>381</v>
      </c>
      <c r="E136" t="s">
        <v>382</v>
      </c>
      <c r="F136" t="s">
        <v>520</v>
      </c>
      <c r="Q136">
        <v>9.91</v>
      </c>
      <c r="R136">
        <v>1.07</v>
      </c>
      <c r="W136">
        <v>3.94</v>
      </c>
      <c r="X136">
        <v>14.31</v>
      </c>
      <c r="Y136">
        <v>69.08</v>
      </c>
      <c r="Z136">
        <v>2.44</v>
      </c>
      <c r="AP136" s="6">
        <f t="shared" si="9"/>
        <v>1.6085999999999998</v>
      </c>
      <c r="AQ136" s="6">
        <f t="shared" si="8"/>
        <v>13.85</v>
      </c>
      <c r="AR136" s="6">
        <f t="shared" si="10"/>
        <v>15.38</v>
      </c>
      <c r="AS136" s="6">
        <f t="shared" si="11"/>
        <v>71.52</v>
      </c>
      <c r="AT136" s="6">
        <v>17.782034739454097</v>
      </c>
      <c r="AU136" s="6">
        <v>292.26274173697271</v>
      </c>
      <c r="AV136">
        <v>51.5</v>
      </c>
    </row>
    <row r="137" spans="1:48" x14ac:dyDescent="0.25">
      <c r="A137" t="s">
        <v>133</v>
      </c>
      <c r="B137" s="1">
        <v>2016</v>
      </c>
      <c r="C137" s="8" t="s">
        <v>519</v>
      </c>
      <c r="D137" t="s">
        <v>381</v>
      </c>
      <c r="E137" t="s">
        <v>382</v>
      </c>
      <c r="F137" t="s">
        <v>520</v>
      </c>
      <c r="Q137">
        <v>31.65</v>
      </c>
      <c r="W137">
        <v>4.95</v>
      </c>
      <c r="X137">
        <v>31</v>
      </c>
      <c r="Y137">
        <v>30.4</v>
      </c>
      <c r="Z137">
        <v>1.7</v>
      </c>
      <c r="AP137" s="6">
        <f t="shared" si="9"/>
        <v>0.96899999999999986</v>
      </c>
      <c r="AQ137" s="6">
        <f t="shared" si="8"/>
        <v>36.6</v>
      </c>
      <c r="AR137" s="6">
        <f t="shared" si="10"/>
        <v>31</v>
      </c>
      <c r="AS137" s="6">
        <f t="shared" si="11"/>
        <v>32.1</v>
      </c>
      <c r="AT137" s="6">
        <v>17.365095285857571</v>
      </c>
      <c r="AU137" s="6">
        <v>287.66385656970908</v>
      </c>
      <c r="AV137">
        <v>57.1</v>
      </c>
    </row>
    <row r="138" spans="1:48" x14ac:dyDescent="0.25">
      <c r="A138" t="s">
        <v>134</v>
      </c>
      <c r="B138" s="1">
        <v>2016</v>
      </c>
      <c r="C138" s="8" t="s">
        <v>519</v>
      </c>
      <c r="D138" t="s">
        <v>381</v>
      </c>
      <c r="E138" t="s">
        <v>382</v>
      </c>
      <c r="F138" t="s">
        <v>520</v>
      </c>
      <c r="Q138">
        <v>28.66</v>
      </c>
      <c r="R138">
        <v>0.5</v>
      </c>
      <c r="W138">
        <v>7.3</v>
      </c>
      <c r="X138">
        <v>35.159999999999997</v>
      </c>
      <c r="Y138">
        <v>23.53</v>
      </c>
      <c r="AC138">
        <v>0.2</v>
      </c>
      <c r="AP138" s="6">
        <f t="shared" si="9"/>
        <v>0.82719999999999994</v>
      </c>
      <c r="AQ138" s="6">
        <f t="shared" si="8"/>
        <v>36.160000000000004</v>
      </c>
      <c r="AR138" s="6">
        <f t="shared" si="10"/>
        <v>35.659999999999997</v>
      </c>
      <c r="AS138" s="6">
        <f t="shared" si="11"/>
        <v>23.53</v>
      </c>
      <c r="AT138" s="6">
        <v>17.392553749344518</v>
      </c>
      <c r="AU138" s="6">
        <v>288.25803576297841</v>
      </c>
      <c r="AV138">
        <v>53.2</v>
      </c>
    </row>
    <row r="139" spans="1:48" x14ac:dyDescent="0.25">
      <c r="A139" t="s">
        <v>135</v>
      </c>
      <c r="B139" s="1">
        <v>2016</v>
      </c>
      <c r="C139" s="8" t="s">
        <v>519</v>
      </c>
      <c r="D139" t="s">
        <v>381</v>
      </c>
      <c r="E139" t="s">
        <v>382</v>
      </c>
      <c r="F139" t="s">
        <v>520</v>
      </c>
      <c r="Q139">
        <v>12.48</v>
      </c>
      <c r="R139">
        <v>7.79</v>
      </c>
      <c r="W139">
        <v>1.26</v>
      </c>
      <c r="X139">
        <v>33.18</v>
      </c>
      <c r="Y139">
        <v>23.28</v>
      </c>
      <c r="AP139" s="6">
        <f t="shared" si="9"/>
        <v>0.87529999999999997</v>
      </c>
      <c r="AQ139" s="6">
        <f t="shared" si="8"/>
        <v>13.74</v>
      </c>
      <c r="AR139" s="6">
        <f t="shared" si="10"/>
        <v>40.97</v>
      </c>
      <c r="AS139" s="6">
        <f t="shared" si="11"/>
        <v>23.28</v>
      </c>
      <c r="AT139" s="6">
        <v>17.480189767918962</v>
      </c>
      <c r="AU139" s="6">
        <v>288.97713668419027</v>
      </c>
      <c r="AV139">
        <v>45</v>
      </c>
    </row>
    <row r="140" spans="1:48" x14ac:dyDescent="0.25">
      <c r="A140" t="s">
        <v>70</v>
      </c>
      <c r="B140" s="1">
        <v>2012</v>
      </c>
      <c r="C140" s="8" t="s">
        <v>521</v>
      </c>
      <c r="D140" t="s">
        <v>381</v>
      </c>
      <c r="E140" t="s">
        <v>383</v>
      </c>
      <c r="F140" t="s">
        <v>522</v>
      </c>
      <c r="K140">
        <v>0.4</v>
      </c>
      <c r="M140">
        <v>2.7</v>
      </c>
      <c r="Q140">
        <v>6.1</v>
      </c>
      <c r="W140">
        <v>2.8</v>
      </c>
      <c r="X140">
        <v>16.8</v>
      </c>
      <c r="Y140">
        <v>17</v>
      </c>
      <c r="Z140">
        <v>35.6</v>
      </c>
      <c r="AC140">
        <v>1.4</v>
      </c>
      <c r="AD140">
        <v>14.4</v>
      </c>
      <c r="AE140">
        <v>1.5</v>
      </c>
      <c r="AI140">
        <v>0.9</v>
      </c>
      <c r="AJ140">
        <v>3.1</v>
      </c>
      <c r="AN140">
        <v>0.7</v>
      </c>
      <c r="AO140">
        <v>2</v>
      </c>
      <c r="AP140" s="6">
        <f t="shared" si="9"/>
        <v>1.7810000000000001</v>
      </c>
      <c r="AQ140" s="6">
        <f t="shared" si="8"/>
        <v>15</v>
      </c>
      <c r="AR140" s="6">
        <f t="shared" si="10"/>
        <v>34.300000000000004</v>
      </c>
      <c r="AS140" s="6">
        <f t="shared" si="11"/>
        <v>54.1</v>
      </c>
      <c r="AT140" s="6">
        <v>18.284332688588005</v>
      </c>
      <c r="AU140" s="6">
        <v>299.05673114119918</v>
      </c>
      <c r="AV140">
        <v>50.4</v>
      </c>
    </row>
    <row r="141" spans="1:48" x14ac:dyDescent="0.25">
      <c r="A141" t="s">
        <v>44</v>
      </c>
      <c r="B141" s="1">
        <v>2012</v>
      </c>
      <c r="C141" s="8" t="s">
        <v>521</v>
      </c>
      <c r="D141" t="s">
        <v>381</v>
      </c>
      <c r="E141" t="s">
        <v>383</v>
      </c>
      <c r="F141" t="s">
        <v>522</v>
      </c>
      <c r="Q141">
        <v>4.2</v>
      </c>
      <c r="R141">
        <v>0.3</v>
      </c>
      <c r="U141">
        <v>0.1</v>
      </c>
      <c r="V141">
        <v>0.1</v>
      </c>
      <c r="W141">
        <v>2</v>
      </c>
      <c r="X141">
        <v>60.4</v>
      </c>
      <c r="Y141">
        <v>21.2</v>
      </c>
      <c r="Z141">
        <v>9.6</v>
      </c>
      <c r="AC141">
        <v>0.7</v>
      </c>
      <c r="AD141">
        <v>1.5</v>
      </c>
      <c r="AE141">
        <v>0.1</v>
      </c>
      <c r="AI141">
        <v>0.3</v>
      </c>
      <c r="AJ141">
        <v>0.5</v>
      </c>
      <c r="AN141">
        <v>0.2</v>
      </c>
      <c r="AO141">
        <v>2.5</v>
      </c>
      <c r="AP141" s="6">
        <f t="shared" si="9"/>
        <v>1.3419999999999999</v>
      </c>
      <c r="AQ141" s="6">
        <f t="shared" si="8"/>
        <v>7.5</v>
      </c>
      <c r="AR141" s="6">
        <f t="shared" si="10"/>
        <v>62.8</v>
      </c>
      <c r="AS141" s="6">
        <f t="shared" si="11"/>
        <v>30.9</v>
      </c>
      <c r="AT141" s="6">
        <v>17.99802371541502</v>
      </c>
      <c r="AU141" s="6">
        <v>295.83330237154149</v>
      </c>
      <c r="AV141">
        <v>53.7</v>
      </c>
    </row>
    <row r="142" spans="1:48" x14ac:dyDescent="0.25">
      <c r="A142" t="s">
        <v>85</v>
      </c>
      <c r="B142" s="1">
        <v>2012</v>
      </c>
      <c r="C142" s="8" t="s">
        <v>521</v>
      </c>
      <c r="D142" t="s">
        <v>381</v>
      </c>
      <c r="E142" t="s">
        <v>383</v>
      </c>
      <c r="F142" t="s">
        <v>522</v>
      </c>
      <c r="H142">
        <v>0.6</v>
      </c>
      <c r="I142">
        <v>6.8</v>
      </c>
      <c r="J142">
        <v>5.4</v>
      </c>
      <c r="K142">
        <v>47.7</v>
      </c>
      <c r="M142">
        <v>18.5</v>
      </c>
      <c r="Q142">
        <v>9.1</v>
      </c>
      <c r="R142">
        <v>0.1</v>
      </c>
      <c r="W142">
        <v>2.7</v>
      </c>
      <c r="X142">
        <v>6.8</v>
      </c>
      <c r="Y142">
        <v>2.1</v>
      </c>
      <c r="Z142">
        <v>0.1</v>
      </c>
      <c r="AC142">
        <v>0.1</v>
      </c>
      <c r="AO142">
        <v>1</v>
      </c>
      <c r="AP142" s="6">
        <f t="shared" si="9"/>
        <v>0.114</v>
      </c>
      <c r="AQ142" s="6">
        <f t="shared" si="8"/>
        <v>90.899999999999991</v>
      </c>
      <c r="AR142" s="6">
        <f t="shared" si="10"/>
        <v>6.8999999999999995</v>
      </c>
      <c r="AS142" s="6">
        <f t="shared" si="11"/>
        <v>2.2000000000000002</v>
      </c>
      <c r="AT142" s="6">
        <v>13.032000000000002</v>
      </c>
      <c r="AU142" s="6">
        <v>228.59913400000005</v>
      </c>
      <c r="AV142">
        <v>59.3</v>
      </c>
    </row>
    <row r="143" spans="1:48" x14ac:dyDescent="0.25">
      <c r="A143" t="s">
        <v>90</v>
      </c>
      <c r="B143" s="1">
        <v>2012</v>
      </c>
      <c r="C143" s="8" t="s">
        <v>521</v>
      </c>
      <c r="D143" t="s">
        <v>381</v>
      </c>
      <c r="E143" t="s">
        <v>383</v>
      </c>
      <c r="F143" t="s">
        <v>522</v>
      </c>
      <c r="Q143">
        <v>11.5</v>
      </c>
      <c r="R143">
        <v>0.2</v>
      </c>
      <c r="V143">
        <v>0.1</v>
      </c>
      <c r="W143">
        <v>1.9</v>
      </c>
      <c r="X143">
        <v>26.6</v>
      </c>
      <c r="Y143">
        <v>58.7</v>
      </c>
      <c r="Z143">
        <v>0.6</v>
      </c>
      <c r="AC143">
        <v>0.3</v>
      </c>
      <c r="AD143">
        <v>0.1</v>
      </c>
      <c r="AI143">
        <v>0.1</v>
      </c>
      <c r="AJ143">
        <v>0.1</v>
      </c>
      <c r="AN143">
        <v>0.1</v>
      </c>
      <c r="AO143">
        <v>0.3</v>
      </c>
      <c r="AP143" s="6">
        <f t="shared" si="9"/>
        <v>1.4630000000000001</v>
      </c>
      <c r="AQ143" s="6">
        <f t="shared" si="8"/>
        <v>13.9</v>
      </c>
      <c r="AR143" s="6">
        <f t="shared" si="10"/>
        <v>27.100000000000005</v>
      </c>
      <c r="AS143" s="6">
        <f t="shared" si="11"/>
        <v>59.300000000000004</v>
      </c>
      <c r="AT143" s="6">
        <v>17.787637088733806</v>
      </c>
      <c r="AU143" s="6">
        <v>292.61712662013963</v>
      </c>
      <c r="AV143">
        <v>55.7</v>
      </c>
    </row>
    <row r="144" spans="1:48" x14ac:dyDescent="0.25">
      <c r="A144" t="s">
        <v>93</v>
      </c>
      <c r="B144" s="1">
        <v>2012</v>
      </c>
      <c r="C144" s="8" t="s">
        <v>521</v>
      </c>
      <c r="D144" t="s">
        <v>381</v>
      </c>
      <c r="E144" t="s">
        <v>383</v>
      </c>
      <c r="F144" t="s">
        <v>522</v>
      </c>
      <c r="K144">
        <v>0.1</v>
      </c>
      <c r="M144">
        <v>0.3</v>
      </c>
      <c r="Q144">
        <v>14.9</v>
      </c>
      <c r="R144">
        <v>1</v>
      </c>
      <c r="U144">
        <v>0.1</v>
      </c>
      <c r="W144">
        <v>6.1</v>
      </c>
      <c r="X144">
        <v>40.4</v>
      </c>
      <c r="Y144">
        <v>36.200000000000003</v>
      </c>
      <c r="Z144">
        <v>0.3</v>
      </c>
      <c r="AC144">
        <v>0.2</v>
      </c>
      <c r="AD144">
        <v>0.1</v>
      </c>
      <c r="AI144">
        <v>0.2</v>
      </c>
      <c r="AJ144">
        <v>0.1</v>
      </c>
      <c r="AN144">
        <v>2.6</v>
      </c>
      <c r="AO144">
        <v>1.3</v>
      </c>
      <c r="AP144" s="6">
        <f t="shared" si="9"/>
        <v>1.149</v>
      </c>
      <c r="AQ144" s="6">
        <f t="shared" si="8"/>
        <v>24.5</v>
      </c>
      <c r="AR144" s="6">
        <f t="shared" si="10"/>
        <v>41.6</v>
      </c>
      <c r="AS144" s="6">
        <f t="shared" si="11"/>
        <v>36.5</v>
      </c>
      <c r="AT144" s="6">
        <v>17.841130604288505</v>
      </c>
      <c r="AU144" s="6">
        <v>294.04536744639381</v>
      </c>
      <c r="AV144">
        <v>55.7</v>
      </c>
    </row>
    <row r="145" spans="1:48" x14ac:dyDescent="0.25">
      <c r="A145" t="s">
        <v>79</v>
      </c>
      <c r="B145" s="1">
        <v>2012</v>
      </c>
      <c r="C145" s="8" t="s">
        <v>521</v>
      </c>
      <c r="D145" t="s">
        <v>381</v>
      </c>
      <c r="E145" t="s">
        <v>383</v>
      </c>
      <c r="F145" t="s">
        <v>522</v>
      </c>
      <c r="I145">
        <v>0.8</v>
      </c>
      <c r="J145">
        <v>0.5</v>
      </c>
      <c r="K145">
        <v>0.3</v>
      </c>
      <c r="M145">
        <v>1.1000000000000001</v>
      </c>
      <c r="Q145">
        <v>42.5</v>
      </c>
      <c r="R145">
        <v>0.2</v>
      </c>
      <c r="U145">
        <v>0.1</v>
      </c>
      <c r="W145">
        <v>4.2</v>
      </c>
      <c r="X145">
        <v>41.3</v>
      </c>
      <c r="Y145">
        <v>9.5</v>
      </c>
      <c r="Z145">
        <v>0.3</v>
      </c>
      <c r="AC145">
        <v>0.3</v>
      </c>
      <c r="AD145">
        <v>0.1</v>
      </c>
      <c r="AI145">
        <v>0.1</v>
      </c>
      <c r="AN145">
        <v>0.1</v>
      </c>
      <c r="AO145">
        <v>0.9</v>
      </c>
      <c r="AP145" s="6">
        <f t="shared" si="9"/>
        <v>0.61499999999999999</v>
      </c>
      <c r="AQ145" s="6">
        <f t="shared" si="8"/>
        <v>50.000000000000007</v>
      </c>
      <c r="AR145" s="6">
        <f t="shared" si="10"/>
        <v>41.6</v>
      </c>
      <c r="AS145" s="6">
        <f t="shared" si="11"/>
        <v>9.8000000000000007</v>
      </c>
      <c r="AT145" s="6">
        <v>16.99506903353058</v>
      </c>
      <c r="AU145" s="6">
        <v>283.20422978303753</v>
      </c>
      <c r="AV145">
        <v>61.9</v>
      </c>
    </row>
    <row r="146" spans="1:48" x14ac:dyDescent="0.25">
      <c r="A146" t="s">
        <v>44</v>
      </c>
      <c r="B146" s="1">
        <v>2012</v>
      </c>
      <c r="C146" s="8" t="s">
        <v>521</v>
      </c>
      <c r="D146" t="s">
        <v>381</v>
      </c>
      <c r="E146" t="s">
        <v>383</v>
      </c>
      <c r="F146" t="s">
        <v>522</v>
      </c>
      <c r="J146">
        <v>0.6</v>
      </c>
      <c r="K146">
        <v>0.1</v>
      </c>
      <c r="M146">
        <v>0</v>
      </c>
      <c r="Q146">
        <v>4.2</v>
      </c>
      <c r="R146">
        <v>0.1</v>
      </c>
      <c r="U146">
        <v>0.1</v>
      </c>
      <c r="W146">
        <v>1.6</v>
      </c>
      <c r="X146">
        <v>59.5</v>
      </c>
      <c r="Y146">
        <v>21.5</v>
      </c>
      <c r="Z146">
        <v>8.4</v>
      </c>
      <c r="AC146">
        <v>0.4</v>
      </c>
      <c r="AD146">
        <v>2.1</v>
      </c>
      <c r="AE146">
        <v>0.1</v>
      </c>
      <c r="AI146">
        <v>0.3</v>
      </c>
      <c r="AJ146">
        <v>0.5</v>
      </c>
      <c r="AN146">
        <v>0.1</v>
      </c>
      <c r="AO146">
        <v>4.4000000000000004</v>
      </c>
      <c r="AP146" s="6">
        <f t="shared" si="9"/>
        <v>1.306</v>
      </c>
      <c r="AQ146" s="6">
        <f t="shared" si="8"/>
        <v>7.3999999999999995</v>
      </c>
      <c r="AR146" s="6">
        <f t="shared" si="10"/>
        <v>62.2</v>
      </c>
      <c r="AS146" s="6">
        <f t="shared" si="11"/>
        <v>30</v>
      </c>
      <c r="AT146" s="6">
        <v>17.948795180722893</v>
      </c>
      <c r="AU146" s="6">
        <v>295.172420682731</v>
      </c>
      <c r="AV146">
        <v>53.7</v>
      </c>
    </row>
    <row r="147" spans="1:48" x14ac:dyDescent="0.25">
      <c r="A147" t="s">
        <v>76</v>
      </c>
      <c r="B147" s="1">
        <v>2012</v>
      </c>
      <c r="C147" s="8" t="s">
        <v>521</v>
      </c>
      <c r="D147" t="s">
        <v>381</v>
      </c>
      <c r="E147" t="s">
        <v>383</v>
      </c>
      <c r="F147" t="s">
        <v>522</v>
      </c>
      <c r="M147">
        <v>0.1</v>
      </c>
      <c r="Q147">
        <v>8.1999999999999993</v>
      </c>
      <c r="R147">
        <v>0.1</v>
      </c>
      <c r="W147">
        <v>2.5</v>
      </c>
      <c r="X147">
        <v>14.2</v>
      </c>
      <c r="Y147">
        <v>74.3</v>
      </c>
      <c r="Z147">
        <v>0.1</v>
      </c>
      <c r="AC147">
        <v>0.1</v>
      </c>
      <c r="AO147">
        <v>0.8</v>
      </c>
      <c r="AP147" s="6">
        <f t="shared" si="9"/>
        <v>1.6320000000000001</v>
      </c>
      <c r="AQ147" s="6">
        <f t="shared" si="8"/>
        <v>10.899999999999999</v>
      </c>
      <c r="AR147" s="6">
        <f t="shared" si="10"/>
        <v>14.299999999999999</v>
      </c>
      <c r="AS147" s="6">
        <f t="shared" si="11"/>
        <v>74.399999999999991</v>
      </c>
      <c r="AT147" s="6">
        <v>17.831325301204821</v>
      </c>
      <c r="AU147" s="6">
        <v>292.87014257028113</v>
      </c>
      <c r="AV147">
        <v>51.1</v>
      </c>
    </row>
    <row r="148" spans="1:48" x14ac:dyDescent="0.25">
      <c r="A148" t="s">
        <v>81</v>
      </c>
      <c r="B148" s="1">
        <v>2012</v>
      </c>
      <c r="C148" s="8" t="s">
        <v>521</v>
      </c>
      <c r="D148" t="s">
        <v>381</v>
      </c>
      <c r="E148" t="s">
        <v>383</v>
      </c>
      <c r="F148" t="s">
        <v>522</v>
      </c>
      <c r="K148">
        <v>0.1</v>
      </c>
      <c r="M148">
        <v>0.1</v>
      </c>
      <c r="Q148">
        <v>11.6</v>
      </c>
      <c r="R148">
        <v>0.2</v>
      </c>
      <c r="U148">
        <v>0.1</v>
      </c>
      <c r="W148">
        <v>3.9</v>
      </c>
      <c r="X148">
        <v>23.7</v>
      </c>
      <c r="Y148">
        <v>53.8</v>
      </c>
      <c r="Z148">
        <v>5.9</v>
      </c>
      <c r="AC148">
        <v>0.3</v>
      </c>
      <c r="AD148">
        <v>0.3</v>
      </c>
      <c r="AI148">
        <v>0.3</v>
      </c>
      <c r="AJ148">
        <v>0.1</v>
      </c>
      <c r="AN148">
        <v>0.1</v>
      </c>
      <c r="AO148">
        <v>4.3999999999999995</v>
      </c>
      <c r="AP148" s="6">
        <f t="shared" si="9"/>
        <v>1.496</v>
      </c>
      <c r="AQ148" s="6">
        <f t="shared" si="8"/>
        <v>16.5</v>
      </c>
      <c r="AR148" s="6">
        <f t="shared" si="10"/>
        <v>24.3</v>
      </c>
      <c r="AS148" s="6">
        <f t="shared" si="11"/>
        <v>59.699999999999996</v>
      </c>
      <c r="AT148" s="6">
        <v>17.788059701492539</v>
      </c>
      <c r="AU148" s="6">
        <v>292.56338706467665</v>
      </c>
      <c r="AV148">
        <v>51.3</v>
      </c>
    </row>
    <row r="149" spans="1:48" x14ac:dyDescent="0.25">
      <c r="A149" t="s">
        <v>73</v>
      </c>
      <c r="B149" s="1">
        <v>2012</v>
      </c>
      <c r="C149" s="8" t="s">
        <v>521</v>
      </c>
      <c r="D149" t="s">
        <v>381</v>
      </c>
      <c r="E149" t="s">
        <v>383</v>
      </c>
      <c r="F149" t="s">
        <v>522</v>
      </c>
      <c r="K149">
        <v>0.1</v>
      </c>
      <c r="M149">
        <v>0.1</v>
      </c>
      <c r="Q149">
        <v>6.4</v>
      </c>
      <c r="R149">
        <v>0.1</v>
      </c>
      <c r="U149">
        <v>0.1</v>
      </c>
      <c r="V149">
        <v>0.1</v>
      </c>
      <c r="W149">
        <v>3.6</v>
      </c>
      <c r="X149">
        <v>21.7</v>
      </c>
      <c r="Y149">
        <v>66.3</v>
      </c>
      <c r="Z149">
        <v>1.5</v>
      </c>
      <c r="AC149">
        <v>0.3</v>
      </c>
      <c r="AD149">
        <v>0.2</v>
      </c>
      <c r="AI149">
        <v>0.6</v>
      </c>
      <c r="AJ149">
        <v>0.1</v>
      </c>
      <c r="AN149">
        <v>0.2</v>
      </c>
      <c r="AO149">
        <v>0.1</v>
      </c>
      <c r="AP149" s="6">
        <f t="shared" si="9"/>
        <v>1.5929999999999997</v>
      </c>
      <c r="AQ149" s="6">
        <f t="shared" si="8"/>
        <v>11.4</v>
      </c>
      <c r="AR149" s="6">
        <f t="shared" si="10"/>
        <v>22.2</v>
      </c>
      <c r="AS149" s="6">
        <f t="shared" si="11"/>
        <v>67.8</v>
      </c>
      <c r="AT149" s="6">
        <v>17.909270216962526</v>
      </c>
      <c r="AU149" s="6">
        <v>294.09867652859958</v>
      </c>
      <c r="AV149">
        <v>51.1</v>
      </c>
    </row>
    <row r="150" spans="1:48" x14ac:dyDescent="0.25">
      <c r="A150" t="s">
        <v>83</v>
      </c>
      <c r="B150" s="1">
        <v>2012</v>
      </c>
      <c r="C150" s="8" t="s">
        <v>521</v>
      </c>
      <c r="D150" t="s">
        <v>381</v>
      </c>
      <c r="E150" t="s">
        <v>383</v>
      </c>
      <c r="F150" t="s">
        <v>522</v>
      </c>
      <c r="H150">
        <v>0.1</v>
      </c>
      <c r="J150">
        <v>0.1</v>
      </c>
      <c r="K150">
        <v>0.2</v>
      </c>
      <c r="M150">
        <v>2.6</v>
      </c>
      <c r="N150">
        <v>0.3</v>
      </c>
      <c r="O150">
        <v>0.6</v>
      </c>
      <c r="P150">
        <v>0.1</v>
      </c>
      <c r="Q150">
        <v>24.3</v>
      </c>
      <c r="R150">
        <v>2.6</v>
      </c>
      <c r="U150">
        <v>1.4</v>
      </c>
      <c r="V150">
        <v>0.6</v>
      </c>
      <c r="W150">
        <v>18.2</v>
      </c>
      <c r="X150">
        <v>42.2</v>
      </c>
      <c r="Y150">
        <v>4.4000000000000004</v>
      </c>
      <c r="Z150">
        <v>0.9</v>
      </c>
      <c r="AC150">
        <v>0.2</v>
      </c>
      <c r="AD150">
        <v>0.6</v>
      </c>
      <c r="AI150">
        <v>0.1</v>
      </c>
      <c r="AJ150">
        <v>0.1</v>
      </c>
      <c r="AO150">
        <v>2.4</v>
      </c>
      <c r="AP150" s="6">
        <f t="shared" si="9"/>
        <v>0.58000000000000018</v>
      </c>
      <c r="AQ150" s="6">
        <f t="shared" si="8"/>
        <v>47.800000000000004</v>
      </c>
      <c r="AR150" s="6">
        <f t="shared" si="10"/>
        <v>46.500000000000007</v>
      </c>
      <c r="AS150" s="6">
        <f t="shared" si="11"/>
        <v>5.3000000000000007</v>
      </c>
      <c r="AT150" s="6">
        <v>17.294176706827312</v>
      </c>
      <c r="AU150" s="6">
        <v>287.44958534136538</v>
      </c>
      <c r="AV150">
        <v>58.9</v>
      </c>
    </row>
    <row r="151" spans="1:48" x14ac:dyDescent="0.25">
      <c r="A151" t="s">
        <v>89</v>
      </c>
      <c r="B151" s="1">
        <v>2012</v>
      </c>
      <c r="C151" s="8" t="s">
        <v>521</v>
      </c>
      <c r="D151" t="s">
        <v>381</v>
      </c>
      <c r="E151" t="s">
        <v>383</v>
      </c>
      <c r="F151" t="s">
        <v>522</v>
      </c>
      <c r="K151">
        <v>0.2</v>
      </c>
      <c r="M151">
        <v>0.8</v>
      </c>
      <c r="O151">
        <v>0.1</v>
      </c>
      <c r="Q151">
        <v>16.5</v>
      </c>
      <c r="R151">
        <v>0.9</v>
      </c>
      <c r="U151">
        <v>0.1</v>
      </c>
      <c r="V151">
        <v>0.1</v>
      </c>
      <c r="W151">
        <v>7.1</v>
      </c>
      <c r="X151">
        <v>44.6</v>
      </c>
      <c r="Y151">
        <v>25.1</v>
      </c>
      <c r="Z151">
        <v>1.1000000000000001</v>
      </c>
      <c r="AC151">
        <v>0.3</v>
      </c>
      <c r="AD151">
        <v>0.5</v>
      </c>
      <c r="AI151">
        <v>0.4</v>
      </c>
      <c r="AJ151">
        <v>0.1</v>
      </c>
      <c r="AN151">
        <v>0.2</v>
      </c>
      <c r="AO151">
        <v>4.9000000000000004</v>
      </c>
      <c r="AP151" s="6">
        <f t="shared" si="9"/>
        <v>0.997</v>
      </c>
      <c r="AQ151" s="6">
        <f t="shared" si="8"/>
        <v>25.700000000000003</v>
      </c>
      <c r="AR151" s="6">
        <f t="shared" si="10"/>
        <v>46.2</v>
      </c>
      <c r="AS151" s="6">
        <f t="shared" si="11"/>
        <v>26.200000000000003</v>
      </c>
      <c r="AT151" s="6">
        <v>17.644240570846076</v>
      </c>
      <c r="AU151" s="6">
        <v>291.49086646279301</v>
      </c>
      <c r="AV151">
        <v>56.9</v>
      </c>
    </row>
    <row r="152" spans="1:48" x14ac:dyDescent="0.25">
      <c r="A152" t="s">
        <v>44</v>
      </c>
      <c r="B152" s="1">
        <v>2013</v>
      </c>
      <c r="C152" s="8" t="s">
        <v>523</v>
      </c>
      <c r="D152" t="s">
        <v>384</v>
      </c>
      <c r="E152" t="s">
        <v>385</v>
      </c>
      <c r="F152" t="s">
        <v>386</v>
      </c>
      <c r="Q152">
        <v>4.51</v>
      </c>
      <c r="R152">
        <v>0.36</v>
      </c>
      <c r="U152">
        <v>0.14000000000000001</v>
      </c>
      <c r="W152">
        <v>2</v>
      </c>
      <c r="X152">
        <v>60.33</v>
      </c>
      <c r="Y152">
        <v>21.24</v>
      </c>
      <c r="Z152">
        <v>9.49</v>
      </c>
      <c r="AC152">
        <v>0.62</v>
      </c>
      <c r="AD152">
        <v>1.49</v>
      </c>
      <c r="AI152">
        <v>0.35</v>
      </c>
      <c r="AJ152">
        <v>0.42</v>
      </c>
      <c r="AN152">
        <v>0.16</v>
      </c>
      <c r="AP152" s="6">
        <f t="shared" si="9"/>
        <v>1.3354999999999999</v>
      </c>
      <c r="AQ152" s="6">
        <f t="shared" si="8"/>
        <v>7.7799999999999994</v>
      </c>
      <c r="AR152" s="6">
        <f t="shared" si="10"/>
        <v>62.6</v>
      </c>
      <c r="AS152" s="6">
        <f t="shared" si="11"/>
        <v>30.729999999999997</v>
      </c>
      <c r="AT152" s="6">
        <v>17.983977845910395</v>
      </c>
      <c r="AU152" s="6">
        <v>295.64677766788645</v>
      </c>
      <c r="AV152">
        <v>54.8</v>
      </c>
    </row>
    <row r="153" spans="1:48" x14ac:dyDescent="0.25">
      <c r="A153" t="s">
        <v>43</v>
      </c>
      <c r="B153" s="1">
        <v>2013</v>
      </c>
      <c r="C153" s="8" t="s">
        <v>523</v>
      </c>
      <c r="D153" t="s">
        <v>384</v>
      </c>
      <c r="E153" t="s">
        <v>385</v>
      </c>
      <c r="F153" t="s">
        <v>386</v>
      </c>
      <c r="Q153">
        <v>1.38</v>
      </c>
      <c r="W153">
        <v>1.1100000000000001</v>
      </c>
      <c r="X153">
        <v>91.42</v>
      </c>
      <c r="Y153">
        <v>4.84</v>
      </c>
      <c r="Z153">
        <v>0.56000000000000005</v>
      </c>
      <c r="AC153">
        <v>0.25</v>
      </c>
      <c r="AD153">
        <v>0.42</v>
      </c>
      <c r="AP153" s="6">
        <f t="shared" si="9"/>
        <v>1.032</v>
      </c>
      <c r="AQ153" s="6">
        <f t="shared" si="8"/>
        <v>2.74</v>
      </c>
      <c r="AR153" s="6">
        <f t="shared" si="10"/>
        <v>91.84</v>
      </c>
      <c r="AS153" s="6">
        <f t="shared" si="11"/>
        <v>5.4</v>
      </c>
      <c r="AT153" s="6">
        <v>17.985797159431883</v>
      </c>
      <c r="AU153" s="6">
        <v>296.24947489497896</v>
      </c>
      <c r="AV153">
        <v>42.1</v>
      </c>
    </row>
    <row r="154" spans="1:48" x14ac:dyDescent="0.25">
      <c r="A154" t="s">
        <v>85</v>
      </c>
      <c r="B154" s="1">
        <v>2013</v>
      </c>
      <c r="C154" s="8" t="s">
        <v>523</v>
      </c>
      <c r="D154" t="s">
        <v>384</v>
      </c>
      <c r="E154" t="s">
        <v>385</v>
      </c>
      <c r="F154" t="s">
        <v>386</v>
      </c>
      <c r="I154">
        <v>6.46</v>
      </c>
      <c r="J154">
        <v>5.62</v>
      </c>
      <c r="K154">
        <v>46.91</v>
      </c>
      <c r="M154">
        <v>18.739999999999998</v>
      </c>
      <c r="Q154">
        <v>9.69</v>
      </c>
      <c r="R154">
        <v>0.11</v>
      </c>
      <c r="W154">
        <v>2.83</v>
      </c>
      <c r="X154">
        <v>6.83</v>
      </c>
      <c r="Y154">
        <v>2.21</v>
      </c>
      <c r="AC154">
        <v>0.1</v>
      </c>
      <c r="AP154" s="6">
        <f t="shared" si="9"/>
        <v>0.11359999999999999</v>
      </c>
      <c r="AQ154" s="6">
        <f t="shared" si="8"/>
        <v>90.35</v>
      </c>
      <c r="AR154" s="6">
        <f t="shared" si="10"/>
        <v>6.94</v>
      </c>
      <c r="AS154" s="6">
        <f t="shared" si="11"/>
        <v>2.21</v>
      </c>
      <c r="AT154" s="6">
        <v>13.121809045226133</v>
      </c>
      <c r="AU154" s="6">
        <v>229.8585581909548</v>
      </c>
      <c r="AV154">
        <v>61</v>
      </c>
    </row>
    <row r="155" spans="1:48" x14ac:dyDescent="0.25">
      <c r="A155" t="s">
        <v>90</v>
      </c>
      <c r="B155" s="1">
        <v>2013</v>
      </c>
      <c r="C155" s="8" t="s">
        <v>523</v>
      </c>
      <c r="D155" t="s">
        <v>384</v>
      </c>
      <c r="E155" t="s">
        <v>385</v>
      </c>
      <c r="F155" t="s">
        <v>386</v>
      </c>
      <c r="Q155">
        <v>11.81</v>
      </c>
      <c r="R155">
        <v>0.12</v>
      </c>
      <c r="W155">
        <v>2.13</v>
      </c>
      <c r="X155">
        <v>27.35</v>
      </c>
      <c r="Y155">
        <v>57.74</v>
      </c>
      <c r="Z155">
        <v>0.63</v>
      </c>
      <c r="AC155">
        <v>0.34</v>
      </c>
      <c r="AD155">
        <v>0.33</v>
      </c>
      <c r="AN155">
        <v>0.14000000000000001</v>
      </c>
      <c r="AP155" s="6">
        <f t="shared" si="9"/>
        <v>1.4517000000000002</v>
      </c>
      <c r="AQ155" s="6">
        <f t="shared" si="8"/>
        <v>14.420000000000002</v>
      </c>
      <c r="AR155" s="6">
        <f t="shared" si="10"/>
        <v>27.8</v>
      </c>
      <c r="AS155" s="6">
        <f t="shared" si="11"/>
        <v>58.370000000000005</v>
      </c>
      <c r="AT155" s="6">
        <v>17.784471617456997</v>
      </c>
      <c r="AU155" s="6">
        <v>292.60362471418625</v>
      </c>
      <c r="AV155">
        <v>52.5</v>
      </c>
    </row>
    <row r="156" spans="1:48" x14ac:dyDescent="0.25">
      <c r="A156" t="s">
        <v>136</v>
      </c>
      <c r="B156" s="1">
        <v>2013</v>
      </c>
      <c r="C156" s="8" t="s">
        <v>523</v>
      </c>
      <c r="D156" t="s">
        <v>384</v>
      </c>
      <c r="E156" t="s">
        <v>385</v>
      </c>
      <c r="F156" t="s">
        <v>386</v>
      </c>
      <c r="M156">
        <v>0.72</v>
      </c>
      <c r="Q156">
        <v>25.93</v>
      </c>
      <c r="R156">
        <v>0.36</v>
      </c>
      <c r="W156">
        <v>1.74</v>
      </c>
      <c r="X156">
        <v>15.98</v>
      </c>
      <c r="Y156">
        <v>55.12</v>
      </c>
      <c r="Z156">
        <v>0.16</v>
      </c>
      <c r="AC156">
        <v>0.22</v>
      </c>
      <c r="AD156">
        <v>7.0000000000000007E-2</v>
      </c>
      <c r="AI156">
        <v>0.11</v>
      </c>
      <c r="AP156" s="6">
        <f t="shared" si="9"/>
        <v>1.2712999999999999</v>
      </c>
      <c r="AQ156" s="6">
        <f t="shared" si="8"/>
        <v>28.719999999999995</v>
      </c>
      <c r="AR156" s="6">
        <f t="shared" si="10"/>
        <v>16.41</v>
      </c>
      <c r="AS156" s="6">
        <f t="shared" si="11"/>
        <v>55.279999999999994</v>
      </c>
      <c r="AT156" s="6">
        <v>17.457822926003391</v>
      </c>
      <c r="AU156" s="6">
        <v>288.37583756597951</v>
      </c>
      <c r="AV156">
        <v>53.3</v>
      </c>
    </row>
    <row r="157" spans="1:48" x14ac:dyDescent="0.25">
      <c r="A157" t="s">
        <v>137</v>
      </c>
      <c r="B157" s="1">
        <v>2013</v>
      </c>
      <c r="C157" s="8" t="s">
        <v>523</v>
      </c>
      <c r="D157" t="s">
        <v>384</v>
      </c>
      <c r="E157" t="s">
        <v>385</v>
      </c>
      <c r="F157" t="s">
        <v>386</v>
      </c>
      <c r="M157">
        <v>0.1</v>
      </c>
      <c r="Q157">
        <v>7.25</v>
      </c>
      <c r="R157">
        <v>0.1</v>
      </c>
      <c r="U157">
        <v>0.1</v>
      </c>
      <c r="W157">
        <v>3.43</v>
      </c>
      <c r="X157">
        <v>10.8</v>
      </c>
      <c r="Y157">
        <v>77.25</v>
      </c>
      <c r="Z157">
        <v>5.4</v>
      </c>
      <c r="AD157">
        <v>0.1</v>
      </c>
      <c r="AP157" s="6">
        <f t="shared" si="9"/>
        <v>1.8170000000000002</v>
      </c>
      <c r="AQ157" s="6">
        <f t="shared" si="8"/>
        <v>10.879999999999999</v>
      </c>
      <c r="AR157" s="6">
        <f t="shared" si="10"/>
        <v>11</v>
      </c>
      <c r="AS157" s="6">
        <f t="shared" si="11"/>
        <v>82.65</v>
      </c>
      <c r="AT157" s="6">
        <v>17.856500526164741</v>
      </c>
      <c r="AU157" s="6">
        <v>293.02394709652725</v>
      </c>
      <c r="AV157">
        <v>50.6</v>
      </c>
    </row>
    <row r="158" spans="1:48" x14ac:dyDescent="0.25">
      <c r="A158" t="s">
        <v>98</v>
      </c>
      <c r="B158" s="1">
        <v>2013</v>
      </c>
      <c r="C158" s="8" t="s">
        <v>523</v>
      </c>
      <c r="D158" t="s">
        <v>384</v>
      </c>
      <c r="E158" t="s">
        <v>385</v>
      </c>
      <c r="F158" t="s">
        <v>386</v>
      </c>
      <c r="Q158">
        <v>6.32</v>
      </c>
      <c r="R158">
        <v>0.3</v>
      </c>
      <c r="W158">
        <v>3.71</v>
      </c>
      <c r="X158">
        <v>79.17</v>
      </c>
      <c r="Y158">
        <v>10.67</v>
      </c>
      <c r="Z158">
        <v>0.15</v>
      </c>
      <c r="AC158">
        <v>0.1</v>
      </c>
      <c r="AD158">
        <v>0.1</v>
      </c>
      <c r="AP158" s="6">
        <f t="shared" si="9"/>
        <v>1.0136000000000001</v>
      </c>
      <c r="AQ158" s="6">
        <f t="shared" si="8"/>
        <v>10.130000000000001</v>
      </c>
      <c r="AR158" s="6">
        <f t="shared" si="10"/>
        <v>79.569999999999993</v>
      </c>
      <c r="AS158" s="6">
        <f t="shared" si="11"/>
        <v>10.82</v>
      </c>
      <c r="AT158" s="6">
        <v>17.872264226024672</v>
      </c>
      <c r="AU158" s="6">
        <v>294.70490628730596</v>
      </c>
      <c r="AV158">
        <v>53.8</v>
      </c>
    </row>
    <row r="159" spans="1:48" x14ac:dyDescent="0.25">
      <c r="A159" t="s">
        <v>93</v>
      </c>
      <c r="B159" s="1">
        <v>2013</v>
      </c>
      <c r="C159" s="8" t="s">
        <v>523</v>
      </c>
      <c r="D159" t="s">
        <v>384</v>
      </c>
      <c r="E159" t="s">
        <v>385</v>
      </c>
      <c r="F159" t="s">
        <v>386</v>
      </c>
      <c r="M159">
        <v>0.15</v>
      </c>
      <c r="Q159">
        <v>14.42</v>
      </c>
      <c r="R159">
        <v>0.69</v>
      </c>
      <c r="U159">
        <v>0.08</v>
      </c>
      <c r="W159">
        <v>5.82</v>
      </c>
      <c r="X159">
        <v>42.81</v>
      </c>
      <c r="Y159">
        <v>35.380000000000003</v>
      </c>
      <c r="Z159">
        <v>0.23</v>
      </c>
      <c r="AC159">
        <v>0.09</v>
      </c>
      <c r="AD159">
        <v>0.1</v>
      </c>
      <c r="AI159">
        <v>0.14000000000000001</v>
      </c>
      <c r="AN159">
        <v>1.47</v>
      </c>
      <c r="AP159" s="6">
        <f t="shared" si="9"/>
        <v>1.1505000000000001</v>
      </c>
      <c r="AQ159" s="6">
        <f t="shared" si="8"/>
        <v>22.169999999999998</v>
      </c>
      <c r="AR159" s="6">
        <f t="shared" si="10"/>
        <v>43.6</v>
      </c>
      <c r="AS159" s="6">
        <f t="shared" si="11"/>
        <v>35.61</v>
      </c>
      <c r="AT159" s="6">
        <v>17.791477608995859</v>
      </c>
      <c r="AU159" s="6">
        <v>293.31895206155053</v>
      </c>
      <c r="AV159">
        <v>55.7</v>
      </c>
    </row>
    <row r="160" spans="1:48" x14ac:dyDescent="0.25">
      <c r="A160" t="s">
        <v>102</v>
      </c>
      <c r="B160" s="1">
        <v>2013</v>
      </c>
      <c r="C160" s="8" t="s">
        <v>523</v>
      </c>
      <c r="D160" t="s">
        <v>384</v>
      </c>
      <c r="E160" t="s">
        <v>385</v>
      </c>
      <c r="F160" t="s">
        <v>386</v>
      </c>
      <c r="Q160">
        <v>10.89</v>
      </c>
      <c r="W160">
        <v>7.89</v>
      </c>
      <c r="X160">
        <v>53.56</v>
      </c>
      <c r="Y160">
        <v>21.34</v>
      </c>
      <c r="Z160">
        <v>2.09</v>
      </c>
      <c r="AC160">
        <v>1.82</v>
      </c>
      <c r="AD160">
        <v>1.1499999999999999</v>
      </c>
      <c r="AI160">
        <v>4.1100000000000003</v>
      </c>
      <c r="AN160">
        <v>1.33</v>
      </c>
      <c r="AP160" s="6">
        <f t="shared" si="9"/>
        <v>1.0366000000000002</v>
      </c>
      <c r="AQ160" s="6">
        <f t="shared" si="8"/>
        <v>26.04</v>
      </c>
      <c r="AR160" s="6">
        <f t="shared" si="10"/>
        <v>54.71</v>
      </c>
      <c r="AS160" s="6">
        <f t="shared" si="11"/>
        <v>23.43</v>
      </c>
      <c r="AT160" s="6">
        <v>18.082357458245344</v>
      </c>
      <c r="AU160" s="6">
        <v>297.67896813207904</v>
      </c>
      <c r="AV160">
        <v>55.4</v>
      </c>
    </row>
    <row r="161" spans="1:48" x14ac:dyDescent="0.25">
      <c r="A161" t="s">
        <v>138</v>
      </c>
      <c r="B161" s="1">
        <v>2013</v>
      </c>
      <c r="C161" s="8" t="s">
        <v>523</v>
      </c>
      <c r="D161" t="s">
        <v>384</v>
      </c>
      <c r="E161" t="s">
        <v>385</v>
      </c>
      <c r="F161" t="s">
        <v>386</v>
      </c>
      <c r="Q161">
        <v>5.18</v>
      </c>
      <c r="R161">
        <v>0.1</v>
      </c>
      <c r="W161">
        <v>3.26</v>
      </c>
      <c r="X161">
        <v>19.04</v>
      </c>
      <c r="Y161">
        <v>16.12</v>
      </c>
      <c r="Z161">
        <v>54.54</v>
      </c>
      <c r="AC161">
        <v>0.09</v>
      </c>
      <c r="AD161">
        <v>7.0000000000000007E-2</v>
      </c>
      <c r="AI161">
        <v>0.1</v>
      </c>
      <c r="AJ161">
        <v>0.2</v>
      </c>
      <c r="AP161" s="6">
        <f t="shared" si="9"/>
        <v>2.1526999999999998</v>
      </c>
      <c r="AQ161" s="6">
        <f t="shared" si="8"/>
        <v>8.629999999999999</v>
      </c>
      <c r="AR161" s="6">
        <f t="shared" si="10"/>
        <v>19.41</v>
      </c>
      <c r="AS161" s="6">
        <f t="shared" si="11"/>
        <v>70.66</v>
      </c>
      <c r="AT161" s="6">
        <v>17.908409321175281</v>
      </c>
      <c r="AU161" s="6">
        <v>292.86648044579533</v>
      </c>
      <c r="AV161">
        <v>51.3</v>
      </c>
    </row>
    <row r="162" spans="1:48" x14ac:dyDescent="0.25">
      <c r="A162" t="s">
        <v>119</v>
      </c>
      <c r="B162" s="1">
        <v>2013</v>
      </c>
      <c r="C162" s="8" t="s">
        <v>523</v>
      </c>
      <c r="D162" t="s">
        <v>384</v>
      </c>
      <c r="E162" t="s">
        <v>385</v>
      </c>
      <c r="F162" t="s">
        <v>386</v>
      </c>
      <c r="G162"/>
      <c r="M162">
        <v>0.15</v>
      </c>
      <c r="Q162">
        <v>22.23</v>
      </c>
      <c r="W162">
        <v>22.49</v>
      </c>
      <c r="X162">
        <v>39.01</v>
      </c>
      <c r="Y162">
        <v>14.87</v>
      </c>
      <c r="Z162">
        <v>0.1</v>
      </c>
      <c r="AC162">
        <v>1.01</v>
      </c>
      <c r="AP162" s="6">
        <f t="shared" si="9"/>
        <v>0.6905</v>
      </c>
      <c r="AQ162" s="6">
        <f t="shared" si="8"/>
        <v>45.879999999999995</v>
      </c>
      <c r="AR162" s="6">
        <f t="shared" si="10"/>
        <v>39.01</v>
      </c>
      <c r="AS162" s="6">
        <f t="shared" si="11"/>
        <v>14.969999999999999</v>
      </c>
      <c r="AT162" s="6">
        <v>17.568996595233326</v>
      </c>
      <c r="AU162" s="6">
        <v>291.08663128379726</v>
      </c>
      <c r="AV162">
        <v>56.9</v>
      </c>
    </row>
    <row r="163" spans="1:48" x14ac:dyDescent="0.25">
      <c r="A163" t="s">
        <v>87</v>
      </c>
      <c r="B163" s="1">
        <v>2013</v>
      </c>
      <c r="C163" s="8" t="s">
        <v>523</v>
      </c>
      <c r="D163" t="s">
        <v>384</v>
      </c>
      <c r="E163" t="s">
        <v>385</v>
      </c>
      <c r="F163" t="s">
        <v>386</v>
      </c>
      <c r="K163">
        <v>0.4</v>
      </c>
      <c r="M163">
        <v>0.18</v>
      </c>
      <c r="Q163">
        <v>17.57</v>
      </c>
      <c r="W163">
        <v>16.600000000000001</v>
      </c>
      <c r="X163">
        <v>45.83</v>
      </c>
      <c r="Y163">
        <v>17.79</v>
      </c>
      <c r="Z163">
        <v>0.72</v>
      </c>
      <c r="AC163">
        <v>1.18</v>
      </c>
      <c r="AI163">
        <v>0.15</v>
      </c>
      <c r="AP163" s="6">
        <f t="shared" si="9"/>
        <v>0.83569999999999989</v>
      </c>
      <c r="AQ163" s="6">
        <f t="shared" si="8"/>
        <v>36.08</v>
      </c>
      <c r="AR163" s="6">
        <f t="shared" si="10"/>
        <v>45.83</v>
      </c>
      <c r="AS163" s="6">
        <f t="shared" si="11"/>
        <v>18.509999999999998</v>
      </c>
      <c r="AT163" s="6">
        <v>17.648476399123677</v>
      </c>
      <c r="AU163" s="6">
        <v>291.91942202748447</v>
      </c>
      <c r="AV163">
        <v>54.2</v>
      </c>
    </row>
    <row r="164" spans="1:48" x14ac:dyDescent="0.25">
      <c r="A164" t="s">
        <v>103</v>
      </c>
      <c r="B164" s="1">
        <v>2013</v>
      </c>
      <c r="C164" s="8" t="s">
        <v>523</v>
      </c>
      <c r="D164" t="s">
        <v>384</v>
      </c>
      <c r="E164" t="s">
        <v>385</v>
      </c>
      <c r="F164" t="s">
        <v>386</v>
      </c>
      <c r="M164">
        <v>0.05</v>
      </c>
      <c r="Q164">
        <v>11.47</v>
      </c>
      <c r="R164">
        <v>0.9</v>
      </c>
      <c r="U164">
        <v>7.0000000000000007E-2</v>
      </c>
      <c r="W164">
        <v>2.83</v>
      </c>
      <c r="X164">
        <v>74.52</v>
      </c>
      <c r="Y164">
        <v>9.5399999999999991</v>
      </c>
      <c r="Z164">
        <v>0.51</v>
      </c>
      <c r="AC164">
        <v>0.49</v>
      </c>
      <c r="AD164">
        <v>0.28999999999999998</v>
      </c>
      <c r="AI164">
        <v>0.16</v>
      </c>
      <c r="AN164">
        <v>0.17</v>
      </c>
      <c r="AP164" s="6">
        <f t="shared" si="9"/>
        <v>0.96320000000000006</v>
      </c>
      <c r="AQ164" s="6">
        <f t="shared" si="8"/>
        <v>15.240000000000002</v>
      </c>
      <c r="AR164" s="6">
        <f t="shared" si="10"/>
        <v>75.710000000000008</v>
      </c>
      <c r="AS164" s="6">
        <f t="shared" si="11"/>
        <v>10.049999999999999</v>
      </c>
      <c r="AT164" s="6">
        <v>17.784257425742574</v>
      </c>
      <c r="AU164" s="6">
        <v>293.57973237623753</v>
      </c>
      <c r="AV164">
        <v>58.9</v>
      </c>
    </row>
    <row r="165" spans="1:48" x14ac:dyDescent="0.25">
      <c r="A165" t="s">
        <v>79</v>
      </c>
      <c r="B165" s="1">
        <v>2013</v>
      </c>
      <c r="C165" s="8" t="s">
        <v>523</v>
      </c>
      <c r="D165" t="s">
        <v>384</v>
      </c>
      <c r="E165" t="s">
        <v>385</v>
      </c>
      <c r="F165" t="s">
        <v>386</v>
      </c>
      <c r="I165">
        <v>0.08</v>
      </c>
      <c r="J165">
        <v>0.06</v>
      </c>
      <c r="K165">
        <v>0.37</v>
      </c>
      <c r="M165">
        <v>1.1299999999999999</v>
      </c>
      <c r="Q165">
        <v>42.39</v>
      </c>
      <c r="R165">
        <v>0.17</v>
      </c>
      <c r="U165">
        <v>0.06</v>
      </c>
      <c r="W165">
        <v>4.2</v>
      </c>
      <c r="X165">
        <v>40.909999999999997</v>
      </c>
      <c r="Y165">
        <v>9.9700000000000006</v>
      </c>
      <c r="Z165">
        <v>0.28999999999999998</v>
      </c>
      <c r="AC165">
        <v>0.28999999999999998</v>
      </c>
      <c r="AD165">
        <v>0.16</v>
      </c>
      <c r="AN165">
        <v>0.05</v>
      </c>
      <c r="AP165" s="6">
        <f t="shared" si="9"/>
        <v>0.62049999999999994</v>
      </c>
      <c r="AQ165" s="6">
        <f t="shared" si="8"/>
        <v>48.63</v>
      </c>
      <c r="AR165" s="6">
        <f t="shared" si="10"/>
        <v>41.239999999999995</v>
      </c>
      <c r="AS165" s="6">
        <f t="shared" si="11"/>
        <v>10.26</v>
      </c>
      <c r="AT165" s="6">
        <v>17.081194447218614</v>
      </c>
      <c r="AU165" s="6">
        <v>284.38594517127734</v>
      </c>
      <c r="AV165">
        <v>61.2</v>
      </c>
    </row>
    <row r="166" spans="1:48" x14ac:dyDescent="0.25">
      <c r="A166" t="s">
        <v>100</v>
      </c>
      <c r="B166" s="1">
        <v>2013</v>
      </c>
      <c r="C166" s="8" t="s">
        <v>523</v>
      </c>
      <c r="D166" t="s">
        <v>384</v>
      </c>
      <c r="E166" t="s">
        <v>385</v>
      </c>
      <c r="F166" t="s">
        <v>386</v>
      </c>
      <c r="Q166">
        <v>10.33</v>
      </c>
      <c r="W166">
        <v>2.79</v>
      </c>
      <c r="X166">
        <v>47.63</v>
      </c>
      <c r="Y166">
        <v>31.52</v>
      </c>
      <c r="Z166">
        <v>0.64</v>
      </c>
      <c r="AC166">
        <v>1.07</v>
      </c>
      <c r="AD166">
        <v>1.48</v>
      </c>
      <c r="AI166">
        <v>2.86</v>
      </c>
      <c r="AJ166">
        <v>0.1</v>
      </c>
      <c r="AN166">
        <v>1.3</v>
      </c>
      <c r="AP166" s="6">
        <f t="shared" si="9"/>
        <v>1.1416999999999999</v>
      </c>
      <c r="AQ166" s="6">
        <f t="shared" si="8"/>
        <v>18.350000000000001</v>
      </c>
      <c r="AR166" s="6">
        <f t="shared" si="10"/>
        <v>49.21</v>
      </c>
      <c r="AS166" s="6">
        <f t="shared" si="11"/>
        <v>32.159999999999997</v>
      </c>
      <c r="AT166" s="6">
        <v>18.040914560770162</v>
      </c>
      <c r="AU166" s="6">
        <v>296.79737685519456</v>
      </c>
      <c r="AV166">
        <v>54.9</v>
      </c>
    </row>
    <row r="167" spans="1:48" x14ac:dyDescent="0.25">
      <c r="A167" t="s">
        <v>44</v>
      </c>
      <c r="B167" s="1">
        <v>2013</v>
      </c>
      <c r="C167" s="8" t="s">
        <v>523</v>
      </c>
      <c r="D167" t="s">
        <v>384</v>
      </c>
      <c r="E167" t="s">
        <v>385</v>
      </c>
      <c r="F167" t="s">
        <v>386</v>
      </c>
      <c r="M167">
        <v>0.04</v>
      </c>
      <c r="Q167">
        <v>4.07</v>
      </c>
      <c r="R167">
        <v>0.23</v>
      </c>
      <c r="U167">
        <v>7.0000000000000007E-2</v>
      </c>
      <c r="W167">
        <v>1.55</v>
      </c>
      <c r="X167">
        <v>62.24</v>
      </c>
      <c r="Y167">
        <v>20.61</v>
      </c>
      <c r="Z167">
        <v>8.7200000000000006</v>
      </c>
      <c r="AC167">
        <v>0.87</v>
      </c>
      <c r="AD167">
        <v>1.0900000000000001</v>
      </c>
      <c r="AI167">
        <v>0.27</v>
      </c>
      <c r="AJ167">
        <v>0.71</v>
      </c>
      <c r="AP167" s="6">
        <f t="shared" si="9"/>
        <v>1.3165</v>
      </c>
      <c r="AQ167" s="6">
        <f t="shared" si="8"/>
        <v>6.870000000000001</v>
      </c>
      <c r="AR167" s="6">
        <f t="shared" si="10"/>
        <v>64.27</v>
      </c>
      <c r="AS167" s="6">
        <f t="shared" si="11"/>
        <v>29.33</v>
      </c>
      <c r="AT167" s="6">
        <v>17.99014631233204</v>
      </c>
      <c r="AU167" s="6">
        <v>295.75425380710658</v>
      </c>
      <c r="AV167">
        <v>54.1</v>
      </c>
    </row>
    <row r="168" spans="1:48" x14ac:dyDescent="0.25">
      <c r="A168" t="s">
        <v>130</v>
      </c>
      <c r="B168" s="1">
        <v>2013</v>
      </c>
      <c r="C168" s="8" t="s">
        <v>523</v>
      </c>
      <c r="D168" t="s">
        <v>384</v>
      </c>
      <c r="E168" t="s">
        <v>385</v>
      </c>
      <c r="F168" t="s">
        <v>386</v>
      </c>
      <c r="K168">
        <v>0.08</v>
      </c>
      <c r="M168">
        <v>0.45</v>
      </c>
      <c r="Q168">
        <v>18.12</v>
      </c>
      <c r="R168">
        <v>0.2</v>
      </c>
      <c r="W168">
        <v>2.17</v>
      </c>
      <c r="X168">
        <v>42.35</v>
      </c>
      <c r="Y168">
        <v>34.840000000000003</v>
      </c>
      <c r="Z168">
        <v>0.93</v>
      </c>
      <c r="AC168">
        <v>0.45</v>
      </c>
      <c r="AD168">
        <v>0.22</v>
      </c>
      <c r="AI168">
        <v>0.21</v>
      </c>
      <c r="AN168">
        <v>0.16</v>
      </c>
      <c r="AP168" s="6">
        <f t="shared" si="9"/>
        <v>1.1524000000000003</v>
      </c>
      <c r="AQ168" s="6">
        <f t="shared" si="8"/>
        <v>21.64</v>
      </c>
      <c r="AR168" s="6">
        <f t="shared" si="10"/>
        <v>42.77</v>
      </c>
      <c r="AS168" s="6">
        <f t="shared" si="11"/>
        <v>35.770000000000003</v>
      </c>
      <c r="AT168" s="6">
        <v>17.642842882810939</v>
      </c>
      <c r="AU168" s="6">
        <v>291.20271491315634</v>
      </c>
      <c r="AV168">
        <v>56.3</v>
      </c>
    </row>
    <row r="169" spans="1:48" x14ac:dyDescent="0.25">
      <c r="A169" t="s">
        <v>139</v>
      </c>
      <c r="B169" s="1">
        <v>2013</v>
      </c>
      <c r="C169" s="8" t="s">
        <v>523</v>
      </c>
      <c r="D169" t="s">
        <v>384</v>
      </c>
      <c r="E169" t="s">
        <v>385</v>
      </c>
      <c r="F169" t="s">
        <v>386</v>
      </c>
      <c r="M169">
        <v>0.51</v>
      </c>
      <c r="Q169">
        <v>9.39</v>
      </c>
      <c r="R169">
        <v>0.13</v>
      </c>
      <c r="W169">
        <v>9.41</v>
      </c>
      <c r="X169">
        <v>24.22</v>
      </c>
      <c r="Y169">
        <v>38.119999999999997</v>
      </c>
      <c r="Z169">
        <v>17.54</v>
      </c>
      <c r="AC169">
        <v>0.28000000000000003</v>
      </c>
      <c r="AD169">
        <v>0.12</v>
      </c>
      <c r="AI169">
        <v>0.08</v>
      </c>
      <c r="AP169" s="6">
        <f t="shared" si="9"/>
        <v>1.5332999999999999</v>
      </c>
      <c r="AQ169" s="6">
        <f t="shared" si="8"/>
        <v>19.670000000000002</v>
      </c>
      <c r="AR169" s="6">
        <f t="shared" si="10"/>
        <v>24.47</v>
      </c>
      <c r="AS169" s="6">
        <f t="shared" si="11"/>
        <v>55.66</v>
      </c>
      <c r="AT169" s="6">
        <v>17.8</v>
      </c>
      <c r="AU169" s="6">
        <v>292.63579739478956</v>
      </c>
      <c r="AV169">
        <v>50.4</v>
      </c>
    </row>
    <row r="170" spans="1:48" x14ac:dyDescent="0.25">
      <c r="A170" t="s">
        <v>140</v>
      </c>
      <c r="B170" s="1">
        <v>2013</v>
      </c>
      <c r="C170" s="8" t="s">
        <v>523</v>
      </c>
      <c r="D170" t="s">
        <v>384</v>
      </c>
      <c r="E170" t="s">
        <v>385</v>
      </c>
      <c r="F170" t="s">
        <v>386</v>
      </c>
      <c r="M170">
        <v>0.08</v>
      </c>
      <c r="Q170">
        <v>7.42</v>
      </c>
      <c r="R170">
        <v>0.05</v>
      </c>
      <c r="W170">
        <v>2.38</v>
      </c>
      <c r="X170">
        <v>14.41</v>
      </c>
      <c r="Y170">
        <v>75.31</v>
      </c>
      <c r="Z170">
        <v>0.09</v>
      </c>
      <c r="AP170" s="6">
        <f t="shared" si="9"/>
        <v>1.6535000000000002</v>
      </c>
      <c r="AQ170" s="6">
        <f t="shared" si="8"/>
        <v>9.879999999999999</v>
      </c>
      <c r="AR170" s="6">
        <f t="shared" si="10"/>
        <v>14.46</v>
      </c>
      <c r="AS170" s="6">
        <f t="shared" si="11"/>
        <v>75.400000000000006</v>
      </c>
      <c r="AT170" s="6">
        <v>17.84700220573491</v>
      </c>
      <c r="AU170" s="6">
        <v>293.05151794666131</v>
      </c>
      <c r="AV170">
        <v>51.8</v>
      </c>
    </row>
    <row r="171" spans="1:48" x14ac:dyDescent="0.25">
      <c r="A171" t="s">
        <v>81</v>
      </c>
      <c r="B171" s="1">
        <v>2013</v>
      </c>
      <c r="C171" s="8" t="s">
        <v>523</v>
      </c>
      <c r="D171" t="s">
        <v>384</v>
      </c>
      <c r="E171" t="s">
        <v>385</v>
      </c>
      <c r="F171" t="s">
        <v>386</v>
      </c>
      <c r="K171">
        <v>0.08</v>
      </c>
      <c r="M171">
        <v>0.12</v>
      </c>
      <c r="Q171">
        <v>11.44</v>
      </c>
      <c r="R171">
        <v>0.16</v>
      </c>
      <c r="W171">
        <v>4.1399999999999997</v>
      </c>
      <c r="X171">
        <v>23.47</v>
      </c>
      <c r="Y171">
        <v>53.46</v>
      </c>
      <c r="Z171">
        <v>6.64</v>
      </c>
      <c r="AC171">
        <v>0.33</v>
      </c>
      <c r="AD171">
        <v>0.22</v>
      </c>
      <c r="AI171">
        <v>0.27</v>
      </c>
      <c r="AJ171">
        <v>7.0000000000000007E-2</v>
      </c>
      <c r="AN171">
        <v>0.13</v>
      </c>
      <c r="AP171" s="6">
        <f t="shared" si="9"/>
        <v>1.5075999999999998</v>
      </c>
      <c r="AQ171" s="6">
        <f t="shared" si="8"/>
        <v>16.509999999999994</v>
      </c>
      <c r="AR171" s="6">
        <f t="shared" si="10"/>
        <v>23.919999999999998</v>
      </c>
      <c r="AS171" s="6">
        <f t="shared" si="11"/>
        <v>60.1</v>
      </c>
      <c r="AT171" s="6">
        <v>17.791902914552871</v>
      </c>
      <c r="AU171" s="6">
        <v>292.5951303093604</v>
      </c>
      <c r="AV171">
        <v>51.8</v>
      </c>
    </row>
    <row r="172" spans="1:48" x14ac:dyDescent="0.25">
      <c r="A172" t="s">
        <v>73</v>
      </c>
      <c r="B172" s="1">
        <v>2013</v>
      </c>
      <c r="C172" s="8" t="s">
        <v>523</v>
      </c>
      <c r="D172" t="s">
        <v>384</v>
      </c>
      <c r="E172" t="s">
        <v>385</v>
      </c>
      <c r="F172" t="s">
        <v>386</v>
      </c>
      <c r="M172">
        <v>0.04</v>
      </c>
      <c r="Q172">
        <v>6.26</v>
      </c>
      <c r="R172">
        <v>0.06</v>
      </c>
      <c r="W172">
        <v>3.93</v>
      </c>
      <c r="X172">
        <v>20.77</v>
      </c>
      <c r="Y172">
        <v>67.75</v>
      </c>
      <c r="Z172">
        <v>0.15</v>
      </c>
      <c r="AC172">
        <v>0.23</v>
      </c>
      <c r="AD172">
        <v>0.13</v>
      </c>
      <c r="AI172">
        <v>0.7</v>
      </c>
      <c r="AN172">
        <v>0.26</v>
      </c>
      <c r="AP172" s="6">
        <f t="shared" si="9"/>
        <v>1.5690999999999997</v>
      </c>
      <c r="AQ172" s="6">
        <f t="shared" si="8"/>
        <v>11.42</v>
      </c>
      <c r="AR172" s="6">
        <f t="shared" si="10"/>
        <v>20.959999999999997</v>
      </c>
      <c r="AS172" s="6">
        <f t="shared" si="11"/>
        <v>67.900000000000006</v>
      </c>
      <c r="AT172" s="6">
        <v>17.92301555644196</v>
      </c>
      <c r="AU172" s="6">
        <v>294.3040935380933</v>
      </c>
      <c r="AV172">
        <v>51.9</v>
      </c>
    </row>
    <row r="173" spans="1:48" x14ac:dyDescent="0.25">
      <c r="A173" t="s">
        <v>75</v>
      </c>
      <c r="B173" s="1">
        <v>2013</v>
      </c>
      <c r="C173" s="8" t="s">
        <v>523</v>
      </c>
      <c r="D173" t="s">
        <v>384</v>
      </c>
      <c r="E173" t="s">
        <v>385</v>
      </c>
      <c r="F173" t="s">
        <v>386</v>
      </c>
      <c r="K173">
        <v>0.2</v>
      </c>
      <c r="M173">
        <v>0.67</v>
      </c>
      <c r="Q173">
        <v>15.69</v>
      </c>
      <c r="R173">
        <v>0.73</v>
      </c>
      <c r="U173">
        <v>0.2</v>
      </c>
      <c r="W173">
        <v>6.14</v>
      </c>
      <c r="X173">
        <v>42.84</v>
      </c>
      <c r="Y173">
        <v>29.36</v>
      </c>
      <c r="Z173">
        <v>2.0299999999999998</v>
      </c>
      <c r="AC173">
        <v>0.39</v>
      </c>
      <c r="AD173">
        <v>0.56000000000000005</v>
      </c>
      <c r="AI173">
        <v>0.44</v>
      </c>
      <c r="AJ173">
        <v>0.15</v>
      </c>
      <c r="AN173">
        <v>0.3</v>
      </c>
      <c r="AP173" s="6">
        <f t="shared" si="9"/>
        <v>1.0909</v>
      </c>
      <c r="AQ173" s="6">
        <f t="shared" si="8"/>
        <v>24.03</v>
      </c>
      <c r="AR173" s="6">
        <f t="shared" si="10"/>
        <v>44.28</v>
      </c>
      <c r="AS173" s="6">
        <f t="shared" si="11"/>
        <v>31.39</v>
      </c>
      <c r="AT173" s="6">
        <v>17.69047141424273</v>
      </c>
      <c r="AU173" s="6">
        <v>291.98349327983954</v>
      </c>
      <c r="AV173">
        <v>56.2</v>
      </c>
    </row>
    <row r="174" spans="1:48" x14ac:dyDescent="0.25">
      <c r="A174" t="s">
        <v>100</v>
      </c>
      <c r="B174" s="1">
        <v>2008</v>
      </c>
      <c r="C174" s="8" t="s">
        <v>524</v>
      </c>
      <c r="D174" t="s">
        <v>349</v>
      </c>
      <c r="E174" t="s">
        <v>387</v>
      </c>
      <c r="F174" t="s">
        <v>525</v>
      </c>
      <c r="K174">
        <v>0.02</v>
      </c>
      <c r="Q174">
        <v>11.91</v>
      </c>
      <c r="R174">
        <v>0.08</v>
      </c>
      <c r="W174">
        <v>2.99</v>
      </c>
      <c r="X174">
        <v>39.99</v>
      </c>
      <c r="Y174">
        <v>40.69</v>
      </c>
      <c r="AC174">
        <v>1.28</v>
      </c>
      <c r="AI174">
        <v>3.19</v>
      </c>
      <c r="AP174" s="6">
        <f t="shared" si="9"/>
        <v>1.2144999999999999</v>
      </c>
      <c r="AQ174" s="6">
        <f t="shared" si="8"/>
        <v>19.39</v>
      </c>
      <c r="AR174" s="6">
        <f t="shared" si="10"/>
        <v>40.07</v>
      </c>
      <c r="AS174" s="6">
        <f t="shared" si="11"/>
        <v>40.69</v>
      </c>
      <c r="AT174" s="6">
        <v>17.912331502745879</v>
      </c>
      <c r="AU174" s="6">
        <v>294.85821058412375</v>
      </c>
      <c r="AV174">
        <v>48.86</v>
      </c>
    </row>
    <row r="175" spans="1:48" x14ac:dyDescent="0.25">
      <c r="A175" t="s">
        <v>85</v>
      </c>
      <c r="B175" s="1">
        <v>2008</v>
      </c>
      <c r="C175" s="8" t="s">
        <v>524</v>
      </c>
      <c r="D175" t="s">
        <v>349</v>
      </c>
      <c r="E175" t="s">
        <v>387</v>
      </c>
      <c r="F175" t="s">
        <v>525</v>
      </c>
      <c r="K175">
        <v>64.44</v>
      </c>
      <c r="M175">
        <v>20.45</v>
      </c>
      <c r="Q175">
        <v>7.71</v>
      </c>
      <c r="R175">
        <v>0.09</v>
      </c>
      <c r="W175">
        <v>1.73</v>
      </c>
      <c r="X175">
        <v>4.6100000000000003</v>
      </c>
      <c r="Y175">
        <v>0.96</v>
      </c>
      <c r="AC175">
        <v>0.04</v>
      </c>
      <c r="AP175" s="6">
        <f t="shared" si="9"/>
        <v>6.6199999999999995E-2</v>
      </c>
      <c r="AQ175" s="6">
        <f t="shared" si="8"/>
        <v>94.37</v>
      </c>
      <c r="AR175" s="6">
        <f t="shared" si="10"/>
        <v>4.7</v>
      </c>
      <c r="AS175" s="6">
        <f t="shared" si="11"/>
        <v>0.96</v>
      </c>
      <c r="AT175" s="6">
        <v>13.161851444566629</v>
      </c>
      <c r="AU175" s="6">
        <v>230.51610286913925</v>
      </c>
      <c r="AV175">
        <v>65.8</v>
      </c>
    </row>
    <row r="176" spans="1:48" x14ac:dyDescent="0.25">
      <c r="A176" t="s">
        <v>130</v>
      </c>
      <c r="B176" s="1">
        <v>2008</v>
      </c>
      <c r="C176" s="8" t="s">
        <v>524</v>
      </c>
      <c r="D176" t="s">
        <v>349</v>
      </c>
      <c r="E176" t="s">
        <v>387</v>
      </c>
      <c r="F176" t="s">
        <v>525</v>
      </c>
      <c r="K176">
        <v>0.01</v>
      </c>
      <c r="M176">
        <v>0.41</v>
      </c>
      <c r="Q176">
        <v>20.010000000000002</v>
      </c>
      <c r="R176">
        <v>0.09</v>
      </c>
      <c r="W176">
        <v>1.7</v>
      </c>
      <c r="X176">
        <v>41.7</v>
      </c>
      <c r="Y176">
        <v>34.26</v>
      </c>
      <c r="Z176">
        <v>1.1000000000000001</v>
      </c>
      <c r="AC176">
        <v>0.56999999999999995</v>
      </c>
      <c r="AI176">
        <v>0.18</v>
      </c>
      <c r="AP176" s="6">
        <f t="shared" si="9"/>
        <v>1.1360999999999999</v>
      </c>
      <c r="AQ176" s="6">
        <f t="shared" si="8"/>
        <v>22.880000000000003</v>
      </c>
      <c r="AR176" s="6">
        <f t="shared" si="10"/>
        <v>41.790000000000006</v>
      </c>
      <c r="AS176" s="6">
        <f t="shared" si="11"/>
        <v>35.36</v>
      </c>
      <c r="AT176" s="6">
        <v>17.599720083974809</v>
      </c>
      <c r="AU176" s="6">
        <v>290.6269250224932</v>
      </c>
      <c r="AV176">
        <v>50.09</v>
      </c>
    </row>
    <row r="177" spans="1:48" x14ac:dyDescent="0.25">
      <c r="A177" t="s">
        <v>79</v>
      </c>
      <c r="B177" s="1">
        <v>2008</v>
      </c>
      <c r="C177" s="8" t="s">
        <v>524</v>
      </c>
      <c r="D177" t="s">
        <v>349</v>
      </c>
      <c r="E177" t="s">
        <v>387</v>
      </c>
      <c r="F177" t="s">
        <v>525</v>
      </c>
      <c r="K177">
        <v>0.59</v>
      </c>
      <c r="M177">
        <v>0.96</v>
      </c>
      <c r="Q177">
        <v>38.67</v>
      </c>
      <c r="R177">
        <v>0.11</v>
      </c>
      <c r="W177">
        <v>3.32</v>
      </c>
      <c r="X177">
        <v>45.45</v>
      </c>
      <c r="Y177">
        <v>10.87</v>
      </c>
      <c r="Z177">
        <v>0.2</v>
      </c>
      <c r="AC177">
        <v>0.23</v>
      </c>
      <c r="AI177">
        <v>0.02</v>
      </c>
      <c r="AP177" s="6">
        <f t="shared" si="9"/>
        <v>0.67899999999999994</v>
      </c>
      <c r="AQ177" s="6">
        <f t="shared" si="8"/>
        <v>43.79</v>
      </c>
      <c r="AR177" s="6">
        <f t="shared" si="10"/>
        <v>45.56</v>
      </c>
      <c r="AS177" s="6">
        <f t="shared" si="11"/>
        <v>11.069999999999999</v>
      </c>
      <c r="AT177" s="6">
        <v>17.159529974108743</v>
      </c>
      <c r="AU177" s="6">
        <v>285.37173730332603</v>
      </c>
      <c r="AV177">
        <v>59.11</v>
      </c>
    </row>
    <row r="178" spans="1:48" x14ac:dyDescent="0.25">
      <c r="A178" t="s">
        <v>81</v>
      </c>
      <c r="B178" s="1">
        <v>2008</v>
      </c>
      <c r="C178" s="8" t="s">
        <v>524</v>
      </c>
      <c r="D178" t="s">
        <v>349</v>
      </c>
      <c r="E178" t="s">
        <v>387</v>
      </c>
      <c r="F178" t="s">
        <v>525</v>
      </c>
      <c r="G178"/>
      <c r="K178">
        <v>0.01</v>
      </c>
      <c r="M178">
        <v>0.04</v>
      </c>
      <c r="Q178">
        <v>10.7</v>
      </c>
      <c r="R178">
        <v>0.02</v>
      </c>
      <c r="W178">
        <v>3.02</v>
      </c>
      <c r="X178">
        <v>24.02</v>
      </c>
      <c r="Y178">
        <v>56.58</v>
      </c>
      <c r="Z178">
        <v>5.35</v>
      </c>
      <c r="AC178">
        <v>0.11</v>
      </c>
      <c r="AI178">
        <v>0.19</v>
      </c>
      <c r="AP178" s="6">
        <f t="shared" si="9"/>
        <v>1.5325</v>
      </c>
      <c r="AQ178" s="6">
        <f t="shared" si="8"/>
        <v>14.069999999999999</v>
      </c>
      <c r="AR178" s="6">
        <f t="shared" si="10"/>
        <v>24.04</v>
      </c>
      <c r="AS178" s="6">
        <f t="shared" si="11"/>
        <v>61.93</v>
      </c>
      <c r="AT178" s="6">
        <v>17.793282686925235</v>
      </c>
      <c r="AU178" s="6">
        <v>292.54990363854461</v>
      </c>
      <c r="AV178">
        <v>42.21</v>
      </c>
    </row>
    <row r="179" spans="1:48" x14ac:dyDescent="0.25">
      <c r="A179" t="s">
        <v>73</v>
      </c>
      <c r="B179" s="1">
        <v>2008</v>
      </c>
      <c r="C179" s="8" t="s">
        <v>524</v>
      </c>
      <c r="D179" t="s">
        <v>349</v>
      </c>
      <c r="E179" t="s">
        <v>387</v>
      </c>
      <c r="F179" t="s">
        <v>525</v>
      </c>
      <c r="M179">
        <v>0.08</v>
      </c>
      <c r="Q179">
        <v>6.59</v>
      </c>
      <c r="R179">
        <v>0.09</v>
      </c>
      <c r="W179">
        <v>3.14</v>
      </c>
      <c r="X179">
        <v>22.43</v>
      </c>
      <c r="Y179">
        <v>66.2</v>
      </c>
      <c r="Z179">
        <v>0.92</v>
      </c>
      <c r="AC179">
        <v>0.15</v>
      </c>
      <c r="AI179">
        <v>0.43</v>
      </c>
      <c r="AP179" s="6">
        <f t="shared" si="9"/>
        <v>1.5768</v>
      </c>
      <c r="AQ179" s="6">
        <f t="shared" si="8"/>
        <v>10.39</v>
      </c>
      <c r="AR179" s="6">
        <f t="shared" si="10"/>
        <v>22.52</v>
      </c>
      <c r="AS179" s="6">
        <f t="shared" si="11"/>
        <v>67.12</v>
      </c>
      <c r="AT179" s="6">
        <v>17.883434969509146</v>
      </c>
      <c r="AU179" s="6">
        <v>293.7256020193941</v>
      </c>
      <c r="AV179">
        <v>41.41</v>
      </c>
    </row>
    <row r="180" spans="1:48" x14ac:dyDescent="0.25">
      <c r="A180" t="s">
        <v>90</v>
      </c>
      <c r="B180" s="1">
        <v>2008</v>
      </c>
      <c r="C180" s="8" t="s">
        <v>524</v>
      </c>
      <c r="D180" t="s">
        <v>349</v>
      </c>
      <c r="E180" t="s">
        <v>387</v>
      </c>
      <c r="F180" t="s">
        <v>525</v>
      </c>
      <c r="M180">
        <v>0.02</v>
      </c>
      <c r="Q180">
        <v>13.17</v>
      </c>
      <c r="R180">
        <v>0.11</v>
      </c>
      <c r="W180">
        <v>2.46</v>
      </c>
      <c r="X180">
        <v>35.19</v>
      </c>
      <c r="Y180">
        <v>47.97</v>
      </c>
      <c r="Z180">
        <v>0.61</v>
      </c>
      <c r="AC180">
        <v>0.37</v>
      </c>
      <c r="AI180">
        <v>0.13</v>
      </c>
      <c r="AP180" s="6">
        <f t="shared" si="9"/>
        <v>1.3307000000000002</v>
      </c>
      <c r="AQ180" s="6">
        <f t="shared" si="8"/>
        <v>16.149999999999999</v>
      </c>
      <c r="AR180" s="6">
        <f t="shared" si="10"/>
        <v>35.299999999999997</v>
      </c>
      <c r="AS180" s="6">
        <f t="shared" si="11"/>
        <v>48.58</v>
      </c>
      <c r="AT180" s="6">
        <v>17.746276117164854</v>
      </c>
      <c r="AU180" s="6">
        <v>292.29365920223927</v>
      </c>
      <c r="AV180">
        <v>46.3</v>
      </c>
    </row>
    <row r="181" spans="1:48" x14ac:dyDescent="0.25">
      <c r="A181" t="s">
        <v>141</v>
      </c>
      <c r="B181" s="1">
        <v>2008</v>
      </c>
      <c r="C181" s="8" t="s">
        <v>524</v>
      </c>
      <c r="D181" t="s">
        <v>349</v>
      </c>
      <c r="E181" t="s">
        <v>387</v>
      </c>
      <c r="F181" t="s">
        <v>525</v>
      </c>
      <c r="M181">
        <v>7.0000000000000007E-2</v>
      </c>
      <c r="Q181">
        <v>10.36</v>
      </c>
      <c r="R181">
        <v>0.19</v>
      </c>
      <c r="W181">
        <v>9.0399999999999991</v>
      </c>
      <c r="X181">
        <v>63.38</v>
      </c>
      <c r="Y181">
        <v>16.170000000000002</v>
      </c>
      <c r="Z181">
        <v>0.28999999999999998</v>
      </c>
      <c r="AC181">
        <v>0.67</v>
      </c>
      <c r="AI181">
        <v>7.0000000000000007E-2</v>
      </c>
      <c r="AP181" s="6">
        <f t="shared" si="9"/>
        <v>0.96779999999999999</v>
      </c>
      <c r="AQ181" s="6">
        <f t="shared" si="8"/>
        <v>20.21</v>
      </c>
      <c r="AR181" s="6">
        <f t="shared" si="10"/>
        <v>63.57</v>
      </c>
      <c r="AS181" s="6">
        <f t="shared" si="11"/>
        <v>16.46</v>
      </c>
      <c r="AT181" s="6">
        <v>17.802873104549086</v>
      </c>
      <c r="AU181" s="6">
        <v>293.81783719074218</v>
      </c>
      <c r="AV181">
        <v>54.03</v>
      </c>
    </row>
    <row r="182" spans="1:48" x14ac:dyDescent="0.25">
      <c r="A182" t="s">
        <v>142</v>
      </c>
      <c r="B182" s="1">
        <v>2008</v>
      </c>
      <c r="C182" s="8" t="s">
        <v>524</v>
      </c>
      <c r="D182" t="s">
        <v>349</v>
      </c>
      <c r="E182" t="s">
        <v>387</v>
      </c>
      <c r="F182" t="s">
        <v>525</v>
      </c>
      <c r="Q182">
        <v>9.2799999999999994</v>
      </c>
      <c r="R182">
        <v>0.03</v>
      </c>
      <c r="W182">
        <v>4.7699999999999996</v>
      </c>
      <c r="X182">
        <v>35.49</v>
      </c>
      <c r="Y182">
        <v>49.54</v>
      </c>
      <c r="Z182">
        <v>0.31</v>
      </c>
      <c r="AC182">
        <v>0.47</v>
      </c>
      <c r="AI182">
        <v>0.14000000000000001</v>
      </c>
      <c r="AP182" s="6">
        <f t="shared" si="9"/>
        <v>1.3552999999999999</v>
      </c>
      <c r="AQ182" s="6">
        <f t="shared" si="8"/>
        <v>14.66</v>
      </c>
      <c r="AR182" s="6">
        <f t="shared" si="10"/>
        <v>35.520000000000003</v>
      </c>
      <c r="AS182" s="6">
        <f t="shared" si="11"/>
        <v>49.85</v>
      </c>
      <c r="AT182" s="6">
        <v>17.828851344596622</v>
      </c>
      <c r="AU182" s="6">
        <v>293.40298760371883</v>
      </c>
      <c r="AV182">
        <v>45.91</v>
      </c>
    </row>
    <row r="183" spans="1:48" x14ac:dyDescent="0.25">
      <c r="A183" t="s">
        <v>143</v>
      </c>
      <c r="B183" s="1">
        <v>2008</v>
      </c>
      <c r="C183" s="8" t="s">
        <v>524</v>
      </c>
      <c r="D183" t="s">
        <v>349</v>
      </c>
      <c r="E183" t="s">
        <v>387</v>
      </c>
      <c r="F183" t="s">
        <v>525</v>
      </c>
      <c r="K183">
        <v>0.02</v>
      </c>
      <c r="M183">
        <v>0.02</v>
      </c>
      <c r="Q183">
        <v>9.01</v>
      </c>
      <c r="R183">
        <v>7.0000000000000007E-2</v>
      </c>
      <c r="W183">
        <v>4.62</v>
      </c>
      <c r="X183">
        <v>41.14</v>
      </c>
      <c r="Y183">
        <v>44.38</v>
      </c>
      <c r="Z183">
        <v>0.23</v>
      </c>
      <c r="AC183">
        <v>0.42</v>
      </c>
      <c r="AI183">
        <v>0.11</v>
      </c>
      <c r="AP183" s="6">
        <f t="shared" si="9"/>
        <v>1.3066</v>
      </c>
      <c r="AQ183" s="6">
        <f t="shared" si="8"/>
        <v>14.199999999999998</v>
      </c>
      <c r="AR183" s="6">
        <f t="shared" si="10"/>
        <v>41.21</v>
      </c>
      <c r="AS183" s="6">
        <f t="shared" si="11"/>
        <v>44.61</v>
      </c>
      <c r="AT183" s="6">
        <v>17.82923415316937</v>
      </c>
      <c r="AU183" s="6">
        <v>293.50545190961805</v>
      </c>
      <c r="AV183">
        <v>46.92</v>
      </c>
    </row>
    <row r="184" spans="1:48" x14ac:dyDescent="0.25">
      <c r="A184" t="s">
        <v>112</v>
      </c>
      <c r="B184" s="1">
        <v>2008</v>
      </c>
      <c r="C184" s="8" t="s">
        <v>524</v>
      </c>
      <c r="D184" t="s">
        <v>349</v>
      </c>
      <c r="E184" t="s">
        <v>387</v>
      </c>
      <c r="F184" t="s">
        <v>525</v>
      </c>
      <c r="K184">
        <v>0.4</v>
      </c>
      <c r="M184">
        <v>0.19</v>
      </c>
      <c r="Q184">
        <v>6.3</v>
      </c>
      <c r="R184">
        <v>0.4</v>
      </c>
      <c r="W184">
        <v>1.1299999999999999</v>
      </c>
      <c r="X184">
        <v>68.739999999999995</v>
      </c>
      <c r="Y184">
        <v>22.63</v>
      </c>
      <c r="AI184">
        <v>0.22</v>
      </c>
      <c r="AP184" s="6">
        <f t="shared" si="9"/>
        <v>1.1440000000000001</v>
      </c>
      <c r="AQ184" s="6">
        <f t="shared" si="8"/>
        <v>8.24</v>
      </c>
      <c r="AR184" s="6">
        <f t="shared" si="10"/>
        <v>69.14</v>
      </c>
      <c r="AS184" s="6">
        <f t="shared" si="11"/>
        <v>22.63</v>
      </c>
      <c r="AT184" s="6">
        <v>17.843215678432156</v>
      </c>
      <c r="AU184" s="6">
        <v>294.02612808719124</v>
      </c>
      <c r="AV184">
        <v>50.54</v>
      </c>
    </row>
    <row r="185" spans="1:48" x14ac:dyDescent="0.25">
      <c r="A185" t="s">
        <v>44</v>
      </c>
      <c r="B185" s="1">
        <v>2008</v>
      </c>
      <c r="C185" s="8" t="s">
        <v>524</v>
      </c>
      <c r="D185" t="s">
        <v>349</v>
      </c>
      <c r="E185" t="s">
        <v>387</v>
      </c>
      <c r="F185" t="s">
        <v>525</v>
      </c>
      <c r="K185">
        <v>0.06</v>
      </c>
      <c r="M185">
        <v>7.0000000000000007E-2</v>
      </c>
      <c r="Q185">
        <v>4.6500000000000004</v>
      </c>
      <c r="R185">
        <v>0.13</v>
      </c>
      <c r="W185">
        <v>1.64</v>
      </c>
      <c r="X185">
        <v>65.930000000000007</v>
      </c>
      <c r="Y185">
        <v>21.16</v>
      </c>
      <c r="Z185">
        <v>5.16</v>
      </c>
      <c r="AC185">
        <v>0.93</v>
      </c>
      <c r="AI185">
        <v>0.26</v>
      </c>
      <c r="AP185" s="6">
        <f t="shared" si="9"/>
        <v>1.2385999999999999</v>
      </c>
      <c r="AQ185" s="6">
        <f t="shared" si="8"/>
        <v>7.6099999999999994</v>
      </c>
      <c r="AR185" s="6">
        <f t="shared" si="10"/>
        <v>66.06</v>
      </c>
      <c r="AS185" s="6">
        <f t="shared" si="11"/>
        <v>26.32</v>
      </c>
      <c r="AT185" s="6">
        <v>17.926992699269928</v>
      </c>
      <c r="AU185" s="6">
        <v>295.01164286428639</v>
      </c>
      <c r="AV185">
        <v>52.98</v>
      </c>
    </row>
    <row r="186" spans="1:48" x14ac:dyDescent="0.25">
      <c r="A186" t="s">
        <v>76</v>
      </c>
      <c r="B186" s="1">
        <v>2008</v>
      </c>
      <c r="C186" s="8" t="s">
        <v>524</v>
      </c>
      <c r="D186" t="s">
        <v>349</v>
      </c>
      <c r="E186" t="s">
        <v>387</v>
      </c>
      <c r="F186" t="s">
        <v>525</v>
      </c>
      <c r="K186">
        <v>0.02</v>
      </c>
      <c r="M186">
        <v>0.11</v>
      </c>
      <c r="Q186">
        <v>6.44</v>
      </c>
      <c r="R186">
        <v>0.06</v>
      </c>
      <c r="W186">
        <v>2.2000000000000002</v>
      </c>
      <c r="X186">
        <v>14.13</v>
      </c>
      <c r="Y186">
        <v>76.569999999999993</v>
      </c>
      <c r="Z186">
        <v>0.15</v>
      </c>
      <c r="AC186">
        <v>0.2</v>
      </c>
      <c r="AI186">
        <v>0.15</v>
      </c>
      <c r="AP186" s="6">
        <f t="shared" si="9"/>
        <v>1.6777999999999997</v>
      </c>
      <c r="AQ186" s="6">
        <f t="shared" si="8"/>
        <v>9.1199999999999992</v>
      </c>
      <c r="AR186" s="6">
        <f t="shared" si="10"/>
        <v>14.190000000000001</v>
      </c>
      <c r="AS186" s="6">
        <f t="shared" si="11"/>
        <v>76.72</v>
      </c>
      <c r="AT186" s="6">
        <v>17.874437668699386</v>
      </c>
      <c r="AU186" s="6">
        <v>293.39736349095261</v>
      </c>
      <c r="AV186">
        <v>39.32</v>
      </c>
    </row>
    <row r="187" spans="1:48" x14ac:dyDescent="0.25">
      <c r="A187" t="s">
        <v>103</v>
      </c>
      <c r="B187" s="1">
        <v>2008</v>
      </c>
      <c r="C187" s="8" t="s">
        <v>524</v>
      </c>
      <c r="D187" t="s">
        <v>349</v>
      </c>
      <c r="E187" t="s">
        <v>387</v>
      </c>
      <c r="F187" t="s">
        <v>525</v>
      </c>
      <c r="K187">
        <v>0.03</v>
      </c>
      <c r="M187">
        <v>0.02</v>
      </c>
      <c r="Q187">
        <v>11.37</v>
      </c>
      <c r="R187">
        <v>0.63</v>
      </c>
      <c r="W187">
        <v>2.58</v>
      </c>
      <c r="X187">
        <v>80.459999999999994</v>
      </c>
      <c r="Y187">
        <v>4.17</v>
      </c>
      <c r="Z187">
        <v>0.56000000000000005</v>
      </c>
      <c r="AC187">
        <v>0.21</v>
      </c>
      <c r="AI187">
        <v>0.01</v>
      </c>
      <c r="AP187" s="6">
        <f t="shared" si="9"/>
        <v>0.91110000000000002</v>
      </c>
      <c r="AQ187" s="6">
        <f t="shared" si="8"/>
        <v>14.22</v>
      </c>
      <c r="AR187" s="6">
        <f t="shared" si="10"/>
        <v>81.089999999999989</v>
      </c>
      <c r="AS187" s="6">
        <f t="shared" si="11"/>
        <v>4.7300000000000004</v>
      </c>
      <c r="AT187" s="6">
        <v>17.762095161935225</v>
      </c>
      <c r="AU187" s="6">
        <v>293.35469532187125</v>
      </c>
      <c r="AV187">
        <v>55</v>
      </c>
    </row>
    <row r="188" spans="1:48" x14ac:dyDescent="0.25">
      <c r="A188" t="s">
        <v>112</v>
      </c>
      <c r="B188" s="1">
        <v>2008</v>
      </c>
      <c r="C188" s="8" t="s">
        <v>524</v>
      </c>
      <c r="D188" t="s">
        <v>349</v>
      </c>
      <c r="E188" t="s">
        <v>387</v>
      </c>
      <c r="F188" t="s">
        <v>525</v>
      </c>
      <c r="K188">
        <v>55.55</v>
      </c>
      <c r="M188">
        <v>38.19</v>
      </c>
      <c r="Q188">
        <v>2.5499999999999998</v>
      </c>
      <c r="R188">
        <v>0.44</v>
      </c>
      <c r="W188">
        <v>0.22</v>
      </c>
      <c r="X188">
        <v>2.63</v>
      </c>
      <c r="Y188">
        <v>0.44</v>
      </c>
      <c r="AP188" s="6">
        <f t="shared" si="9"/>
        <v>3.95E-2</v>
      </c>
      <c r="AQ188" s="6">
        <f t="shared" si="8"/>
        <v>96.509999999999991</v>
      </c>
      <c r="AR188" s="6">
        <f t="shared" si="10"/>
        <v>3.07</v>
      </c>
      <c r="AS188" s="6">
        <f t="shared" si="11"/>
        <v>0.44</v>
      </c>
      <c r="AT188" s="6">
        <v>13.080583883223355</v>
      </c>
      <c r="AU188" s="6">
        <v>229.42938792241554</v>
      </c>
      <c r="AV188">
        <v>66.13</v>
      </c>
    </row>
    <row r="189" spans="1:48" x14ac:dyDescent="0.25">
      <c r="A189" t="s">
        <v>144</v>
      </c>
      <c r="B189" s="1">
        <v>2008</v>
      </c>
      <c r="C189" s="8" t="s">
        <v>524</v>
      </c>
      <c r="D189" t="s">
        <v>349</v>
      </c>
      <c r="E189" t="s">
        <v>387</v>
      </c>
      <c r="F189" t="s">
        <v>525</v>
      </c>
      <c r="K189">
        <v>0.14000000000000001</v>
      </c>
      <c r="M189">
        <v>1.55</v>
      </c>
      <c r="Q189">
        <v>23.56</v>
      </c>
      <c r="R189">
        <v>0.14000000000000001</v>
      </c>
      <c r="W189">
        <v>8.82</v>
      </c>
      <c r="X189">
        <v>43.38</v>
      </c>
      <c r="Y189">
        <v>19.55</v>
      </c>
      <c r="Z189">
        <v>0.04</v>
      </c>
      <c r="AC189">
        <v>0.57999999999999996</v>
      </c>
      <c r="AI189">
        <v>2.2400000000000002</v>
      </c>
      <c r="AP189" s="6">
        <f t="shared" si="9"/>
        <v>0.82740000000000014</v>
      </c>
      <c r="AQ189" s="6">
        <f t="shared" si="8"/>
        <v>36.89</v>
      </c>
      <c r="AR189" s="6">
        <f t="shared" si="10"/>
        <v>43.52</v>
      </c>
      <c r="AS189" s="6">
        <f t="shared" si="11"/>
        <v>19.59</v>
      </c>
      <c r="AT189" s="6">
        <v>17.556799999999999</v>
      </c>
      <c r="AU189" s="6">
        <v>290.64231559999996</v>
      </c>
      <c r="AV189">
        <v>56.35</v>
      </c>
    </row>
    <row r="190" spans="1:48" x14ac:dyDescent="0.25">
      <c r="A190" t="s">
        <v>99</v>
      </c>
      <c r="B190" s="1">
        <v>2008</v>
      </c>
      <c r="C190" s="8" t="s">
        <v>524</v>
      </c>
      <c r="D190" t="s">
        <v>349</v>
      </c>
      <c r="E190" t="s">
        <v>387</v>
      </c>
      <c r="F190" t="s">
        <v>525</v>
      </c>
      <c r="K190">
        <v>0.06</v>
      </c>
      <c r="M190">
        <v>0.16</v>
      </c>
      <c r="Q190">
        <v>24.19</v>
      </c>
      <c r="R190">
        <v>0.21</v>
      </c>
      <c r="W190">
        <v>4.1500000000000004</v>
      </c>
      <c r="X190">
        <v>26.3</v>
      </c>
      <c r="Y190">
        <v>42.03</v>
      </c>
      <c r="Z190">
        <v>1.73</v>
      </c>
      <c r="AC190">
        <v>0.39</v>
      </c>
      <c r="AI190">
        <v>0.69</v>
      </c>
      <c r="AP190" s="6">
        <f t="shared" si="9"/>
        <v>1.1576</v>
      </c>
      <c r="AQ190" s="6">
        <f t="shared" si="8"/>
        <v>29.640000000000004</v>
      </c>
      <c r="AR190" s="6">
        <f t="shared" si="10"/>
        <v>26.51</v>
      </c>
      <c r="AS190" s="6">
        <f t="shared" si="11"/>
        <v>43.76</v>
      </c>
      <c r="AT190" s="6">
        <v>17.53698328495646</v>
      </c>
      <c r="AU190" s="6">
        <v>289.70139435491944</v>
      </c>
      <c r="AV190">
        <v>49.52</v>
      </c>
    </row>
    <row r="191" spans="1:48" x14ac:dyDescent="0.25">
      <c r="A191" t="s">
        <v>139</v>
      </c>
      <c r="B191" s="1">
        <v>2008</v>
      </c>
      <c r="C191" s="8" t="s">
        <v>524</v>
      </c>
      <c r="D191" t="s">
        <v>349</v>
      </c>
      <c r="E191" t="s">
        <v>387</v>
      </c>
      <c r="F191" t="s">
        <v>525</v>
      </c>
      <c r="K191">
        <v>0.3</v>
      </c>
      <c r="M191">
        <v>0.42</v>
      </c>
      <c r="Q191">
        <v>9.8699999999999992</v>
      </c>
      <c r="R191">
        <v>0.22</v>
      </c>
      <c r="W191">
        <v>5.28</v>
      </c>
      <c r="X191">
        <v>21.76</v>
      </c>
      <c r="Y191">
        <v>45.82</v>
      </c>
      <c r="Z191">
        <v>16.12</v>
      </c>
      <c r="AC191">
        <v>0.14000000000000001</v>
      </c>
      <c r="AI191">
        <v>0.09</v>
      </c>
      <c r="AP191" s="6">
        <f t="shared" si="9"/>
        <v>1.6198000000000001</v>
      </c>
      <c r="AQ191" s="6">
        <f t="shared" si="8"/>
        <v>16.100000000000001</v>
      </c>
      <c r="AR191" s="6">
        <f t="shared" si="10"/>
        <v>21.98</v>
      </c>
      <c r="AS191" s="6">
        <f t="shared" si="11"/>
        <v>61.94</v>
      </c>
      <c r="AT191" s="6">
        <v>17.76984603079384</v>
      </c>
      <c r="AU191" s="6">
        <v>292.04620595880817</v>
      </c>
      <c r="AV191">
        <v>40.29</v>
      </c>
    </row>
    <row r="192" spans="1:48" x14ac:dyDescent="0.25">
      <c r="A192" t="s">
        <v>43</v>
      </c>
      <c r="B192" s="1">
        <v>2008</v>
      </c>
      <c r="C192" s="8" t="s">
        <v>524</v>
      </c>
      <c r="D192" t="s">
        <v>349</v>
      </c>
      <c r="E192" t="s">
        <v>387</v>
      </c>
      <c r="F192" t="s">
        <v>525</v>
      </c>
      <c r="K192">
        <v>0.13</v>
      </c>
      <c r="M192">
        <v>0.21</v>
      </c>
      <c r="Q192">
        <v>10.56</v>
      </c>
      <c r="R192">
        <v>1.44</v>
      </c>
      <c r="W192">
        <v>9.5399999999999991</v>
      </c>
      <c r="X192">
        <v>29.71</v>
      </c>
      <c r="Y192">
        <v>41.26</v>
      </c>
      <c r="Z192">
        <v>3.3</v>
      </c>
      <c r="AC192">
        <v>3.79</v>
      </c>
      <c r="AI192">
        <v>0.06</v>
      </c>
      <c r="AP192" s="6">
        <f t="shared" si="9"/>
        <v>1.2357</v>
      </c>
      <c r="AQ192" s="6">
        <f t="shared" si="8"/>
        <v>24.289999999999996</v>
      </c>
      <c r="AR192" s="6">
        <f t="shared" si="10"/>
        <v>31.150000000000002</v>
      </c>
      <c r="AS192" s="6">
        <f t="shared" si="11"/>
        <v>44.559999999999995</v>
      </c>
      <c r="AT192" s="6">
        <v>17.821999999999999</v>
      </c>
      <c r="AU192" s="6">
        <v>293.545748</v>
      </c>
      <c r="AV192">
        <v>48.32</v>
      </c>
    </row>
    <row r="193" spans="1:48" x14ac:dyDescent="0.25">
      <c r="A193" t="s">
        <v>93</v>
      </c>
      <c r="B193" s="1">
        <v>2008</v>
      </c>
      <c r="C193" s="8" t="s">
        <v>524</v>
      </c>
      <c r="D193" t="s">
        <v>349</v>
      </c>
      <c r="E193" t="s">
        <v>387</v>
      </c>
      <c r="F193" t="s">
        <v>525</v>
      </c>
      <c r="K193">
        <v>0.14000000000000001</v>
      </c>
      <c r="M193">
        <v>0.17</v>
      </c>
      <c r="Q193">
        <v>14.82</v>
      </c>
      <c r="R193">
        <v>0.81</v>
      </c>
      <c r="W193">
        <v>4.1500000000000004</v>
      </c>
      <c r="X193">
        <v>40.98</v>
      </c>
      <c r="Y193">
        <v>38.61</v>
      </c>
      <c r="Z193">
        <v>0.27</v>
      </c>
      <c r="AC193">
        <v>0.06</v>
      </c>
      <c r="AP193" s="6">
        <f t="shared" si="9"/>
        <v>1.1981999999999999</v>
      </c>
      <c r="AQ193" s="6">
        <f t="shared" si="8"/>
        <v>19.34</v>
      </c>
      <c r="AR193" s="6">
        <f t="shared" si="10"/>
        <v>41.79</v>
      </c>
      <c r="AS193" s="6">
        <f t="shared" si="11"/>
        <v>38.880000000000003</v>
      </c>
      <c r="AT193" s="6">
        <v>17.673432656734324</v>
      </c>
      <c r="AU193" s="6">
        <v>291.53649445055493</v>
      </c>
      <c r="AV193">
        <v>48.91</v>
      </c>
    </row>
    <row r="194" spans="1:48" x14ac:dyDescent="0.25">
      <c r="A194" t="s">
        <v>132</v>
      </c>
      <c r="B194" s="1">
        <v>2008</v>
      </c>
      <c r="C194" s="8" t="s">
        <v>524</v>
      </c>
      <c r="D194" t="s">
        <v>349</v>
      </c>
      <c r="E194" t="s">
        <v>387</v>
      </c>
      <c r="F194" t="s">
        <v>525</v>
      </c>
      <c r="Q194">
        <v>10.52</v>
      </c>
      <c r="W194">
        <v>2.67</v>
      </c>
      <c r="X194">
        <v>11.01</v>
      </c>
      <c r="Y194">
        <v>74.989999999999995</v>
      </c>
      <c r="Z194">
        <v>0.81</v>
      </c>
      <c r="AP194" s="6">
        <f t="shared" si="9"/>
        <v>1.6341999999999999</v>
      </c>
      <c r="AQ194" s="6">
        <f t="shared" si="8"/>
        <v>13.19</v>
      </c>
      <c r="AR194" s="6">
        <f t="shared" si="10"/>
        <v>11.01</v>
      </c>
      <c r="AS194" s="6">
        <f t="shared" si="11"/>
        <v>75.8</v>
      </c>
      <c r="AT194" s="6">
        <v>17.789599999999997</v>
      </c>
      <c r="AU194" s="6">
        <v>292.29358619999994</v>
      </c>
      <c r="AV194">
        <v>40.1</v>
      </c>
    </row>
    <row r="195" spans="1:48" x14ac:dyDescent="0.25">
      <c r="A195" t="s">
        <v>145</v>
      </c>
      <c r="B195" s="1">
        <v>2008</v>
      </c>
      <c r="C195" s="8" t="s">
        <v>524</v>
      </c>
      <c r="D195" t="s">
        <v>349</v>
      </c>
      <c r="E195" t="s">
        <v>387</v>
      </c>
      <c r="F195" t="s">
        <v>525</v>
      </c>
      <c r="K195">
        <v>0.01</v>
      </c>
      <c r="M195">
        <v>0.14000000000000001</v>
      </c>
      <c r="Q195">
        <v>25.24</v>
      </c>
      <c r="R195">
        <v>0.17</v>
      </c>
      <c r="W195">
        <v>4.25</v>
      </c>
      <c r="X195">
        <v>24.53</v>
      </c>
      <c r="Y195">
        <v>43.32</v>
      </c>
      <c r="Z195">
        <v>2</v>
      </c>
      <c r="AC195">
        <v>0.27</v>
      </c>
      <c r="AI195">
        <v>0.11</v>
      </c>
      <c r="AP195" s="6">
        <f t="shared" si="9"/>
        <v>1.1734</v>
      </c>
      <c r="AQ195" s="6">
        <f t="shared" ref="AQ195:AQ258" si="12">G195+H195+I195+K195+L195+M195+O195+Q195+U195+W195+AA195+AC195+AH195+AI195+AN195+J195</f>
        <v>30.019999999999996</v>
      </c>
      <c r="AR195" s="6">
        <f t="shared" si="10"/>
        <v>24.700000000000003</v>
      </c>
      <c r="AS195" s="6">
        <f t="shared" si="11"/>
        <v>45.32</v>
      </c>
      <c r="AT195" s="6">
        <v>17.495601759296285</v>
      </c>
      <c r="AU195" s="6">
        <v>289.09236905237907</v>
      </c>
      <c r="AV195">
        <v>49.29</v>
      </c>
    </row>
    <row r="196" spans="1:48" x14ac:dyDescent="0.25">
      <c r="A196" t="s">
        <v>146</v>
      </c>
      <c r="B196" s="1">
        <v>2008</v>
      </c>
      <c r="C196" s="8" t="s">
        <v>524</v>
      </c>
      <c r="D196" t="s">
        <v>349</v>
      </c>
      <c r="E196" t="s">
        <v>387</v>
      </c>
      <c r="F196" t="s">
        <v>525</v>
      </c>
      <c r="K196">
        <v>0.26</v>
      </c>
      <c r="M196">
        <v>0.46</v>
      </c>
      <c r="Q196">
        <v>17.12</v>
      </c>
      <c r="R196">
        <v>0.45</v>
      </c>
      <c r="W196">
        <v>2.98</v>
      </c>
      <c r="X196">
        <v>72.91</v>
      </c>
      <c r="Y196">
        <v>4.83</v>
      </c>
      <c r="Z196">
        <v>0.28999999999999998</v>
      </c>
      <c r="AC196">
        <v>0.67</v>
      </c>
      <c r="AI196">
        <v>7.0000000000000007E-2</v>
      </c>
      <c r="AP196" s="6">
        <f t="shared" ref="AP196:AP259" si="13">(N196*1+P196*1+R196*1+S196*2+T196*3+V196*1+X196*1+Y196*2+Z196*3+AB196*1+AD196*1+AE196*2+AF196*4+AJ196*1+AL196*5+AM196*6)/100</f>
        <v>0.83889999999999998</v>
      </c>
      <c r="AQ196" s="6">
        <f t="shared" si="12"/>
        <v>21.560000000000002</v>
      </c>
      <c r="AR196" s="6">
        <f t="shared" ref="AR196:AR259" si="14">N196+P196+R196+V196+X196+AB196+AD196+AJ196</f>
        <v>73.36</v>
      </c>
      <c r="AS196" s="6">
        <f t="shared" ref="AS196:AS259" si="15">S196+T196+Y196+Z196+AE196+AF196+AG196+AK196+AL196+AM196</f>
        <v>5.12</v>
      </c>
      <c r="AT196" s="6">
        <v>17.63094762095162</v>
      </c>
      <c r="AU196" s="6">
        <v>291.65947101159537</v>
      </c>
      <c r="AV196">
        <v>56.27</v>
      </c>
    </row>
    <row r="197" spans="1:48" x14ac:dyDescent="0.25">
      <c r="A197" t="s">
        <v>147</v>
      </c>
      <c r="B197" s="1">
        <v>2008</v>
      </c>
      <c r="C197" s="8" t="s">
        <v>524</v>
      </c>
      <c r="D197" t="s">
        <v>349</v>
      </c>
      <c r="E197" t="s">
        <v>387</v>
      </c>
      <c r="F197" t="s">
        <v>525</v>
      </c>
      <c r="K197">
        <v>0.08</v>
      </c>
      <c r="M197">
        <v>0.11</v>
      </c>
      <c r="Q197">
        <v>8.77</v>
      </c>
      <c r="R197">
        <v>0.96</v>
      </c>
      <c r="W197">
        <v>7.25</v>
      </c>
      <c r="X197">
        <v>55.25</v>
      </c>
      <c r="Y197">
        <v>3.72</v>
      </c>
      <c r="Z197">
        <v>0.26</v>
      </c>
      <c r="AC197">
        <v>22.05</v>
      </c>
      <c r="AI197">
        <v>1.34</v>
      </c>
      <c r="AP197" s="6">
        <f t="shared" si="13"/>
        <v>0.64429999999999987</v>
      </c>
      <c r="AQ197" s="6">
        <f t="shared" si="12"/>
        <v>39.600000000000009</v>
      </c>
      <c r="AR197" s="6">
        <f t="shared" si="14"/>
        <v>56.21</v>
      </c>
      <c r="AS197" s="6">
        <f t="shared" si="15"/>
        <v>3.9800000000000004</v>
      </c>
      <c r="AT197" s="6">
        <v>18.291411965126766</v>
      </c>
      <c r="AU197" s="6">
        <v>301.31005040585228</v>
      </c>
      <c r="AV197">
        <v>61.17</v>
      </c>
    </row>
    <row r="198" spans="1:48" x14ac:dyDescent="0.25">
      <c r="A198" t="s">
        <v>109</v>
      </c>
      <c r="B198" s="1">
        <v>2008</v>
      </c>
      <c r="C198" s="8" t="s">
        <v>524</v>
      </c>
      <c r="D198" t="s">
        <v>349</v>
      </c>
      <c r="E198" t="s">
        <v>387</v>
      </c>
      <c r="F198" t="s">
        <v>525</v>
      </c>
      <c r="K198">
        <v>0.01</v>
      </c>
      <c r="M198">
        <v>0.18</v>
      </c>
      <c r="Q198">
        <v>20.53</v>
      </c>
      <c r="R198">
        <v>7.0000000000000007E-2</v>
      </c>
      <c r="W198">
        <v>6.51</v>
      </c>
      <c r="X198">
        <v>38.68</v>
      </c>
      <c r="Y198">
        <v>32.96</v>
      </c>
      <c r="Z198">
        <v>0.22</v>
      </c>
      <c r="AC198">
        <v>0.28000000000000003</v>
      </c>
      <c r="AI198">
        <v>0.6</v>
      </c>
      <c r="AP198" s="6">
        <f t="shared" si="13"/>
        <v>1.0532999999999999</v>
      </c>
      <c r="AQ198" s="6">
        <f t="shared" si="12"/>
        <v>28.110000000000007</v>
      </c>
      <c r="AR198" s="6">
        <f t="shared" si="14"/>
        <v>38.75</v>
      </c>
      <c r="AS198" s="6">
        <f t="shared" si="15"/>
        <v>33.18</v>
      </c>
      <c r="AT198" s="6">
        <v>17.609956017592964</v>
      </c>
      <c r="AU198" s="6">
        <v>290.93674610155938</v>
      </c>
      <c r="AV198">
        <v>51.87</v>
      </c>
    </row>
    <row r="199" spans="1:48" x14ac:dyDescent="0.25">
      <c r="A199" t="s">
        <v>148</v>
      </c>
      <c r="B199" s="1">
        <v>2008</v>
      </c>
      <c r="C199" s="8" t="s">
        <v>524</v>
      </c>
      <c r="D199" t="s">
        <v>349</v>
      </c>
      <c r="E199" t="s">
        <v>387</v>
      </c>
      <c r="F199" t="s">
        <v>525</v>
      </c>
      <c r="K199">
        <v>0.01</v>
      </c>
      <c r="M199">
        <v>0.03</v>
      </c>
      <c r="Q199">
        <v>21.67</v>
      </c>
      <c r="R199">
        <v>0.39</v>
      </c>
      <c r="W199">
        <v>4.03</v>
      </c>
      <c r="X199">
        <v>20.99</v>
      </c>
      <c r="Y199">
        <v>48</v>
      </c>
      <c r="Z199">
        <v>4.45</v>
      </c>
      <c r="AC199">
        <v>0.24</v>
      </c>
      <c r="AI199">
        <v>0.05</v>
      </c>
      <c r="AP199" s="6">
        <f t="shared" si="13"/>
        <v>1.3072999999999999</v>
      </c>
      <c r="AQ199" s="6">
        <f t="shared" si="12"/>
        <v>26.03</v>
      </c>
      <c r="AR199" s="6">
        <f t="shared" si="14"/>
        <v>21.38</v>
      </c>
      <c r="AS199" s="6">
        <f t="shared" si="15"/>
        <v>52.45</v>
      </c>
      <c r="AT199" s="6">
        <v>17.563188463849389</v>
      </c>
      <c r="AU199" s="6">
        <v>289.7679825756058</v>
      </c>
      <c r="AV199">
        <v>46.48</v>
      </c>
    </row>
    <row r="200" spans="1:48" x14ac:dyDescent="0.25">
      <c r="A200" t="s">
        <v>149</v>
      </c>
      <c r="B200" s="1">
        <v>2008</v>
      </c>
      <c r="C200" s="8" t="s">
        <v>524</v>
      </c>
      <c r="D200" t="s">
        <v>349</v>
      </c>
      <c r="E200" t="s">
        <v>387</v>
      </c>
      <c r="F200" t="s">
        <v>525</v>
      </c>
      <c r="K200">
        <v>0.5</v>
      </c>
      <c r="M200">
        <v>0.42</v>
      </c>
      <c r="Q200">
        <v>26.19</v>
      </c>
      <c r="R200">
        <v>0.11</v>
      </c>
      <c r="W200">
        <v>10.23</v>
      </c>
      <c r="X200">
        <v>46.89</v>
      </c>
      <c r="Y200">
        <v>14.68</v>
      </c>
      <c r="Z200">
        <v>0.23</v>
      </c>
      <c r="AC200">
        <v>0.7</v>
      </c>
      <c r="AI200">
        <v>7.0000000000000007E-2</v>
      </c>
      <c r="AP200" s="6">
        <f t="shared" si="13"/>
        <v>0.77049999999999996</v>
      </c>
      <c r="AQ200" s="6">
        <f t="shared" si="12"/>
        <v>38.110000000000007</v>
      </c>
      <c r="AR200" s="6">
        <f t="shared" si="14"/>
        <v>47</v>
      </c>
      <c r="AS200" s="6">
        <f t="shared" si="15"/>
        <v>14.91</v>
      </c>
      <c r="AT200" s="6">
        <v>17.444111177764448</v>
      </c>
      <c r="AU200" s="6">
        <v>289.17587842431504</v>
      </c>
      <c r="AV200">
        <v>57.35</v>
      </c>
    </row>
    <row r="201" spans="1:48" x14ac:dyDescent="0.25">
      <c r="A201" t="s">
        <v>150</v>
      </c>
      <c r="B201" s="1">
        <v>2015</v>
      </c>
      <c r="C201" s="8" t="s">
        <v>526</v>
      </c>
      <c r="D201" t="s">
        <v>365</v>
      </c>
      <c r="E201" t="s">
        <v>388</v>
      </c>
      <c r="F201" t="s">
        <v>389</v>
      </c>
      <c r="G201"/>
      <c r="I201">
        <v>0.06</v>
      </c>
      <c r="M201">
        <v>0.09</v>
      </c>
      <c r="Q201">
        <v>7.8</v>
      </c>
      <c r="R201">
        <v>0.13</v>
      </c>
      <c r="W201">
        <v>3.9</v>
      </c>
      <c r="X201">
        <v>40.26</v>
      </c>
      <c r="Y201">
        <v>42.34</v>
      </c>
      <c r="Z201">
        <v>0.26</v>
      </c>
      <c r="AC201">
        <v>0.38</v>
      </c>
      <c r="AD201">
        <v>0.03</v>
      </c>
      <c r="AI201">
        <v>0.7</v>
      </c>
      <c r="AJ201">
        <v>0.05</v>
      </c>
      <c r="AO201">
        <v>4</v>
      </c>
      <c r="AP201" s="6">
        <f t="shared" si="13"/>
        <v>1.2593000000000001</v>
      </c>
      <c r="AQ201" s="6">
        <f t="shared" si="12"/>
        <v>12.93</v>
      </c>
      <c r="AR201" s="6">
        <f t="shared" si="14"/>
        <v>40.47</v>
      </c>
      <c r="AS201" s="6">
        <f t="shared" si="15"/>
        <v>42.6</v>
      </c>
      <c r="AT201" s="6">
        <v>17.864583333333332</v>
      </c>
      <c r="AU201" s="6">
        <v>293.99037500000003</v>
      </c>
      <c r="AV201">
        <v>56.7</v>
      </c>
    </row>
    <row r="202" spans="1:48" x14ac:dyDescent="0.25">
      <c r="A202" t="s">
        <v>44</v>
      </c>
      <c r="B202" s="1">
        <v>2015</v>
      </c>
      <c r="C202" s="8" t="s">
        <v>526</v>
      </c>
      <c r="D202" t="s">
        <v>365</v>
      </c>
      <c r="E202" t="s">
        <v>388</v>
      </c>
      <c r="F202" t="s">
        <v>389</v>
      </c>
      <c r="G202"/>
      <c r="M202">
        <v>0.05</v>
      </c>
      <c r="Q202">
        <v>4.1399999999999997</v>
      </c>
      <c r="R202">
        <v>0.2</v>
      </c>
      <c r="W202">
        <v>1.91</v>
      </c>
      <c r="X202">
        <v>58.9</v>
      </c>
      <c r="Y202">
        <v>20.57</v>
      </c>
      <c r="Z202">
        <v>9.34</v>
      </c>
      <c r="AC202">
        <v>0.63</v>
      </c>
      <c r="AD202">
        <v>1.35</v>
      </c>
      <c r="AI202">
        <v>0.37</v>
      </c>
      <c r="AJ202">
        <v>0.06</v>
      </c>
      <c r="AO202">
        <v>2.48</v>
      </c>
      <c r="AP202" s="6">
        <f t="shared" si="13"/>
        <v>1.2967000000000002</v>
      </c>
      <c r="AQ202" s="6">
        <f t="shared" si="12"/>
        <v>7.1</v>
      </c>
      <c r="AR202" s="6">
        <f t="shared" si="14"/>
        <v>60.510000000000005</v>
      </c>
      <c r="AS202" s="6">
        <f t="shared" si="15"/>
        <v>29.91</v>
      </c>
      <c r="AT202" s="6">
        <v>17.967186218211644</v>
      </c>
      <c r="AU202" s="6">
        <v>295.39356501230515</v>
      </c>
      <c r="AV202">
        <v>54.3</v>
      </c>
    </row>
    <row r="203" spans="1:48" x14ac:dyDescent="0.25">
      <c r="A203" t="s">
        <v>99</v>
      </c>
      <c r="B203" s="1">
        <v>2013</v>
      </c>
      <c r="C203" s="8" t="s">
        <v>527</v>
      </c>
      <c r="D203" t="s">
        <v>319</v>
      </c>
      <c r="E203" t="s">
        <v>390</v>
      </c>
      <c r="F203" t="s">
        <v>528</v>
      </c>
      <c r="Q203">
        <v>22.9</v>
      </c>
      <c r="X203">
        <v>16.7</v>
      </c>
      <c r="Z203">
        <v>55.4</v>
      </c>
      <c r="AP203" s="6">
        <f t="shared" si="13"/>
        <v>1.8289999999999997</v>
      </c>
      <c r="AQ203" s="6">
        <f t="shared" si="12"/>
        <v>22.9</v>
      </c>
      <c r="AR203" s="6">
        <f t="shared" si="14"/>
        <v>16.7</v>
      </c>
      <c r="AS203" s="6">
        <f t="shared" si="15"/>
        <v>55.4</v>
      </c>
      <c r="AT203" s="6">
        <v>17.517894736842102</v>
      </c>
      <c r="AU203" s="6">
        <v>287.89998315789472</v>
      </c>
      <c r="AV203">
        <v>52.3</v>
      </c>
    </row>
    <row r="204" spans="1:48" x14ac:dyDescent="0.25">
      <c r="A204" t="s">
        <v>106</v>
      </c>
      <c r="B204" s="1">
        <v>2011</v>
      </c>
      <c r="C204" s="8" t="s">
        <v>529</v>
      </c>
      <c r="D204" t="s">
        <v>327</v>
      </c>
      <c r="E204" t="s">
        <v>391</v>
      </c>
      <c r="F204" t="s">
        <v>530</v>
      </c>
      <c r="Q204">
        <v>16</v>
      </c>
      <c r="W204">
        <v>6.5</v>
      </c>
      <c r="X204">
        <v>43.5</v>
      </c>
      <c r="Y204">
        <v>34.4</v>
      </c>
      <c r="AP204" s="6">
        <f t="shared" si="13"/>
        <v>1.123</v>
      </c>
      <c r="AQ204" s="6">
        <f t="shared" si="12"/>
        <v>22.5</v>
      </c>
      <c r="AR204" s="6">
        <f t="shared" si="14"/>
        <v>43.5</v>
      </c>
      <c r="AS204" s="6">
        <f t="shared" si="15"/>
        <v>34.4</v>
      </c>
      <c r="AT204" s="6">
        <v>17.681274900398403</v>
      </c>
      <c r="AU204" s="6">
        <v>291.80583864541831</v>
      </c>
      <c r="AV204">
        <v>55</v>
      </c>
    </row>
    <row r="205" spans="1:48" x14ac:dyDescent="0.25">
      <c r="A205" t="s">
        <v>73</v>
      </c>
      <c r="B205" s="1">
        <v>2011</v>
      </c>
      <c r="C205" s="8" t="s">
        <v>529</v>
      </c>
      <c r="D205" t="s">
        <v>327</v>
      </c>
      <c r="E205" t="s">
        <v>391</v>
      </c>
      <c r="F205" t="s">
        <v>530</v>
      </c>
      <c r="Q205">
        <v>6.4</v>
      </c>
      <c r="W205">
        <v>2.9</v>
      </c>
      <c r="X205">
        <v>17.7</v>
      </c>
      <c r="Y205">
        <v>72.900000000000006</v>
      </c>
      <c r="AP205" s="6">
        <f t="shared" si="13"/>
        <v>1.635</v>
      </c>
      <c r="AQ205" s="6">
        <f t="shared" si="12"/>
        <v>9.3000000000000007</v>
      </c>
      <c r="AR205" s="6">
        <f t="shared" si="14"/>
        <v>17.7</v>
      </c>
      <c r="AS205" s="6">
        <f t="shared" si="15"/>
        <v>72.900000000000006</v>
      </c>
      <c r="AT205" s="6">
        <v>17.871871871871871</v>
      </c>
      <c r="AU205" s="6">
        <v>293.44276376376371</v>
      </c>
      <c r="AV205">
        <v>58</v>
      </c>
    </row>
    <row r="206" spans="1:48" x14ac:dyDescent="0.25">
      <c r="A206" t="s">
        <v>151</v>
      </c>
      <c r="B206" s="1">
        <v>2015</v>
      </c>
      <c r="C206" s="8" t="s">
        <v>531</v>
      </c>
      <c r="D206" t="s">
        <v>325</v>
      </c>
      <c r="E206" t="s">
        <v>392</v>
      </c>
      <c r="F206" t="s">
        <v>532</v>
      </c>
      <c r="I206" s="6"/>
      <c r="J206" s="6"/>
      <c r="K206" s="6"/>
      <c r="L206" s="6"/>
      <c r="M206" s="6"/>
      <c r="N206" s="6"/>
      <c r="O206" s="6"/>
      <c r="P206" s="6"/>
      <c r="Q206" s="6">
        <f>0.978*9.08</f>
        <v>8.8802400000000006</v>
      </c>
      <c r="R206" s="6">
        <f>0.978*2.68</f>
        <v>2.6210400000000003</v>
      </c>
      <c r="S206" s="6"/>
      <c r="T206" s="6"/>
      <c r="U206" s="6"/>
      <c r="V206" s="6"/>
      <c r="W206" s="6">
        <f>0.978*4.04</f>
        <v>3.95112</v>
      </c>
      <c r="X206" s="6">
        <f>0.978*71.09</f>
        <v>69.526020000000003</v>
      </c>
      <c r="Y206" s="6">
        <f>0.978*4.16</f>
        <v>4.0684800000000001</v>
      </c>
      <c r="Z206" s="6">
        <f>0.978*0.51</f>
        <v>0.49878</v>
      </c>
      <c r="AA206" s="6"/>
      <c r="AB206" s="6"/>
      <c r="AC206" s="6">
        <f>0.978*2.38</f>
        <v>2.3276399999999997</v>
      </c>
      <c r="AD206" s="6">
        <f>0.978*1.86</f>
        <v>1.81908</v>
      </c>
      <c r="AE206" s="6">
        <f>0.978*3.13</f>
        <v>3.06114</v>
      </c>
      <c r="AF206" s="6"/>
      <c r="AG206" s="6"/>
      <c r="AH206" s="6"/>
      <c r="AI206" s="6"/>
      <c r="AJ206" s="6"/>
      <c r="AK206" s="6"/>
      <c r="AL206" s="6"/>
      <c r="AM206" s="6"/>
      <c r="AN206" s="6">
        <f>0.978*1.02</f>
        <v>0.99756</v>
      </c>
      <c r="AP206" s="6">
        <f t="shared" si="13"/>
        <v>0.89721720000000005</v>
      </c>
      <c r="AQ206" s="6">
        <f t="shared" si="12"/>
        <v>16.156559999999999</v>
      </c>
      <c r="AR206" s="6">
        <f t="shared" si="14"/>
        <v>73.966139999999996</v>
      </c>
      <c r="AS206" s="6">
        <f t="shared" si="15"/>
        <v>7.6284000000000001</v>
      </c>
      <c r="AT206" s="6">
        <v>17.973386693346676</v>
      </c>
      <c r="AU206" s="6">
        <v>296.30438149074547</v>
      </c>
      <c r="AV206">
        <v>56.42</v>
      </c>
    </row>
    <row r="207" spans="1:48" x14ac:dyDescent="0.25">
      <c r="A207" t="s">
        <v>152</v>
      </c>
      <c r="B207" s="2">
        <v>2015</v>
      </c>
      <c r="C207" s="8" t="s">
        <v>586</v>
      </c>
      <c r="D207" s="2" t="s">
        <v>393</v>
      </c>
      <c r="E207" t="s">
        <v>394</v>
      </c>
      <c r="F207" s="5" t="s">
        <v>587</v>
      </c>
      <c r="Q207">
        <v>6.5</v>
      </c>
      <c r="R207">
        <v>2</v>
      </c>
      <c r="W207">
        <v>6</v>
      </c>
      <c r="X207">
        <v>72.2</v>
      </c>
      <c r="Y207">
        <v>1</v>
      </c>
      <c r="AC207">
        <v>4</v>
      </c>
      <c r="AD207">
        <v>2</v>
      </c>
      <c r="AP207" s="6">
        <f t="shared" si="13"/>
        <v>0.78200000000000003</v>
      </c>
      <c r="AQ207" s="6">
        <f t="shared" si="12"/>
        <v>16.5</v>
      </c>
      <c r="AR207" s="6">
        <f t="shared" si="14"/>
        <v>76.2</v>
      </c>
      <c r="AS207" s="6">
        <f t="shared" si="15"/>
        <v>1</v>
      </c>
      <c r="AT207" s="6">
        <v>17.946638207043758</v>
      </c>
      <c r="AU207" s="6">
        <v>296.09597758804694</v>
      </c>
      <c r="AV207">
        <v>67</v>
      </c>
    </row>
    <row r="208" spans="1:48" x14ac:dyDescent="0.25">
      <c r="A208" t="s">
        <v>81</v>
      </c>
      <c r="B208" s="2">
        <v>2015</v>
      </c>
      <c r="C208" s="8" t="s">
        <v>586</v>
      </c>
      <c r="D208" s="2" t="s">
        <v>393</v>
      </c>
      <c r="E208" t="s">
        <v>394</v>
      </c>
      <c r="F208" s="5" t="s">
        <v>587</v>
      </c>
      <c r="Q208">
        <v>11</v>
      </c>
      <c r="W208">
        <v>4</v>
      </c>
      <c r="X208">
        <v>23.4</v>
      </c>
      <c r="Y208">
        <v>53.2</v>
      </c>
      <c r="AP208" s="6">
        <f t="shared" si="13"/>
        <v>1.298</v>
      </c>
      <c r="AQ208" s="6">
        <f t="shared" si="12"/>
        <v>15</v>
      </c>
      <c r="AR208" s="6">
        <f t="shared" si="14"/>
        <v>23.4</v>
      </c>
      <c r="AS208" s="6">
        <f t="shared" si="15"/>
        <v>53.2</v>
      </c>
      <c r="AT208" s="6">
        <v>17.759825327510921</v>
      </c>
      <c r="AU208" s="6">
        <v>292.31044541484721</v>
      </c>
      <c r="AV208">
        <v>57.3</v>
      </c>
    </row>
    <row r="209" spans="1:48" x14ac:dyDescent="0.25">
      <c r="A209" t="s">
        <v>153</v>
      </c>
      <c r="B209" s="2">
        <v>2015</v>
      </c>
      <c r="C209" s="8" t="s">
        <v>586</v>
      </c>
      <c r="D209" s="2" t="s">
        <v>393</v>
      </c>
      <c r="E209" t="s">
        <v>394</v>
      </c>
      <c r="F209" s="5" t="s">
        <v>587</v>
      </c>
      <c r="Q209">
        <v>6.4</v>
      </c>
      <c r="W209">
        <v>4.5</v>
      </c>
      <c r="X209">
        <v>24.9</v>
      </c>
      <c r="Y209">
        <v>63.8</v>
      </c>
      <c r="AP209" s="6">
        <f t="shared" si="13"/>
        <v>1.5249999999999999</v>
      </c>
      <c r="AQ209" s="6">
        <f t="shared" si="12"/>
        <v>10.9</v>
      </c>
      <c r="AR209" s="6">
        <f t="shared" si="14"/>
        <v>24.9</v>
      </c>
      <c r="AS209" s="6">
        <f t="shared" si="15"/>
        <v>63.8</v>
      </c>
      <c r="AT209" s="6">
        <v>17.871485943775102</v>
      </c>
      <c r="AU209" s="6">
        <v>293.64853614457826</v>
      </c>
      <c r="AV209">
        <v>52</v>
      </c>
    </row>
    <row r="210" spans="1:48" x14ac:dyDescent="0.25">
      <c r="A210" t="s">
        <v>137</v>
      </c>
      <c r="B210" s="2">
        <v>2015</v>
      </c>
      <c r="C210" s="8" t="s">
        <v>588</v>
      </c>
      <c r="D210" s="2" t="s">
        <v>327</v>
      </c>
      <c r="E210" t="s">
        <v>395</v>
      </c>
      <c r="F210" s="5" t="s">
        <v>589</v>
      </c>
      <c r="M210">
        <v>0.2</v>
      </c>
      <c r="Q210">
        <v>4.5</v>
      </c>
      <c r="W210">
        <v>5.2</v>
      </c>
      <c r="X210">
        <v>13.9</v>
      </c>
      <c r="Y210">
        <v>70.5</v>
      </c>
      <c r="Z210">
        <v>3.7</v>
      </c>
      <c r="AD210">
        <v>1.8</v>
      </c>
      <c r="AE210">
        <v>0.1</v>
      </c>
      <c r="AP210" s="6">
        <f t="shared" si="13"/>
        <v>1.68</v>
      </c>
      <c r="AQ210" s="6">
        <f t="shared" si="12"/>
        <v>9.9</v>
      </c>
      <c r="AR210" s="6">
        <f t="shared" si="14"/>
        <v>15.700000000000001</v>
      </c>
      <c r="AS210" s="6">
        <f t="shared" si="15"/>
        <v>74.3</v>
      </c>
      <c r="AT210" s="6">
        <v>17.93993993993994</v>
      </c>
      <c r="AU210" s="6">
        <v>294.3076946946947</v>
      </c>
      <c r="AV210">
        <v>47.57</v>
      </c>
    </row>
    <row r="211" spans="1:48" x14ac:dyDescent="0.25">
      <c r="A211" t="s">
        <v>152</v>
      </c>
      <c r="B211" s="2">
        <v>2015</v>
      </c>
      <c r="C211" s="8" t="s">
        <v>588</v>
      </c>
      <c r="D211" s="2" t="s">
        <v>327</v>
      </c>
      <c r="E211" t="s">
        <v>395</v>
      </c>
      <c r="F211" s="5" t="s">
        <v>589</v>
      </c>
      <c r="M211">
        <v>0.1</v>
      </c>
      <c r="Q211">
        <v>13.8</v>
      </c>
      <c r="R211">
        <v>1.1000000000000001</v>
      </c>
      <c r="W211">
        <v>4.7</v>
      </c>
      <c r="X211">
        <v>72.099999999999994</v>
      </c>
      <c r="Y211">
        <v>2.5</v>
      </c>
      <c r="Z211">
        <v>0.9</v>
      </c>
      <c r="AC211">
        <v>3.8</v>
      </c>
      <c r="AD211">
        <v>0.9</v>
      </c>
      <c r="AP211" s="6">
        <f t="shared" si="13"/>
        <v>0.81799999999999995</v>
      </c>
      <c r="AQ211" s="6">
        <f t="shared" si="12"/>
        <v>22.400000000000002</v>
      </c>
      <c r="AR211" s="6">
        <f t="shared" si="14"/>
        <v>74.099999999999994</v>
      </c>
      <c r="AS211" s="6">
        <f t="shared" si="15"/>
        <v>3.4</v>
      </c>
      <c r="AT211" s="6">
        <v>17.791791791791791</v>
      </c>
      <c r="AU211" s="6">
        <v>293.95529629629624</v>
      </c>
      <c r="AV211">
        <v>62.15</v>
      </c>
    </row>
    <row r="212" spans="1:48" x14ac:dyDescent="0.25">
      <c r="A212" t="s">
        <v>96</v>
      </c>
      <c r="B212" s="2">
        <v>2013</v>
      </c>
      <c r="C212" s="10" t="s">
        <v>646</v>
      </c>
      <c r="D212" s="2" t="s">
        <v>347</v>
      </c>
      <c r="E212" t="s">
        <v>396</v>
      </c>
      <c r="F212" s="5" t="s">
        <v>397</v>
      </c>
      <c r="Q212">
        <v>3.375</v>
      </c>
      <c r="W212">
        <v>1.8399999999999999</v>
      </c>
      <c r="X212">
        <v>30.105</v>
      </c>
      <c r="Y212">
        <v>27.2</v>
      </c>
      <c r="Z212">
        <v>14.755000000000001</v>
      </c>
      <c r="AC212">
        <v>8.0599999999999987</v>
      </c>
      <c r="AJ212">
        <v>12.920000000000002</v>
      </c>
      <c r="AN212">
        <v>0.61499999999999999</v>
      </c>
      <c r="AP212" s="6">
        <f t="shared" si="13"/>
        <v>1.4169</v>
      </c>
      <c r="AQ212" s="6">
        <f t="shared" si="12"/>
        <v>13.889999999999999</v>
      </c>
      <c r="AR212" s="6">
        <f t="shared" si="14"/>
        <v>43.025000000000006</v>
      </c>
      <c r="AS212" s="6">
        <f t="shared" si="15"/>
        <v>41.954999999999998</v>
      </c>
      <c r="AT212" s="6">
        <v>18.654799231313849</v>
      </c>
      <c r="AU212" s="6">
        <v>304.83186699706687</v>
      </c>
      <c r="AV212">
        <v>55.1</v>
      </c>
    </row>
    <row r="213" spans="1:48" x14ac:dyDescent="0.25">
      <c r="A213" t="s">
        <v>96</v>
      </c>
      <c r="B213" s="2">
        <v>2013</v>
      </c>
      <c r="C213" s="10" t="s">
        <v>646</v>
      </c>
      <c r="D213" s="2" t="s">
        <v>347</v>
      </c>
      <c r="E213" t="s">
        <v>396</v>
      </c>
      <c r="F213" s="5" t="s">
        <v>397</v>
      </c>
      <c r="Q213">
        <v>3.25</v>
      </c>
      <c r="W213">
        <v>1.8049999999999999</v>
      </c>
      <c r="X213">
        <v>26.864999999999998</v>
      </c>
      <c r="Y213">
        <v>25.135000000000002</v>
      </c>
      <c r="Z213">
        <v>15.175000000000001</v>
      </c>
      <c r="AC213">
        <v>9.6050000000000004</v>
      </c>
      <c r="AJ213">
        <v>14.795</v>
      </c>
      <c r="AN213">
        <v>1.145</v>
      </c>
      <c r="AP213" s="6">
        <f t="shared" si="13"/>
        <v>1.3745500000000002</v>
      </c>
      <c r="AQ213" s="6">
        <f t="shared" si="12"/>
        <v>15.805</v>
      </c>
      <c r="AR213" s="6">
        <f t="shared" si="14"/>
        <v>41.66</v>
      </c>
      <c r="AS213" s="6">
        <f t="shared" si="15"/>
        <v>40.31</v>
      </c>
      <c r="AT213" s="6">
        <v>18.805522884172849</v>
      </c>
      <c r="AU213" s="6">
        <v>307.00059468166705</v>
      </c>
      <c r="AV213">
        <v>61</v>
      </c>
    </row>
    <row r="214" spans="1:48" x14ac:dyDescent="0.25">
      <c r="A214" t="s">
        <v>103</v>
      </c>
      <c r="B214" s="1">
        <v>2014</v>
      </c>
      <c r="C214" s="8" t="s">
        <v>533</v>
      </c>
      <c r="D214" t="s">
        <v>325</v>
      </c>
      <c r="E214" t="s">
        <v>398</v>
      </c>
      <c r="F214" t="s">
        <v>534</v>
      </c>
      <c r="G214"/>
      <c r="H214" s="4"/>
      <c r="I214" s="4"/>
      <c r="J214" s="4"/>
      <c r="K214" s="4"/>
      <c r="L214" s="4"/>
      <c r="M214" s="4"/>
      <c r="N214" s="4"/>
      <c r="O214" s="4"/>
      <c r="Q214">
        <v>11</v>
      </c>
      <c r="R214">
        <v>0.8</v>
      </c>
      <c r="W214">
        <v>3</v>
      </c>
      <c r="X214">
        <v>75.2</v>
      </c>
      <c r="Y214">
        <v>7.2</v>
      </c>
      <c r="Z214">
        <v>0.5</v>
      </c>
      <c r="AP214" s="6">
        <f t="shared" si="13"/>
        <v>0.91900000000000004</v>
      </c>
      <c r="AQ214" s="6">
        <f t="shared" si="12"/>
        <v>14</v>
      </c>
      <c r="AR214" s="6">
        <f t="shared" si="14"/>
        <v>76</v>
      </c>
      <c r="AS214" s="6">
        <f t="shared" si="15"/>
        <v>7.7</v>
      </c>
      <c r="AT214" s="6">
        <v>17.758444216990789</v>
      </c>
      <c r="AU214" s="6">
        <v>293.24373490276355</v>
      </c>
      <c r="AV214">
        <v>58.7</v>
      </c>
    </row>
    <row r="215" spans="1:48" x14ac:dyDescent="0.25">
      <c r="A215" t="s">
        <v>108</v>
      </c>
      <c r="B215" s="2">
        <v>2016</v>
      </c>
      <c r="C215" s="8" t="s">
        <v>590</v>
      </c>
      <c r="D215" s="2" t="s">
        <v>400</v>
      </c>
      <c r="E215" t="s">
        <v>401</v>
      </c>
      <c r="F215" s="5" t="s">
        <v>591</v>
      </c>
      <c r="G215"/>
      <c r="Q215">
        <v>8.99</v>
      </c>
      <c r="W215">
        <v>2.15</v>
      </c>
      <c r="X215">
        <v>13.7</v>
      </c>
      <c r="Y215">
        <v>74.13</v>
      </c>
      <c r="Z215">
        <v>1</v>
      </c>
      <c r="AP215" s="6">
        <f t="shared" si="13"/>
        <v>1.6495999999999997</v>
      </c>
      <c r="AQ215" s="6">
        <f t="shared" si="12"/>
        <v>11.14</v>
      </c>
      <c r="AR215" s="6">
        <f t="shared" si="14"/>
        <v>13.7</v>
      </c>
      <c r="AS215" s="6">
        <f t="shared" si="15"/>
        <v>75.13</v>
      </c>
      <c r="AT215" s="6">
        <v>17.820146043813143</v>
      </c>
      <c r="AU215" s="6">
        <v>292.69021356406921</v>
      </c>
      <c r="AV215">
        <v>58</v>
      </c>
    </row>
    <row r="216" spans="1:48" x14ac:dyDescent="0.25">
      <c r="A216" t="s">
        <v>154</v>
      </c>
      <c r="B216" s="1">
        <v>2014</v>
      </c>
      <c r="C216" s="8" t="s">
        <v>535</v>
      </c>
      <c r="D216" t="s">
        <v>402</v>
      </c>
      <c r="E216" t="s">
        <v>403</v>
      </c>
      <c r="F216" t="s">
        <v>536</v>
      </c>
      <c r="M216">
        <v>3.1</v>
      </c>
      <c r="N216">
        <v>1.4</v>
      </c>
      <c r="O216">
        <v>0.4</v>
      </c>
      <c r="Q216">
        <v>26.2</v>
      </c>
      <c r="R216">
        <v>6.1</v>
      </c>
      <c r="U216">
        <v>0.9</v>
      </c>
      <c r="V216">
        <v>0.9</v>
      </c>
      <c r="W216">
        <v>11.3</v>
      </c>
      <c r="X216">
        <v>44.8</v>
      </c>
      <c r="Y216">
        <v>3.5</v>
      </c>
      <c r="Z216">
        <v>0.3</v>
      </c>
      <c r="AD216">
        <v>0.4</v>
      </c>
      <c r="AP216" s="6">
        <f t="shared" si="13"/>
        <v>0.61499999999999988</v>
      </c>
      <c r="AQ216" s="6">
        <f t="shared" si="12"/>
        <v>41.9</v>
      </c>
      <c r="AR216" s="6">
        <f t="shared" si="14"/>
        <v>53.599999999999994</v>
      </c>
      <c r="AS216" s="6">
        <f t="shared" si="15"/>
        <v>3.8</v>
      </c>
      <c r="AT216" s="6">
        <v>17.1460221550856</v>
      </c>
      <c r="AU216" s="6">
        <v>285.29672004028197</v>
      </c>
      <c r="AV216">
        <v>58.8</v>
      </c>
    </row>
    <row r="217" spans="1:48" x14ac:dyDescent="0.25">
      <c r="A217" t="s">
        <v>155</v>
      </c>
      <c r="B217" s="1">
        <v>2014</v>
      </c>
      <c r="C217" s="8" t="s">
        <v>535</v>
      </c>
      <c r="D217" t="s">
        <v>402</v>
      </c>
      <c r="E217" t="s">
        <v>403</v>
      </c>
      <c r="F217" t="s">
        <v>536</v>
      </c>
      <c r="M217">
        <v>0.5</v>
      </c>
      <c r="Q217">
        <v>19.399999999999999</v>
      </c>
      <c r="R217">
        <v>3.6</v>
      </c>
      <c r="U217">
        <v>0.4</v>
      </c>
      <c r="W217">
        <v>6.1</v>
      </c>
      <c r="X217">
        <v>32.200000000000003</v>
      </c>
      <c r="Y217">
        <v>32.799999999999997</v>
      </c>
      <c r="Z217">
        <v>2.9</v>
      </c>
      <c r="AF217">
        <v>0.6</v>
      </c>
      <c r="AH217">
        <v>0.3</v>
      </c>
      <c r="AP217" s="6">
        <f t="shared" si="13"/>
        <v>1.1250000000000002</v>
      </c>
      <c r="AQ217" s="6">
        <f t="shared" si="12"/>
        <v>26.7</v>
      </c>
      <c r="AR217" s="6">
        <f t="shared" si="14"/>
        <v>35.800000000000004</v>
      </c>
      <c r="AS217" s="6">
        <f t="shared" si="15"/>
        <v>36.299999999999997</v>
      </c>
      <c r="AT217" s="6">
        <v>17.531376518218622</v>
      </c>
      <c r="AU217" s="6">
        <v>289.66290789473686</v>
      </c>
      <c r="AV217">
        <v>52.3</v>
      </c>
    </row>
    <row r="218" spans="1:48" x14ac:dyDescent="0.25">
      <c r="A218" t="s">
        <v>90</v>
      </c>
      <c r="B218" s="1">
        <v>2014</v>
      </c>
      <c r="C218" s="8" t="s">
        <v>535</v>
      </c>
      <c r="D218" t="s">
        <v>402</v>
      </c>
      <c r="E218" t="s">
        <v>403</v>
      </c>
      <c r="F218" t="s">
        <v>536</v>
      </c>
      <c r="Q218">
        <v>10.3</v>
      </c>
      <c r="W218">
        <v>2.2999999999999998</v>
      </c>
      <c r="X218">
        <v>31</v>
      </c>
      <c r="Y218">
        <v>54.5</v>
      </c>
      <c r="Z218">
        <v>0.8</v>
      </c>
      <c r="AC218">
        <v>0.4</v>
      </c>
      <c r="AD218">
        <v>0.2</v>
      </c>
      <c r="AI218">
        <v>0.2</v>
      </c>
      <c r="AN218">
        <v>0.2</v>
      </c>
      <c r="AP218" s="6">
        <f t="shared" si="13"/>
        <v>1.4259999999999999</v>
      </c>
      <c r="AQ218" s="6">
        <f t="shared" si="12"/>
        <v>13.4</v>
      </c>
      <c r="AR218" s="6">
        <f t="shared" si="14"/>
        <v>31.2</v>
      </c>
      <c r="AS218" s="6">
        <f t="shared" si="15"/>
        <v>55.3</v>
      </c>
      <c r="AT218" s="6">
        <v>17.825825825825827</v>
      </c>
      <c r="AU218" s="6">
        <v>293.21523423423423</v>
      </c>
      <c r="AV218">
        <v>54.2</v>
      </c>
    </row>
    <row r="219" spans="1:48" x14ac:dyDescent="0.25">
      <c r="A219" t="s">
        <v>155</v>
      </c>
      <c r="B219" s="1">
        <v>2008</v>
      </c>
      <c r="C219" s="8" t="s">
        <v>537</v>
      </c>
      <c r="D219" t="s">
        <v>327</v>
      </c>
      <c r="E219" t="s">
        <v>404</v>
      </c>
      <c r="F219" t="s">
        <v>538</v>
      </c>
      <c r="I219">
        <v>1.44E-2</v>
      </c>
      <c r="K219">
        <v>0.79010000000000002</v>
      </c>
      <c r="L219">
        <v>0.2465</v>
      </c>
      <c r="M219">
        <v>0.2286</v>
      </c>
      <c r="N219">
        <v>8.2699999999999996E-2</v>
      </c>
      <c r="Q219">
        <v>24.654</v>
      </c>
      <c r="R219">
        <v>6.9230999999999998</v>
      </c>
      <c r="U219">
        <v>0.1419</v>
      </c>
      <c r="W219">
        <v>6.2515000000000001</v>
      </c>
      <c r="X219">
        <v>45.181199999999997</v>
      </c>
      <c r="Y219">
        <v>12.5832</v>
      </c>
      <c r="Z219">
        <v>0.38319999999999999</v>
      </c>
      <c r="AC219">
        <v>9.9199999999999997E-2</v>
      </c>
      <c r="AD219">
        <v>0.58630000000000004</v>
      </c>
      <c r="AI219">
        <v>9.5200000000000007E-2</v>
      </c>
      <c r="AN219">
        <v>2.8500000000000001E-2</v>
      </c>
      <c r="AP219" s="6">
        <f t="shared" si="13"/>
        <v>0.79089299999999996</v>
      </c>
      <c r="AQ219" s="6">
        <f t="shared" si="12"/>
        <v>32.549900000000001</v>
      </c>
      <c r="AR219" s="6">
        <f t="shared" si="14"/>
        <v>52.773299999999999</v>
      </c>
      <c r="AS219" s="6">
        <f t="shared" si="15"/>
        <v>12.9664</v>
      </c>
      <c r="AT219" s="6">
        <v>17.300682879979163</v>
      </c>
      <c r="AU219" s="6">
        <v>287.09500311935346</v>
      </c>
      <c r="AV219">
        <v>61</v>
      </c>
    </row>
    <row r="220" spans="1:48" x14ac:dyDescent="0.25">
      <c r="A220" t="s">
        <v>156</v>
      </c>
      <c r="B220" s="1">
        <v>2008</v>
      </c>
      <c r="C220" s="8" t="s">
        <v>537</v>
      </c>
      <c r="D220" t="s">
        <v>327</v>
      </c>
      <c r="E220" t="s">
        <v>404</v>
      </c>
      <c r="F220" t="s">
        <v>538</v>
      </c>
      <c r="I220">
        <v>0.49280000000000002</v>
      </c>
      <c r="K220">
        <v>4.3853999999999997</v>
      </c>
      <c r="L220">
        <v>0.15579999999999999</v>
      </c>
      <c r="M220">
        <v>0.78790000000000004</v>
      </c>
      <c r="N220">
        <v>0.4355</v>
      </c>
      <c r="Q220">
        <v>28.1036</v>
      </c>
      <c r="R220">
        <v>0.42259999999999998</v>
      </c>
      <c r="U220">
        <v>0.13869999999999999</v>
      </c>
      <c r="W220">
        <v>27.195699999999999</v>
      </c>
      <c r="X220">
        <v>31.279800000000002</v>
      </c>
      <c r="Y220">
        <v>1.5956999999999999</v>
      </c>
      <c r="Z220">
        <v>0.8831</v>
      </c>
      <c r="AC220">
        <v>0.60750000000000004</v>
      </c>
      <c r="AD220">
        <v>0.40079999999999999</v>
      </c>
      <c r="AN220">
        <v>0.37030000000000002</v>
      </c>
      <c r="AP220" s="6">
        <f t="shared" si="13"/>
        <v>0.38379399999999997</v>
      </c>
      <c r="AQ220" s="6">
        <f t="shared" si="12"/>
        <v>62.237700000000004</v>
      </c>
      <c r="AR220" s="6">
        <f t="shared" si="14"/>
        <v>32.538699999999999</v>
      </c>
      <c r="AS220" s="6">
        <f t="shared" si="15"/>
        <v>2.4787999999999997</v>
      </c>
      <c r="AT220" s="6">
        <v>17.075980513124239</v>
      </c>
      <c r="AU220" s="6">
        <v>284.76532360943173</v>
      </c>
      <c r="AV220">
        <v>59</v>
      </c>
    </row>
    <row r="221" spans="1:48" x14ac:dyDescent="0.25">
      <c r="A221" t="s">
        <v>81</v>
      </c>
      <c r="B221" s="1">
        <v>2014</v>
      </c>
      <c r="C221" s="8" t="s">
        <v>539</v>
      </c>
      <c r="D221" t="s">
        <v>327</v>
      </c>
      <c r="E221" t="s">
        <v>405</v>
      </c>
      <c r="F221" t="s">
        <v>540</v>
      </c>
      <c r="G221"/>
      <c r="Q221">
        <v>11.68</v>
      </c>
      <c r="W221">
        <v>5.52</v>
      </c>
      <c r="X221">
        <v>23.95</v>
      </c>
      <c r="Y221">
        <v>58.85</v>
      </c>
      <c r="AP221" s="6">
        <f t="shared" si="13"/>
        <v>1.4165000000000001</v>
      </c>
      <c r="AQ221" s="6">
        <f t="shared" si="12"/>
        <v>17.2</v>
      </c>
      <c r="AR221" s="6">
        <f t="shared" si="14"/>
        <v>23.95</v>
      </c>
      <c r="AS221" s="6">
        <f t="shared" si="15"/>
        <v>58.85</v>
      </c>
      <c r="AT221" s="6">
        <v>17.766399999999997</v>
      </c>
      <c r="AU221" s="6">
        <v>292.40384479999994</v>
      </c>
      <c r="AV221">
        <v>47.03</v>
      </c>
    </row>
    <row r="222" spans="1:48" x14ac:dyDescent="0.25">
      <c r="A222" t="s">
        <v>71</v>
      </c>
      <c r="B222" s="1">
        <v>2014</v>
      </c>
      <c r="C222" s="8" t="s">
        <v>539</v>
      </c>
      <c r="D222" t="s">
        <v>327</v>
      </c>
      <c r="E222" t="s">
        <v>405</v>
      </c>
      <c r="F222" t="s">
        <v>540</v>
      </c>
      <c r="M222">
        <v>1.86</v>
      </c>
      <c r="Q222">
        <v>18.309999999999999</v>
      </c>
      <c r="R222">
        <v>3.21</v>
      </c>
      <c r="W222">
        <v>10.85</v>
      </c>
      <c r="X222">
        <v>40.51</v>
      </c>
      <c r="Y222">
        <v>25.25</v>
      </c>
      <c r="AP222" s="6">
        <f t="shared" si="13"/>
        <v>0.94220000000000004</v>
      </c>
      <c r="AQ222" s="6">
        <f t="shared" si="12"/>
        <v>31.019999999999996</v>
      </c>
      <c r="AR222" s="6">
        <f t="shared" si="14"/>
        <v>43.72</v>
      </c>
      <c r="AS222" s="6">
        <f t="shared" si="15"/>
        <v>25.25</v>
      </c>
      <c r="AT222" s="6">
        <v>17.495149514951496</v>
      </c>
      <c r="AU222" s="6">
        <v>289.54795889588956</v>
      </c>
      <c r="AV222">
        <v>57.49</v>
      </c>
    </row>
    <row r="223" spans="1:48" x14ac:dyDescent="0.25">
      <c r="A223" t="s">
        <v>157</v>
      </c>
      <c r="B223" s="2">
        <v>2014</v>
      </c>
      <c r="C223" s="10" t="s">
        <v>647</v>
      </c>
      <c r="D223" s="2" t="s">
        <v>327</v>
      </c>
      <c r="E223" t="s">
        <v>406</v>
      </c>
      <c r="F223" s="5" t="s">
        <v>407</v>
      </c>
      <c r="G223"/>
      <c r="M223">
        <v>6.75</v>
      </c>
      <c r="Q223">
        <v>20.3</v>
      </c>
      <c r="R223">
        <v>6.54</v>
      </c>
      <c r="U223">
        <v>1.1200000000000001</v>
      </c>
      <c r="W223">
        <v>4.34</v>
      </c>
      <c r="X223">
        <v>19.79</v>
      </c>
      <c r="Y223">
        <v>2.61</v>
      </c>
      <c r="Z223">
        <v>1.6</v>
      </c>
      <c r="AI223">
        <v>0.48</v>
      </c>
      <c r="AL223">
        <v>9.43</v>
      </c>
      <c r="AM223">
        <v>15.95</v>
      </c>
      <c r="AO223">
        <v>2.14</v>
      </c>
      <c r="AP223" s="6">
        <f t="shared" si="13"/>
        <v>1.7919999999999998</v>
      </c>
      <c r="AQ223" s="6">
        <f t="shared" si="12"/>
        <v>32.99</v>
      </c>
      <c r="AR223" s="6">
        <f t="shared" si="14"/>
        <v>26.33</v>
      </c>
      <c r="AS223" s="6">
        <f t="shared" si="15"/>
        <v>29.59</v>
      </c>
      <c r="AT223" s="6">
        <v>18.243392194353842</v>
      </c>
      <c r="AU223" s="6">
        <v>297.8965078168934</v>
      </c>
      <c r="AV223">
        <v>52.6</v>
      </c>
    </row>
    <row r="224" spans="1:48" x14ac:dyDescent="0.25">
      <c r="A224" t="s">
        <v>75</v>
      </c>
      <c r="B224" s="1">
        <v>2015</v>
      </c>
      <c r="C224" s="8" t="s">
        <v>541</v>
      </c>
      <c r="D224" t="s">
        <v>327</v>
      </c>
      <c r="E224" t="s">
        <v>408</v>
      </c>
      <c r="F224" t="s">
        <v>542</v>
      </c>
      <c r="G224"/>
      <c r="K224">
        <v>1.03</v>
      </c>
      <c r="M224">
        <v>0.68</v>
      </c>
      <c r="Q224">
        <v>16.18</v>
      </c>
      <c r="R224">
        <v>0.16</v>
      </c>
      <c r="W224">
        <v>4.1100000000000003</v>
      </c>
      <c r="X224">
        <v>30.69</v>
      </c>
      <c r="Y224">
        <v>44.71</v>
      </c>
      <c r="Z224">
        <v>0.51</v>
      </c>
      <c r="AC224">
        <v>0.28000000000000003</v>
      </c>
      <c r="AP224" s="6">
        <f t="shared" si="13"/>
        <v>1.2180000000000002</v>
      </c>
      <c r="AQ224" s="6">
        <f t="shared" si="12"/>
        <v>22.28</v>
      </c>
      <c r="AR224" s="6">
        <f t="shared" si="14"/>
        <v>30.85</v>
      </c>
      <c r="AS224" s="6">
        <f t="shared" si="15"/>
        <v>45.22</v>
      </c>
      <c r="AT224" s="6">
        <v>17.582918149466192</v>
      </c>
      <c r="AU224" s="6">
        <v>290.1861424504321</v>
      </c>
      <c r="AV224">
        <v>54.9</v>
      </c>
    </row>
    <row r="225" spans="1:48" x14ac:dyDescent="0.25">
      <c r="A225" t="s">
        <v>158</v>
      </c>
      <c r="B225" s="2">
        <v>2016</v>
      </c>
      <c r="C225" s="10" t="s">
        <v>648</v>
      </c>
      <c r="D225" s="2" t="s">
        <v>327</v>
      </c>
      <c r="E225" t="s">
        <v>409</v>
      </c>
      <c r="F225" s="5" t="s">
        <v>410</v>
      </c>
      <c r="G225"/>
      <c r="M225">
        <v>0.24</v>
      </c>
      <c r="Q225">
        <v>13.12</v>
      </c>
      <c r="R225">
        <v>0.82</v>
      </c>
      <c r="W225">
        <v>3.23</v>
      </c>
      <c r="X225">
        <v>33.4</v>
      </c>
      <c r="Y225">
        <v>39.200000000000003</v>
      </c>
      <c r="Z225">
        <v>4.33</v>
      </c>
      <c r="AC225">
        <v>0.36</v>
      </c>
      <c r="AD225">
        <v>0.47</v>
      </c>
      <c r="AI225">
        <v>0.2</v>
      </c>
      <c r="AP225" s="6">
        <f t="shared" si="13"/>
        <v>1.2607999999999999</v>
      </c>
      <c r="AQ225" s="6">
        <f t="shared" si="12"/>
        <v>17.149999999999999</v>
      </c>
      <c r="AR225" s="6">
        <f t="shared" si="14"/>
        <v>34.69</v>
      </c>
      <c r="AS225" s="6">
        <f t="shared" si="15"/>
        <v>43.53</v>
      </c>
      <c r="AT225" s="6">
        <v>17.723393100555732</v>
      </c>
      <c r="AU225" s="6">
        <v>291.98935566740056</v>
      </c>
      <c r="AV225">
        <v>51.34</v>
      </c>
    </row>
    <row r="226" spans="1:48" x14ac:dyDescent="0.25">
      <c r="A226" t="s">
        <v>158</v>
      </c>
      <c r="B226" s="2">
        <v>2016</v>
      </c>
      <c r="C226" s="8" t="s">
        <v>592</v>
      </c>
      <c r="D226" s="2" t="s">
        <v>327</v>
      </c>
      <c r="E226" t="s">
        <v>411</v>
      </c>
      <c r="F226" s="5" t="s">
        <v>593</v>
      </c>
      <c r="Q226">
        <v>9.1199999999999992</v>
      </c>
      <c r="R226">
        <v>0.13</v>
      </c>
      <c r="W226">
        <v>3.45</v>
      </c>
      <c r="X226">
        <v>25.68</v>
      </c>
      <c r="Y226">
        <v>50.74</v>
      </c>
      <c r="Z226">
        <v>6.32</v>
      </c>
      <c r="AC226">
        <v>0.2</v>
      </c>
      <c r="AI226">
        <v>0.22</v>
      </c>
      <c r="AP226" s="6">
        <f t="shared" si="13"/>
        <v>1.4624999999999999</v>
      </c>
      <c r="AQ226" s="6">
        <f t="shared" si="12"/>
        <v>12.99</v>
      </c>
      <c r="AR226" s="6">
        <f t="shared" si="14"/>
        <v>25.81</v>
      </c>
      <c r="AS226" s="6">
        <f t="shared" si="15"/>
        <v>57.06</v>
      </c>
      <c r="AT226" s="6">
        <v>17.820363029417901</v>
      </c>
      <c r="AU226" s="6">
        <v>292.94226726476109</v>
      </c>
      <c r="AV226">
        <v>52.2</v>
      </c>
    </row>
    <row r="227" spans="1:48" x14ac:dyDescent="0.25">
      <c r="A227" t="s">
        <v>159</v>
      </c>
      <c r="B227" s="1">
        <v>2014</v>
      </c>
      <c r="C227" s="8" t="s">
        <v>543</v>
      </c>
      <c r="D227" t="s">
        <v>325</v>
      </c>
      <c r="E227" t="s">
        <v>412</v>
      </c>
      <c r="F227" t="s">
        <v>544</v>
      </c>
      <c r="K227">
        <v>0.5</v>
      </c>
      <c r="L227">
        <v>0.06</v>
      </c>
      <c r="M227">
        <v>9.82</v>
      </c>
      <c r="N227">
        <v>0.52</v>
      </c>
      <c r="O227">
        <v>2.2400000000000002</v>
      </c>
      <c r="Q227">
        <v>34.6</v>
      </c>
      <c r="R227">
        <v>9.3000000000000007</v>
      </c>
      <c r="U227">
        <v>3.66</v>
      </c>
      <c r="W227">
        <v>11.07</v>
      </c>
      <c r="X227">
        <v>25.44</v>
      </c>
      <c r="AC227">
        <v>0.2</v>
      </c>
      <c r="AD227">
        <v>0.4</v>
      </c>
      <c r="AP227" s="6">
        <f t="shared" si="13"/>
        <v>0.35660000000000003</v>
      </c>
      <c r="AQ227" s="6">
        <f t="shared" si="12"/>
        <v>62.15</v>
      </c>
      <c r="AR227" s="6">
        <f t="shared" si="14"/>
        <v>35.660000000000004</v>
      </c>
      <c r="AS227" s="6">
        <f t="shared" si="15"/>
        <v>0</v>
      </c>
      <c r="AT227" s="6">
        <v>16.551886310193229</v>
      </c>
      <c r="AU227" s="6">
        <v>277.47227226254978</v>
      </c>
      <c r="AV227">
        <v>58.7</v>
      </c>
    </row>
    <row r="228" spans="1:48" x14ac:dyDescent="0.25">
      <c r="A228" t="s">
        <v>93</v>
      </c>
      <c r="B228" s="1">
        <v>2015</v>
      </c>
      <c r="C228" s="8" t="s">
        <v>545</v>
      </c>
      <c r="D228" t="s">
        <v>325</v>
      </c>
      <c r="E228" t="s">
        <v>413</v>
      </c>
      <c r="F228" t="s">
        <v>546</v>
      </c>
      <c r="Q228">
        <v>9.8000000000000007</v>
      </c>
      <c r="R228">
        <v>0.5</v>
      </c>
      <c r="W228">
        <v>3.7</v>
      </c>
      <c r="X228">
        <v>37.43</v>
      </c>
      <c r="Y228">
        <v>48.52</v>
      </c>
      <c r="AP228" s="6">
        <f t="shared" si="13"/>
        <v>1.3496999999999999</v>
      </c>
      <c r="AQ228" s="6">
        <f t="shared" si="12"/>
        <v>13.5</v>
      </c>
      <c r="AR228" s="6">
        <f t="shared" si="14"/>
        <v>37.93</v>
      </c>
      <c r="AS228" s="6">
        <f t="shared" si="15"/>
        <v>48.52</v>
      </c>
      <c r="AT228" s="6">
        <v>17.793896948474238</v>
      </c>
      <c r="AU228" s="6">
        <v>292.92161230615307</v>
      </c>
      <c r="AV228">
        <v>37.700000000000003</v>
      </c>
    </row>
    <row r="229" spans="1:48" x14ac:dyDescent="0.25">
      <c r="A229" t="s">
        <v>160</v>
      </c>
      <c r="B229" s="1">
        <v>2015</v>
      </c>
      <c r="C229" s="8" t="s">
        <v>545</v>
      </c>
      <c r="D229" t="s">
        <v>325</v>
      </c>
      <c r="E229" t="s">
        <v>413</v>
      </c>
      <c r="F229" t="s">
        <v>546</v>
      </c>
      <c r="Q229">
        <v>14.7</v>
      </c>
      <c r="R229">
        <v>0.62</v>
      </c>
      <c r="W229">
        <v>1.1499999999999999</v>
      </c>
      <c r="X229">
        <v>19.489999999999998</v>
      </c>
      <c r="Y229">
        <v>63.99</v>
      </c>
      <c r="AP229" s="6">
        <f t="shared" si="13"/>
        <v>1.4809000000000001</v>
      </c>
      <c r="AQ229" s="6">
        <f t="shared" si="12"/>
        <v>15.85</v>
      </c>
      <c r="AR229" s="6">
        <f t="shared" si="14"/>
        <v>20.11</v>
      </c>
      <c r="AS229" s="6">
        <f t="shared" si="15"/>
        <v>63.99</v>
      </c>
      <c r="AT229" s="6">
        <v>17.693446723361681</v>
      </c>
      <c r="AU229" s="6">
        <v>291.24981060530268</v>
      </c>
      <c r="AV229">
        <v>38.78</v>
      </c>
    </row>
    <row r="230" spans="1:48" x14ac:dyDescent="0.25">
      <c r="A230" t="s">
        <v>92</v>
      </c>
      <c r="B230" s="1">
        <v>2013</v>
      </c>
      <c r="C230" s="12" t="s">
        <v>649</v>
      </c>
      <c r="D230" s="2" t="s">
        <v>414</v>
      </c>
      <c r="E230" t="s">
        <v>415</v>
      </c>
      <c r="F230" s="5" t="s">
        <v>416</v>
      </c>
      <c r="M230">
        <v>4.9800000000000004</v>
      </c>
      <c r="Q230">
        <v>19.420000000000002</v>
      </c>
      <c r="R230">
        <v>6.43</v>
      </c>
      <c r="U230">
        <v>1.74</v>
      </c>
      <c r="W230">
        <v>3.8</v>
      </c>
      <c r="X230">
        <v>2.2200000000000002</v>
      </c>
      <c r="Y230">
        <v>3.2</v>
      </c>
      <c r="Z230">
        <v>1.2</v>
      </c>
      <c r="AC230">
        <v>3.56</v>
      </c>
      <c r="AE230">
        <v>0.45</v>
      </c>
      <c r="AF230">
        <v>2.2000000000000002</v>
      </c>
      <c r="AG230">
        <v>7.8</v>
      </c>
      <c r="AI230">
        <v>1.25</v>
      </c>
      <c r="AL230">
        <v>3.25</v>
      </c>
      <c r="AM230">
        <v>18.25</v>
      </c>
      <c r="AP230" s="6">
        <f t="shared" si="13"/>
        <v>1.5409999999999999</v>
      </c>
      <c r="AQ230" s="6">
        <f t="shared" si="12"/>
        <v>34.75</v>
      </c>
      <c r="AR230" s="6">
        <f t="shared" si="14"/>
        <v>8.65</v>
      </c>
      <c r="AS230" s="6">
        <f t="shared" si="15"/>
        <v>36.35</v>
      </c>
      <c r="AT230" s="6">
        <v>18.572539184952984</v>
      </c>
      <c r="AU230" s="6">
        <v>301.70185040752352</v>
      </c>
      <c r="AV230">
        <v>52.5</v>
      </c>
    </row>
    <row r="231" spans="1:48" x14ac:dyDescent="0.25">
      <c r="A231" t="s">
        <v>92</v>
      </c>
      <c r="B231" s="1">
        <v>2014</v>
      </c>
      <c r="C231" s="8" t="s">
        <v>547</v>
      </c>
      <c r="D231" t="s">
        <v>414</v>
      </c>
      <c r="E231" t="s">
        <v>417</v>
      </c>
      <c r="F231" t="s">
        <v>548</v>
      </c>
      <c r="M231">
        <v>6.71</v>
      </c>
      <c r="Q231">
        <v>20.2</v>
      </c>
      <c r="R231">
        <v>6.59</v>
      </c>
      <c r="W231">
        <v>4.2</v>
      </c>
      <c r="X231">
        <v>19.71</v>
      </c>
      <c r="Y231">
        <v>2.63</v>
      </c>
      <c r="Z231">
        <v>1.64</v>
      </c>
      <c r="AC231">
        <v>0.79</v>
      </c>
      <c r="AJ231">
        <v>22.4</v>
      </c>
      <c r="AP231" s="6">
        <f t="shared" si="13"/>
        <v>0.58879999999999999</v>
      </c>
      <c r="AQ231" s="6">
        <f t="shared" si="12"/>
        <v>31.9</v>
      </c>
      <c r="AR231" s="6">
        <f t="shared" si="14"/>
        <v>48.7</v>
      </c>
      <c r="AS231" s="6">
        <f t="shared" si="15"/>
        <v>4.2699999999999996</v>
      </c>
      <c r="AT231" s="6">
        <v>18.126782137386591</v>
      </c>
      <c r="AU231" s="6">
        <v>298.90433404029687</v>
      </c>
      <c r="AV231">
        <v>52.4</v>
      </c>
    </row>
    <row r="232" spans="1:48" x14ac:dyDescent="0.25">
      <c r="A232" t="s">
        <v>75</v>
      </c>
      <c r="B232" s="1">
        <v>2014</v>
      </c>
      <c r="C232" s="8" t="s">
        <v>547</v>
      </c>
      <c r="D232" t="s">
        <v>414</v>
      </c>
      <c r="E232" t="s">
        <v>417</v>
      </c>
      <c r="F232" t="s">
        <v>548</v>
      </c>
      <c r="M232">
        <v>0.78</v>
      </c>
      <c r="Q232">
        <v>24.82</v>
      </c>
      <c r="R232">
        <v>0.25</v>
      </c>
      <c r="W232">
        <v>3.11</v>
      </c>
      <c r="X232">
        <v>50.58</v>
      </c>
      <c r="Y232">
        <v>20.11</v>
      </c>
      <c r="Z232">
        <v>0</v>
      </c>
      <c r="AP232" s="6">
        <f t="shared" si="13"/>
        <v>0.91049999999999998</v>
      </c>
      <c r="AQ232" s="6">
        <f t="shared" si="12"/>
        <v>28.71</v>
      </c>
      <c r="AR232" s="6">
        <f t="shared" si="14"/>
        <v>50.83</v>
      </c>
      <c r="AS232" s="6">
        <f t="shared" si="15"/>
        <v>20.11</v>
      </c>
      <c r="AT232" s="6">
        <v>17.465529352734574</v>
      </c>
      <c r="AU232" s="6">
        <v>289.18889643753135</v>
      </c>
      <c r="AV232">
        <v>52.49</v>
      </c>
    </row>
    <row r="233" spans="1:48" x14ac:dyDescent="0.25">
      <c r="A233" t="s">
        <v>158</v>
      </c>
      <c r="B233" s="1">
        <v>2015</v>
      </c>
      <c r="C233" s="8" t="s">
        <v>594</v>
      </c>
      <c r="D233" s="2" t="s">
        <v>365</v>
      </c>
      <c r="E233" t="s">
        <v>418</v>
      </c>
      <c r="F233" s="5" t="s">
        <v>595</v>
      </c>
      <c r="M233">
        <v>1.2</v>
      </c>
      <c r="Q233">
        <v>37.5</v>
      </c>
      <c r="R233">
        <v>1.7</v>
      </c>
      <c r="W233">
        <v>6.2</v>
      </c>
      <c r="X233">
        <v>38</v>
      </c>
      <c r="Y233">
        <v>13.1</v>
      </c>
      <c r="Z233">
        <v>0.75</v>
      </c>
      <c r="AC233">
        <v>0.55000000000000004</v>
      </c>
      <c r="AD233">
        <v>0.4</v>
      </c>
      <c r="AP233" s="6">
        <f t="shared" si="13"/>
        <v>0.68550000000000011</v>
      </c>
      <c r="AQ233" s="6">
        <f t="shared" si="12"/>
        <v>45.45</v>
      </c>
      <c r="AR233" s="6">
        <f t="shared" si="14"/>
        <v>40.1</v>
      </c>
      <c r="AS233" s="6">
        <f t="shared" si="15"/>
        <v>13.85</v>
      </c>
      <c r="AT233" s="6">
        <v>17.182092555331991</v>
      </c>
      <c r="AU233" s="6">
        <v>285.66156036217302</v>
      </c>
      <c r="AV233">
        <v>64.2</v>
      </c>
    </row>
    <row r="234" spans="1:48" x14ac:dyDescent="0.25">
      <c r="A234" t="s">
        <v>161</v>
      </c>
      <c r="B234" s="1">
        <v>2014</v>
      </c>
      <c r="C234" s="12" t="s">
        <v>650</v>
      </c>
      <c r="D234" s="2" t="s">
        <v>384</v>
      </c>
      <c r="E234" t="s">
        <v>419</v>
      </c>
      <c r="F234" s="5" t="s">
        <v>420</v>
      </c>
      <c r="K234">
        <v>0.1</v>
      </c>
      <c r="L234">
        <v>0.1</v>
      </c>
      <c r="M234">
        <v>2</v>
      </c>
      <c r="N234">
        <v>0.1</v>
      </c>
      <c r="O234">
        <v>1.3</v>
      </c>
      <c r="P234">
        <v>0.4</v>
      </c>
      <c r="Q234">
        <v>29.1</v>
      </c>
      <c r="R234">
        <v>17.399999999999999</v>
      </c>
      <c r="U234">
        <v>0.5</v>
      </c>
      <c r="V234">
        <v>0.5</v>
      </c>
      <c r="W234">
        <v>3.8</v>
      </c>
      <c r="X234">
        <v>23.3</v>
      </c>
      <c r="Y234">
        <v>17.2</v>
      </c>
      <c r="Z234">
        <v>1.3</v>
      </c>
      <c r="AP234" s="6">
        <f t="shared" si="13"/>
        <v>0.8</v>
      </c>
      <c r="AQ234" s="6">
        <f t="shared" si="12"/>
        <v>36.9</v>
      </c>
      <c r="AR234" s="6">
        <f t="shared" si="14"/>
        <v>41.7</v>
      </c>
      <c r="AS234" s="6">
        <f t="shared" si="15"/>
        <v>18.5</v>
      </c>
      <c r="AT234" s="6">
        <v>16.881565396498456</v>
      </c>
      <c r="AU234" s="6">
        <v>281.17732337796087</v>
      </c>
      <c r="AV234">
        <v>52</v>
      </c>
    </row>
    <row r="235" spans="1:48" x14ac:dyDescent="0.25">
      <c r="A235" t="s">
        <v>162</v>
      </c>
      <c r="B235" s="1">
        <v>2014</v>
      </c>
      <c r="C235" s="8" t="s">
        <v>549</v>
      </c>
      <c r="D235" t="s">
        <v>347</v>
      </c>
      <c r="E235" t="s">
        <v>421</v>
      </c>
      <c r="F235" t="s">
        <v>550</v>
      </c>
      <c r="G235"/>
      <c r="Q235">
        <v>15.03</v>
      </c>
      <c r="R235">
        <v>0.39</v>
      </c>
      <c r="W235">
        <v>6.16</v>
      </c>
      <c r="X235">
        <v>44.35</v>
      </c>
      <c r="Y235">
        <v>31.99</v>
      </c>
      <c r="Z235">
        <v>0.79</v>
      </c>
      <c r="AC235">
        <v>0.79</v>
      </c>
      <c r="AI235">
        <v>0.49</v>
      </c>
      <c r="AP235" s="6">
        <f t="shared" si="13"/>
        <v>1.1109</v>
      </c>
      <c r="AQ235" s="6">
        <f t="shared" si="12"/>
        <v>22.469999999999995</v>
      </c>
      <c r="AR235" s="6">
        <f t="shared" si="14"/>
        <v>44.74</v>
      </c>
      <c r="AS235" s="6">
        <f t="shared" si="15"/>
        <v>32.78</v>
      </c>
      <c r="AT235" s="6">
        <v>17.726972697269726</v>
      </c>
      <c r="AU235" s="6">
        <v>292.46183988398832</v>
      </c>
      <c r="AV235">
        <v>123.25</v>
      </c>
    </row>
    <row r="236" spans="1:48" x14ac:dyDescent="0.25">
      <c r="A236" t="s">
        <v>163</v>
      </c>
      <c r="B236" s="1">
        <v>2010</v>
      </c>
      <c r="C236" s="8" t="s">
        <v>551</v>
      </c>
      <c r="D236" t="s">
        <v>423</v>
      </c>
      <c r="E236" t="s">
        <v>424</v>
      </c>
      <c r="F236" t="s">
        <v>552</v>
      </c>
      <c r="G236"/>
      <c r="M236">
        <v>0.1</v>
      </c>
      <c r="Q236">
        <v>6.9</v>
      </c>
      <c r="W236">
        <v>2.9</v>
      </c>
      <c r="X236">
        <v>47.3</v>
      </c>
      <c r="Y236">
        <v>32</v>
      </c>
      <c r="Z236">
        <v>9.1999999999999993</v>
      </c>
      <c r="AC236">
        <v>0.5</v>
      </c>
      <c r="AD236">
        <v>0.8</v>
      </c>
      <c r="AN236">
        <v>0.3</v>
      </c>
      <c r="AP236" s="6">
        <f t="shared" si="13"/>
        <v>1.3970000000000002</v>
      </c>
      <c r="AQ236" s="6">
        <f t="shared" si="12"/>
        <v>10.700000000000001</v>
      </c>
      <c r="AR236" s="6">
        <f t="shared" si="14"/>
        <v>48.099999999999994</v>
      </c>
      <c r="AS236" s="6">
        <f t="shared" si="15"/>
        <v>41.2</v>
      </c>
      <c r="AT236" s="6">
        <v>17.902000000000005</v>
      </c>
      <c r="AU236" s="6">
        <v>294.34464400000007</v>
      </c>
      <c r="AV236">
        <v>55</v>
      </c>
    </row>
    <row r="237" spans="1:48" x14ac:dyDescent="0.25">
      <c r="A237" t="s">
        <v>153</v>
      </c>
      <c r="B237" s="1">
        <v>2010</v>
      </c>
      <c r="C237" s="8" t="s">
        <v>551</v>
      </c>
      <c r="D237" t="s">
        <v>423</v>
      </c>
      <c r="E237" t="s">
        <v>424</v>
      </c>
      <c r="F237" t="s">
        <v>552</v>
      </c>
      <c r="G237"/>
      <c r="M237">
        <v>0.9</v>
      </c>
      <c r="Q237">
        <v>44.5</v>
      </c>
      <c r="W237">
        <v>4.9000000000000004</v>
      </c>
      <c r="X237">
        <v>39.6</v>
      </c>
      <c r="Y237">
        <v>9.3000000000000007</v>
      </c>
      <c r="Z237">
        <v>0.2</v>
      </c>
      <c r="AC237">
        <v>0.4</v>
      </c>
      <c r="AD237">
        <v>0.1</v>
      </c>
      <c r="AN237">
        <v>0.1</v>
      </c>
      <c r="AP237" s="6">
        <f t="shared" si="13"/>
        <v>0.58900000000000008</v>
      </c>
      <c r="AQ237" s="6">
        <f t="shared" si="12"/>
        <v>50.8</v>
      </c>
      <c r="AR237" s="6">
        <f t="shared" si="14"/>
        <v>39.700000000000003</v>
      </c>
      <c r="AS237" s="6">
        <f t="shared" si="15"/>
        <v>9.5</v>
      </c>
      <c r="AT237" s="6">
        <v>17.090000000000003</v>
      </c>
      <c r="AU237" s="6">
        <v>284.57092</v>
      </c>
      <c r="AV237">
        <v>61</v>
      </c>
    </row>
    <row r="238" spans="1:48" x14ac:dyDescent="0.25">
      <c r="A238" t="s">
        <v>77</v>
      </c>
      <c r="B238" s="1">
        <v>2010</v>
      </c>
      <c r="C238" s="8" t="s">
        <v>551</v>
      </c>
      <c r="D238" t="s">
        <v>423</v>
      </c>
      <c r="E238" t="s">
        <v>424</v>
      </c>
      <c r="F238" t="s">
        <v>552</v>
      </c>
      <c r="G238"/>
      <c r="Q238">
        <v>2.2999999999999998</v>
      </c>
      <c r="W238">
        <v>2.4</v>
      </c>
      <c r="X238">
        <v>5.6</v>
      </c>
      <c r="Y238">
        <v>6.3</v>
      </c>
      <c r="Z238">
        <v>82.3</v>
      </c>
      <c r="AC238">
        <v>0.2</v>
      </c>
      <c r="AD238">
        <v>0.9</v>
      </c>
      <c r="AN238">
        <v>0.1</v>
      </c>
      <c r="AP238" s="6">
        <f t="shared" si="13"/>
        <v>2.6599999999999993</v>
      </c>
      <c r="AQ238" s="6">
        <f t="shared" si="12"/>
        <v>4.9999999999999991</v>
      </c>
      <c r="AR238" s="6">
        <f t="shared" si="14"/>
        <v>6.5</v>
      </c>
      <c r="AS238" s="6">
        <f t="shared" si="15"/>
        <v>88.6</v>
      </c>
      <c r="AT238" s="6">
        <v>17.982017982017982</v>
      </c>
      <c r="AU238" s="6">
        <v>292.94632067932071</v>
      </c>
      <c r="AV238">
        <v>39</v>
      </c>
    </row>
    <row r="239" spans="1:48" x14ac:dyDescent="0.25">
      <c r="A239" t="s">
        <v>164</v>
      </c>
      <c r="B239" s="2">
        <v>2013</v>
      </c>
      <c r="C239" s="8" t="s">
        <v>596</v>
      </c>
      <c r="D239" s="2" t="s">
        <v>315</v>
      </c>
      <c r="E239" t="s">
        <v>425</v>
      </c>
      <c r="F239" s="5" t="s">
        <v>597</v>
      </c>
      <c r="G239"/>
      <c r="Q239">
        <v>9.3000000000000007</v>
      </c>
      <c r="W239">
        <v>6.3</v>
      </c>
      <c r="X239">
        <v>18.8</v>
      </c>
      <c r="Y239">
        <v>42.8</v>
      </c>
      <c r="Z239">
        <v>22.4</v>
      </c>
      <c r="AC239">
        <v>0.3</v>
      </c>
      <c r="AP239" s="6">
        <f t="shared" si="13"/>
        <v>1.7159999999999997</v>
      </c>
      <c r="AQ239" s="6">
        <f t="shared" si="12"/>
        <v>15.900000000000002</v>
      </c>
      <c r="AR239" s="6">
        <f t="shared" si="14"/>
        <v>18.8</v>
      </c>
      <c r="AS239" s="6">
        <f t="shared" si="15"/>
        <v>65.199999999999989</v>
      </c>
      <c r="AT239" s="6">
        <v>17.819819819819823</v>
      </c>
      <c r="AU239" s="6">
        <v>292.55080780780776</v>
      </c>
      <c r="AV239">
        <v>49.1</v>
      </c>
    </row>
    <row r="240" spans="1:48" x14ac:dyDescent="0.25">
      <c r="A240" t="s">
        <v>137</v>
      </c>
      <c r="B240" s="2">
        <v>2013</v>
      </c>
      <c r="C240" s="8" t="s">
        <v>596</v>
      </c>
      <c r="D240" s="2" t="s">
        <v>315</v>
      </c>
      <c r="E240" t="s">
        <v>425</v>
      </c>
      <c r="F240" s="5" t="s">
        <v>597</v>
      </c>
      <c r="G240"/>
      <c r="Q240">
        <v>5.7</v>
      </c>
      <c r="W240">
        <v>3.9</v>
      </c>
      <c r="X240">
        <v>11.8</v>
      </c>
      <c r="Y240">
        <v>71.599999999999994</v>
      </c>
      <c r="Z240">
        <v>6.9</v>
      </c>
      <c r="AP240" s="6">
        <f t="shared" si="13"/>
        <v>1.7569999999999999</v>
      </c>
      <c r="AQ240" s="6">
        <f t="shared" si="12"/>
        <v>9.6</v>
      </c>
      <c r="AR240" s="6">
        <f t="shared" si="14"/>
        <v>11.8</v>
      </c>
      <c r="AS240" s="6">
        <f t="shared" si="15"/>
        <v>78.5</v>
      </c>
      <c r="AT240" s="6">
        <v>17.885885885885884</v>
      </c>
      <c r="AU240" s="6">
        <v>293.39519419419412</v>
      </c>
      <c r="AV240">
        <v>47.52</v>
      </c>
    </row>
    <row r="241" spans="1:48" x14ac:dyDescent="0.25">
      <c r="A241" t="s">
        <v>158</v>
      </c>
      <c r="B241" s="2">
        <v>2008</v>
      </c>
      <c r="C241" s="8" t="s">
        <v>598</v>
      </c>
      <c r="D241" s="2" t="s">
        <v>426</v>
      </c>
      <c r="E241" t="s">
        <v>427</v>
      </c>
      <c r="F241" s="5" t="s">
        <v>599</v>
      </c>
      <c r="M241">
        <v>0.11</v>
      </c>
      <c r="Q241">
        <v>5.18</v>
      </c>
      <c r="R241">
        <v>0.51</v>
      </c>
      <c r="W241">
        <v>2.1</v>
      </c>
      <c r="X241">
        <v>59.27</v>
      </c>
      <c r="Y241">
        <v>19.309999999999999</v>
      </c>
      <c r="Z241">
        <v>6.82</v>
      </c>
      <c r="AC241">
        <v>0.61</v>
      </c>
      <c r="AD241">
        <v>1.21</v>
      </c>
      <c r="AN241">
        <v>0.08</v>
      </c>
      <c r="AO241">
        <v>4.3600000000000003</v>
      </c>
      <c r="AP241" s="6">
        <f t="shared" si="13"/>
        <v>1.2007000000000001</v>
      </c>
      <c r="AQ241" s="6">
        <f t="shared" si="12"/>
        <v>8.08</v>
      </c>
      <c r="AR241" s="6">
        <f t="shared" si="14"/>
        <v>60.99</v>
      </c>
      <c r="AS241" s="6">
        <f t="shared" si="15"/>
        <v>26.13</v>
      </c>
      <c r="AT241" s="6">
        <v>17.919117647058826</v>
      </c>
      <c r="AU241" s="6">
        <v>294.85620483193276</v>
      </c>
      <c r="AV241">
        <v>61</v>
      </c>
    </row>
    <row r="242" spans="1:48" x14ac:dyDescent="0.25">
      <c r="A242" t="s">
        <v>92</v>
      </c>
      <c r="B242" s="2">
        <v>2009</v>
      </c>
      <c r="C242" s="8" t="s">
        <v>651</v>
      </c>
      <c r="D242" s="2" t="s">
        <v>365</v>
      </c>
      <c r="E242" t="s">
        <v>428</v>
      </c>
      <c r="F242" s="5" t="s">
        <v>429</v>
      </c>
      <c r="M242">
        <v>3.16</v>
      </c>
      <c r="Q242">
        <v>19.61</v>
      </c>
      <c r="R242">
        <v>5.16</v>
      </c>
      <c r="U242">
        <v>1.82</v>
      </c>
      <c r="W242">
        <v>5.24</v>
      </c>
      <c r="X242">
        <v>20.94</v>
      </c>
      <c r="Y242">
        <v>2.69</v>
      </c>
      <c r="Z242">
        <v>0.9</v>
      </c>
      <c r="AC242">
        <v>4.75</v>
      </c>
      <c r="AE242">
        <v>0.81</v>
      </c>
      <c r="AF242">
        <v>2.54</v>
      </c>
      <c r="AG242">
        <v>3.7</v>
      </c>
      <c r="AI242">
        <v>1.55</v>
      </c>
      <c r="AJ242">
        <v>0.98</v>
      </c>
      <c r="AL242">
        <v>2.44</v>
      </c>
      <c r="AM242">
        <v>15.91</v>
      </c>
      <c r="AO242">
        <v>3.86</v>
      </c>
      <c r="AP242" s="6">
        <f t="shared" si="13"/>
        <v>1.546</v>
      </c>
      <c r="AQ242" s="6">
        <f t="shared" si="12"/>
        <v>36.129999999999995</v>
      </c>
      <c r="AR242" s="6">
        <f t="shared" si="14"/>
        <v>27.080000000000002</v>
      </c>
      <c r="AS242" s="6">
        <f t="shared" si="15"/>
        <v>28.990000000000002</v>
      </c>
      <c r="AT242" s="6">
        <v>18.467678958785246</v>
      </c>
      <c r="AU242" s="6">
        <v>301.31882039045547</v>
      </c>
      <c r="AV242">
        <v>50.9</v>
      </c>
    </row>
    <row r="243" spans="1:48" x14ac:dyDescent="0.25">
      <c r="A243" t="s">
        <v>75</v>
      </c>
      <c r="B243" s="2">
        <v>2009</v>
      </c>
      <c r="C243" s="8" t="s">
        <v>651</v>
      </c>
      <c r="D243" s="2" t="s">
        <v>365</v>
      </c>
      <c r="E243" t="s">
        <v>428</v>
      </c>
      <c r="F243" s="5" t="s">
        <v>429</v>
      </c>
      <c r="M243">
        <v>0.54</v>
      </c>
      <c r="Q243">
        <v>14.18</v>
      </c>
      <c r="R243">
        <v>0.74</v>
      </c>
      <c r="U243">
        <v>0.17</v>
      </c>
      <c r="W243">
        <v>3.77</v>
      </c>
      <c r="X243">
        <v>47.51</v>
      </c>
      <c r="Y243">
        <v>24.83</v>
      </c>
      <c r="Z243">
        <v>4.97</v>
      </c>
      <c r="AC243">
        <v>0.8</v>
      </c>
      <c r="AE243">
        <v>0.17</v>
      </c>
      <c r="AF243">
        <v>0.38</v>
      </c>
      <c r="AG243">
        <v>0.03</v>
      </c>
      <c r="AI243">
        <v>0.1</v>
      </c>
      <c r="AJ243">
        <v>0.18</v>
      </c>
      <c r="AL243">
        <v>0.05</v>
      </c>
      <c r="AM243">
        <v>0.04</v>
      </c>
      <c r="AO243">
        <v>0.14000000000000001</v>
      </c>
      <c r="AP243" s="6">
        <f t="shared" si="13"/>
        <v>1.1535</v>
      </c>
      <c r="AQ243" s="6">
        <f t="shared" si="12"/>
        <v>19.560000000000002</v>
      </c>
      <c r="AR243" s="6">
        <f t="shared" si="14"/>
        <v>48.43</v>
      </c>
      <c r="AS243" s="6">
        <f t="shared" si="15"/>
        <v>30.47</v>
      </c>
      <c r="AT243" s="6">
        <v>17.71633150517977</v>
      </c>
      <c r="AU243" s="6">
        <v>292.18823451147671</v>
      </c>
      <c r="AV243">
        <v>48.1</v>
      </c>
    </row>
    <row r="244" spans="1:48" x14ac:dyDescent="0.25">
      <c r="A244" t="s">
        <v>99</v>
      </c>
      <c r="B244" s="2">
        <v>2009</v>
      </c>
      <c r="C244" s="8" t="s">
        <v>600</v>
      </c>
      <c r="D244" s="2" t="s">
        <v>365</v>
      </c>
      <c r="E244" t="s">
        <v>430</v>
      </c>
      <c r="F244" s="5" t="s">
        <v>601</v>
      </c>
      <c r="Q244">
        <v>24.9</v>
      </c>
      <c r="W244">
        <v>2.63</v>
      </c>
      <c r="X244">
        <v>18.93</v>
      </c>
      <c r="Y244">
        <v>53.14</v>
      </c>
      <c r="AC244">
        <v>0.28999999999999998</v>
      </c>
      <c r="AP244" s="6">
        <f t="shared" si="13"/>
        <v>1.2521</v>
      </c>
      <c r="AQ244" s="6">
        <f t="shared" si="12"/>
        <v>27.819999999999997</v>
      </c>
      <c r="AR244" s="6">
        <f t="shared" si="14"/>
        <v>18.93</v>
      </c>
      <c r="AS244" s="6">
        <f t="shared" si="15"/>
        <v>53.14</v>
      </c>
      <c r="AT244" s="6">
        <v>17.507257983782161</v>
      </c>
      <c r="AU244" s="6">
        <v>289.0946133747122</v>
      </c>
      <c r="AV244">
        <v>54.13</v>
      </c>
    </row>
    <row r="245" spans="1:48" x14ac:dyDescent="0.25">
      <c r="A245" t="s">
        <v>93</v>
      </c>
      <c r="B245" s="2">
        <v>1996</v>
      </c>
      <c r="C245" s="8" t="s">
        <v>652</v>
      </c>
      <c r="D245" s="2" t="s">
        <v>319</v>
      </c>
      <c r="E245" t="s">
        <v>431</v>
      </c>
      <c r="F245" s="5" t="s">
        <v>432</v>
      </c>
      <c r="M245">
        <v>0.1</v>
      </c>
      <c r="Q245">
        <v>13.6</v>
      </c>
      <c r="R245">
        <v>0.8</v>
      </c>
      <c r="W245">
        <v>7.4</v>
      </c>
      <c r="X245">
        <v>34.299999999999997</v>
      </c>
      <c r="Y245">
        <v>43.2</v>
      </c>
      <c r="Z245">
        <v>0.2</v>
      </c>
      <c r="AC245">
        <v>0.2</v>
      </c>
      <c r="AO245">
        <v>0.1</v>
      </c>
      <c r="AP245" s="6">
        <f t="shared" si="13"/>
        <v>1.2209999999999999</v>
      </c>
      <c r="AQ245" s="6">
        <f t="shared" si="12"/>
        <v>21.3</v>
      </c>
      <c r="AR245" s="6">
        <f t="shared" si="14"/>
        <v>35.099999999999994</v>
      </c>
      <c r="AS245" s="6">
        <f t="shared" si="15"/>
        <v>43.400000000000006</v>
      </c>
      <c r="AT245" s="6">
        <v>17.711422845691381</v>
      </c>
      <c r="AU245" s="6">
        <v>292.01897595190371</v>
      </c>
      <c r="AV245">
        <v>51</v>
      </c>
    </row>
    <row r="246" spans="1:48" x14ac:dyDescent="0.25">
      <c r="A246" t="s">
        <v>112</v>
      </c>
      <c r="B246" s="1">
        <v>2019</v>
      </c>
      <c r="C246" s="8" t="s">
        <v>553</v>
      </c>
      <c r="D246" t="s">
        <v>384</v>
      </c>
      <c r="E246" t="s">
        <v>433</v>
      </c>
      <c r="F246" t="s">
        <v>554</v>
      </c>
      <c r="I246">
        <v>1.36</v>
      </c>
      <c r="K246">
        <v>1.53</v>
      </c>
      <c r="M246">
        <v>3.69</v>
      </c>
      <c r="Q246">
        <v>7.88</v>
      </c>
      <c r="R246">
        <v>0.57999999999999996</v>
      </c>
      <c r="V246">
        <v>0.11</v>
      </c>
      <c r="W246">
        <v>7.14</v>
      </c>
      <c r="X246">
        <v>40.340000000000003</v>
      </c>
      <c r="Y246">
        <v>0.83</v>
      </c>
      <c r="Z246">
        <f>5.01+13.07</f>
        <v>18.079999999999998</v>
      </c>
      <c r="AC246">
        <v>4.3</v>
      </c>
      <c r="AD246">
        <v>0.23</v>
      </c>
      <c r="AI246">
        <v>4.17</v>
      </c>
      <c r="AJ246">
        <v>0.73</v>
      </c>
      <c r="AN246">
        <v>4.75</v>
      </c>
      <c r="AO246">
        <v>1.06</v>
      </c>
      <c r="AP246" s="6">
        <f t="shared" si="13"/>
        <v>0.97889999999999999</v>
      </c>
      <c r="AQ246" s="6">
        <f t="shared" si="12"/>
        <v>34.82</v>
      </c>
      <c r="AR246" s="6">
        <f t="shared" si="14"/>
        <v>41.989999999999995</v>
      </c>
      <c r="AS246" s="6">
        <f t="shared" si="15"/>
        <v>18.909999999999997</v>
      </c>
      <c r="AT246" s="6">
        <v>18.027058086084413</v>
      </c>
      <c r="AU246" s="6">
        <v>296.84794912244041</v>
      </c>
      <c r="AV246">
        <v>70.400000000000006</v>
      </c>
    </row>
    <row r="247" spans="1:48" x14ac:dyDescent="0.25">
      <c r="A247" t="s">
        <v>100</v>
      </c>
      <c r="B247" s="2">
        <v>2014</v>
      </c>
      <c r="C247" s="2" t="s">
        <v>671</v>
      </c>
      <c r="D247" s="2" t="s">
        <v>434</v>
      </c>
      <c r="E247" t="s">
        <v>435</v>
      </c>
      <c r="F247" s="5" t="s">
        <v>436</v>
      </c>
      <c r="Q247">
        <v>8</v>
      </c>
      <c r="W247">
        <v>7.5</v>
      </c>
      <c r="X247">
        <v>55.7</v>
      </c>
      <c r="Y247">
        <v>28.4</v>
      </c>
      <c r="Z247">
        <v>0.3</v>
      </c>
      <c r="AP247" s="6">
        <f t="shared" si="13"/>
        <v>1.1340000000000001</v>
      </c>
      <c r="AQ247" s="6">
        <f t="shared" si="12"/>
        <v>15.5</v>
      </c>
      <c r="AR247" s="6">
        <f t="shared" si="14"/>
        <v>55.7</v>
      </c>
      <c r="AS247" s="6">
        <f t="shared" si="15"/>
        <v>28.7</v>
      </c>
      <c r="AT247" s="6">
        <v>17.839839839839843</v>
      </c>
      <c r="AU247" s="6">
        <v>293.99691391391394</v>
      </c>
      <c r="AV247">
        <v>53</v>
      </c>
    </row>
    <row r="248" spans="1:48" x14ac:dyDescent="0.25">
      <c r="A248" t="s">
        <v>79</v>
      </c>
      <c r="B248" s="2">
        <v>2014</v>
      </c>
      <c r="C248" s="2" t="s">
        <v>671</v>
      </c>
      <c r="D248" s="2" t="s">
        <v>434</v>
      </c>
      <c r="E248" t="s">
        <v>435</v>
      </c>
      <c r="F248" s="5" t="s">
        <v>436</v>
      </c>
      <c r="Q248">
        <v>37.5</v>
      </c>
      <c r="W248">
        <v>7.2</v>
      </c>
      <c r="X248">
        <v>46.4</v>
      </c>
      <c r="Y248">
        <v>8.6</v>
      </c>
      <c r="Z248">
        <v>0.3</v>
      </c>
      <c r="AP248" s="6">
        <f t="shared" si="13"/>
        <v>0.64500000000000002</v>
      </c>
      <c r="AQ248" s="6">
        <f t="shared" si="12"/>
        <v>44.7</v>
      </c>
      <c r="AR248" s="6">
        <f t="shared" si="14"/>
        <v>46.4</v>
      </c>
      <c r="AS248" s="6">
        <f t="shared" si="15"/>
        <v>8.9</v>
      </c>
      <c r="AT248" s="6">
        <v>17.250000000000004</v>
      </c>
      <c r="AU248" s="6">
        <v>286.70346999999998</v>
      </c>
      <c r="AV248">
        <v>61</v>
      </c>
    </row>
    <row r="249" spans="1:48" x14ac:dyDescent="0.25">
      <c r="A249" t="s">
        <v>79</v>
      </c>
      <c r="B249" s="2">
        <v>2014</v>
      </c>
      <c r="C249" s="2" t="s">
        <v>671</v>
      </c>
      <c r="D249" s="2" t="s">
        <v>434</v>
      </c>
      <c r="E249" t="s">
        <v>435</v>
      </c>
      <c r="F249" s="5" t="s">
        <v>436</v>
      </c>
      <c r="G249"/>
      <c r="Q249">
        <v>46.16</v>
      </c>
      <c r="W249">
        <v>4.4400000000000004</v>
      </c>
      <c r="X249">
        <v>40.19</v>
      </c>
      <c r="Y249">
        <v>8.94</v>
      </c>
      <c r="Z249">
        <v>0.27</v>
      </c>
      <c r="AP249" s="6">
        <f t="shared" si="13"/>
        <v>0.58879999999999999</v>
      </c>
      <c r="AQ249" s="6">
        <f t="shared" si="12"/>
        <v>50.599999999999994</v>
      </c>
      <c r="AR249" s="6">
        <f t="shared" si="14"/>
        <v>40.19</v>
      </c>
      <c r="AS249" s="6">
        <f t="shared" si="15"/>
        <v>9.2099999999999991</v>
      </c>
      <c r="AT249" s="6">
        <v>17.076800000000002</v>
      </c>
      <c r="AU249" s="6">
        <v>284.38611760000003</v>
      </c>
      <c r="AV249">
        <v>62.4</v>
      </c>
    </row>
    <row r="250" spans="1:48" x14ac:dyDescent="0.25">
      <c r="A250" t="s">
        <v>79</v>
      </c>
      <c r="B250" s="2">
        <v>2014</v>
      </c>
      <c r="C250" s="2" t="s">
        <v>671</v>
      </c>
      <c r="D250" s="2" t="s">
        <v>434</v>
      </c>
      <c r="E250" t="s">
        <v>435</v>
      </c>
      <c r="F250" s="5" t="s">
        <v>436</v>
      </c>
      <c r="G250"/>
      <c r="Q250">
        <v>44.3</v>
      </c>
      <c r="W250">
        <v>4.05</v>
      </c>
      <c r="X250">
        <v>40.770000000000003</v>
      </c>
      <c r="Y250">
        <v>10.25</v>
      </c>
      <c r="Z250">
        <v>0.25</v>
      </c>
      <c r="AP250" s="6">
        <f t="shared" si="13"/>
        <v>0.62020000000000008</v>
      </c>
      <c r="AQ250" s="6">
        <f t="shared" si="12"/>
        <v>48.349999999999994</v>
      </c>
      <c r="AR250" s="6">
        <f t="shared" si="14"/>
        <v>40.770000000000003</v>
      </c>
      <c r="AS250" s="6">
        <f t="shared" si="15"/>
        <v>10.5</v>
      </c>
      <c r="AT250" s="6">
        <v>17.110620357357959</v>
      </c>
      <c r="AU250" s="6">
        <v>284.79294679783175</v>
      </c>
      <c r="AV250">
        <v>58.3</v>
      </c>
    </row>
    <row r="251" spans="1:48" x14ac:dyDescent="0.25">
      <c r="A251" t="s">
        <v>73</v>
      </c>
      <c r="B251" s="2">
        <v>2014</v>
      </c>
      <c r="C251" s="2" t="s">
        <v>671</v>
      </c>
      <c r="D251" s="2" t="s">
        <v>434</v>
      </c>
      <c r="E251" t="s">
        <v>435</v>
      </c>
      <c r="F251" s="5" t="s">
        <v>436</v>
      </c>
      <c r="G251"/>
      <c r="Q251">
        <v>5.5</v>
      </c>
      <c r="W251">
        <v>6.1</v>
      </c>
      <c r="X251">
        <v>21.4</v>
      </c>
      <c r="Y251">
        <v>66.2</v>
      </c>
      <c r="Z251">
        <v>0.8</v>
      </c>
      <c r="AP251" s="6">
        <f t="shared" si="13"/>
        <v>1.5620000000000003</v>
      </c>
      <c r="AQ251" s="6">
        <f t="shared" si="12"/>
        <v>11.6</v>
      </c>
      <c r="AR251" s="6">
        <f t="shared" si="14"/>
        <v>21.4</v>
      </c>
      <c r="AS251" s="6">
        <f t="shared" si="15"/>
        <v>67</v>
      </c>
      <c r="AT251" s="6">
        <v>17.89</v>
      </c>
      <c r="AU251" s="6">
        <v>293.84663999999998</v>
      </c>
      <c r="AV251">
        <v>55.6</v>
      </c>
    </row>
    <row r="252" spans="1:48" x14ac:dyDescent="0.25">
      <c r="A252" t="s">
        <v>73</v>
      </c>
      <c r="B252" s="2">
        <v>2014</v>
      </c>
      <c r="C252" s="2" t="s">
        <v>671</v>
      </c>
      <c r="D252" s="2" t="s">
        <v>434</v>
      </c>
      <c r="E252" t="s">
        <v>435</v>
      </c>
      <c r="F252" s="5" t="s">
        <v>436</v>
      </c>
      <c r="G252"/>
      <c r="Q252">
        <v>6.5</v>
      </c>
      <c r="W252">
        <v>4.5999999999999996</v>
      </c>
      <c r="X252">
        <v>25.6</v>
      </c>
      <c r="Y252">
        <v>63.1</v>
      </c>
      <c r="Z252">
        <v>0.2</v>
      </c>
      <c r="AP252" s="6">
        <f t="shared" si="13"/>
        <v>1.524</v>
      </c>
      <c r="AQ252" s="6">
        <f t="shared" si="12"/>
        <v>11.1</v>
      </c>
      <c r="AR252" s="6">
        <f t="shared" si="14"/>
        <v>25.6</v>
      </c>
      <c r="AS252" s="6">
        <f t="shared" si="15"/>
        <v>63.300000000000004</v>
      </c>
      <c r="AT252" s="6">
        <v>17.869999999999997</v>
      </c>
      <c r="AU252" s="6">
        <v>293.64194999999995</v>
      </c>
      <c r="AV252">
        <v>50</v>
      </c>
    </row>
    <row r="253" spans="1:48" x14ac:dyDescent="0.25">
      <c r="A253" t="s">
        <v>73</v>
      </c>
      <c r="B253" s="2">
        <v>2014</v>
      </c>
      <c r="C253" s="2" t="s">
        <v>671</v>
      </c>
      <c r="D253" s="2" t="s">
        <v>434</v>
      </c>
      <c r="E253" t="s">
        <v>435</v>
      </c>
      <c r="F253" s="5" t="s">
        <v>436</v>
      </c>
      <c r="G253"/>
      <c r="Q253">
        <v>4.8</v>
      </c>
      <c r="W253">
        <v>4.7</v>
      </c>
      <c r="X253">
        <v>62.9</v>
      </c>
      <c r="Y253">
        <v>27.5</v>
      </c>
      <c r="Z253">
        <v>0.1</v>
      </c>
      <c r="AP253" s="6">
        <f t="shared" si="13"/>
        <v>1.1819999999999999</v>
      </c>
      <c r="AQ253" s="6">
        <f t="shared" si="12"/>
        <v>9.5</v>
      </c>
      <c r="AR253" s="6">
        <f t="shared" si="14"/>
        <v>62.9</v>
      </c>
      <c r="AS253" s="6">
        <f t="shared" si="15"/>
        <v>27.6</v>
      </c>
      <c r="AT253" s="6">
        <v>17.904</v>
      </c>
      <c r="AU253" s="6">
        <v>294.80287799999996</v>
      </c>
      <c r="AV253">
        <v>53</v>
      </c>
    </row>
    <row r="254" spans="1:48" x14ac:dyDescent="0.25">
      <c r="A254" t="s">
        <v>44</v>
      </c>
      <c r="B254" s="2">
        <v>2014</v>
      </c>
      <c r="C254" s="2" t="s">
        <v>671</v>
      </c>
      <c r="D254" s="2" t="s">
        <v>434</v>
      </c>
      <c r="E254" t="s">
        <v>435</v>
      </c>
      <c r="F254" s="5" t="s">
        <v>436</v>
      </c>
      <c r="Q254">
        <v>4.9000000000000004</v>
      </c>
      <c r="W254">
        <v>1.6</v>
      </c>
      <c r="X254">
        <v>65.3</v>
      </c>
      <c r="Y254">
        <v>20.399999999999999</v>
      </c>
      <c r="Z254">
        <v>7.9</v>
      </c>
      <c r="AP254" s="6">
        <f t="shared" si="13"/>
        <v>1.298</v>
      </c>
      <c r="AQ254" s="6">
        <f t="shared" si="12"/>
        <v>6.5</v>
      </c>
      <c r="AR254" s="6">
        <f t="shared" si="14"/>
        <v>65.3</v>
      </c>
      <c r="AS254" s="6">
        <f t="shared" si="15"/>
        <v>28.299999999999997</v>
      </c>
      <c r="AT254" s="6">
        <v>17.902097902097903</v>
      </c>
      <c r="AU254" s="6">
        <v>294.54648051948055</v>
      </c>
      <c r="AV254">
        <v>55</v>
      </c>
    </row>
    <row r="255" spans="1:48" x14ac:dyDescent="0.25">
      <c r="A255" t="s">
        <v>81</v>
      </c>
      <c r="B255" s="2">
        <v>2014</v>
      </c>
      <c r="C255" s="2" t="s">
        <v>671</v>
      </c>
      <c r="D255" s="2" t="s">
        <v>434</v>
      </c>
      <c r="E255" t="s">
        <v>435</v>
      </c>
      <c r="F255" s="5" t="s">
        <v>436</v>
      </c>
      <c r="Q255">
        <v>11.3</v>
      </c>
      <c r="W255">
        <v>4</v>
      </c>
      <c r="X255">
        <v>25.6</v>
      </c>
      <c r="Y255">
        <v>53</v>
      </c>
      <c r="Z255">
        <v>6.1</v>
      </c>
      <c r="AP255" s="6">
        <f t="shared" si="13"/>
        <v>1.4989999999999997</v>
      </c>
      <c r="AQ255" s="6">
        <f t="shared" si="12"/>
        <v>15.3</v>
      </c>
      <c r="AR255" s="6">
        <f t="shared" si="14"/>
        <v>25.6</v>
      </c>
      <c r="AS255" s="6">
        <f t="shared" si="15"/>
        <v>59.1</v>
      </c>
      <c r="AT255" s="6">
        <v>17.773999999999997</v>
      </c>
      <c r="AU255" s="6">
        <v>292.34529800000001</v>
      </c>
      <c r="AV255">
        <v>51.1</v>
      </c>
    </row>
    <row r="256" spans="1:48" x14ac:dyDescent="0.25">
      <c r="A256" t="s">
        <v>93</v>
      </c>
      <c r="B256" s="2">
        <v>2014</v>
      </c>
      <c r="C256" s="2" t="s">
        <v>671</v>
      </c>
      <c r="D256" s="2" t="s">
        <v>434</v>
      </c>
      <c r="E256" t="s">
        <v>435</v>
      </c>
      <c r="F256" s="5" t="s">
        <v>436</v>
      </c>
      <c r="Q256">
        <v>14.2</v>
      </c>
      <c r="W256">
        <v>8.3000000000000007</v>
      </c>
      <c r="X256">
        <v>43.1</v>
      </c>
      <c r="Y256">
        <v>34.4</v>
      </c>
      <c r="Z256">
        <v>0.5</v>
      </c>
      <c r="AP256" s="6">
        <f t="shared" si="13"/>
        <v>1.1340000000000001</v>
      </c>
      <c r="AQ256" s="6">
        <f t="shared" si="12"/>
        <v>22.5</v>
      </c>
      <c r="AR256" s="6">
        <f t="shared" si="14"/>
        <v>43.1</v>
      </c>
      <c r="AS256" s="6">
        <f t="shared" si="15"/>
        <v>34.9</v>
      </c>
      <c r="AT256" s="6">
        <v>17.717412935323381</v>
      </c>
      <c r="AU256" s="6">
        <v>292.29326069651734</v>
      </c>
      <c r="AV256">
        <v>57.1</v>
      </c>
    </row>
    <row r="257" spans="1:48" x14ac:dyDescent="0.25">
      <c r="A257" t="s">
        <v>165</v>
      </c>
      <c r="B257" s="2">
        <v>2014</v>
      </c>
      <c r="C257" s="2" t="s">
        <v>671</v>
      </c>
      <c r="D257" s="2" t="s">
        <v>434</v>
      </c>
      <c r="E257" t="s">
        <v>435</v>
      </c>
      <c r="F257" s="5" t="s">
        <v>436</v>
      </c>
      <c r="Q257">
        <v>9.1999999999999993</v>
      </c>
      <c r="W257">
        <v>8.3000000000000007</v>
      </c>
      <c r="X257">
        <v>73.099999999999994</v>
      </c>
      <c r="Y257">
        <v>7.7</v>
      </c>
      <c r="Z257">
        <v>0.8</v>
      </c>
      <c r="AP257" s="6">
        <f t="shared" si="13"/>
        <v>0.90900000000000003</v>
      </c>
      <c r="AQ257" s="6">
        <f t="shared" si="12"/>
        <v>17.5</v>
      </c>
      <c r="AR257" s="6">
        <f t="shared" si="14"/>
        <v>73.099999999999994</v>
      </c>
      <c r="AS257" s="6">
        <f t="shared" si="15"/>
        <v>8.5</v>
      </c>
      <c r="AT257" s="6">
        <v>17.814328960645813</v>
      </c>
      <c r="AU257" s="6">
        <v>294.07491927346115</v>
      </c>
      <c r="AV257">
        <v>59</v>
      </c>
    </row>
    <row r="258" spans="1:48" x14ac:dyDescent="0.25">
      <c r="A258" t="s">
        <v>103</v>
      </c>
      <c r="B258" s="2">
        <v>2014</v>
      </c>
      <c r="C258" s="2" t="s">
        <v>671</v>
      </c>
      <c r="D258" s="2" t="s">
        <v>434</v>
      </c>
      <c r="E258" t="s">
        <v>435</v>
      </c>
      <c r="F258" s="5" t="s">
        <v>436</v>
      </c>
      <c r="Q258">
        <v>11.6</v>
      </c>
      <c r="W258">
        <v>4</v>
      </c>
      <c r="X258">
        <v>76</v>
      </c>
      <c r="Y258">
        <v>7.8</v>
      </c>
      <c r="Z258">
        <v>0.6</v>
      </c>
      <c r="AP258" s="6">
        <f t="shared" si="13"/>
        <v>0.93399999999999994</v>
      </c>
      <c r="AQ258" s="6">
        <f t="shared" si="12"/>
        <v>15.6</v>
      </c>
      <c r="AR258" s="6">
        <f t="shared" si="14"/>
        <v>76</v>
      </c>
      <c r="AS258" s="6">
        <f t="shared" si="15"/>
        <v>8.4</v>
      </c>
      <c r="AT258" s="6">
        <v>17.768000000000001</v>
      </c>
      <c r="AU258" s="6">
        <v>293.39113600000002</v>
      </c>
      <c r="AV258">
        <v>57</v>
      </c>
    </row>
    <row r="259" spans="1:48" x14ac:dyDescent="0.25">
      <c r="A259" t="s">
        <v>104</v>
      </c>
      <c r="B259" s="2">
        <v>2014</v>
      </c>
      <c r="C259" s="2" t="s">
        <v>671</v>
      </c>
      <c r="D259" s="2" t="s">
        <v>434</v>
      </c>
      <c r="E259" t="s">
        <v>435</v>
      </c>
      <c r="F259" s="5" t="s">
        <v>436</v>
      </c>
      <c r="Q259">
        <v>7</v>
      </c>
      <c r="W259">
        <v>4.3</v>
      </c>
      <c r="X259">
        <v>19.100000000000001</v>
      </c>
      <c r="Y259">
        <v>69.099999999999994</v>
      </c>
      <c r="Z259">
        <v>0.3</v>
      </c>
      <c r="AP259" s="6">
        <f t="shared" si="13"/>
        <v>1.5819999999999999</v>
      </c>
      <c r="AQ259" s="6">
        <f t="shared" ref="AQ259:AQ322" si="16">G259+H259+I259+K259+L259+M259+O259+Q259+U259+W259+AA259+AC259+AH259+AI259+AN259+J259</f>
        <v>11.3</v>
      </c>
      <c r="AR259" s="6">
        <f t="shared" si="14"/>
        <v>19.100000000000001</v>
      </c>
      <c r="AS259" s="6">
        <f t="shared" si="15"/>
        <v>69.399999999999991</v>
      </c>
      <c r="AT259" s="6">
        <v>17.859719438877757</v>
      </c>
      <c r="AU259" s="6">
        <v>293.37537474949897</v>
      </c>
      <c r="AV259">
        <v>48</v>
      </c>
    </row>
    <row r="260" spans="1:48" x14ac:dyDescent="0.25">
      <c r="A260" t="s">
        <v>112</v>
      </c>
      <c r="B260" s="2">
        <v>2014</v>
      </c>
      <c r="C260" s="2" t="s">
        <v>671</v>
      </c>
      <c r="D260" s="2" t="s">
        <v>434</v>
      </c>
      <c r="E260" t="s">
        <v>435</v>
      </c>
      <c r="F260" s="5" t="s">
        <v>436</v>
      </c>
      <c r="Q260">
        <v>10.4</v>
      </c>
      <c r="W260">
        <v>3.2</v>
      </c>
      <c r="X260">
        <v>78</v>
      </c>
      <c r="Y260">
        <v>7.6</v>
      </c>
      <c r="Z260">
        <v>0.8</v>
      </c>
      <c r="AP260" s="6">
        <f t="shared" ref="AP260:AP323" si="17">(N260*1+P260*1+R260*1+S260*2+T260*3+V260*1+X260*1+Y260*2+Z260*3+AB260*1+AD260*1+AE260*2+AF260*4+AJ260*1+AL260*5+AM260*6)/100</f>
        <v>0.95600000000000007</v>
      </c>
      <c r="AQ260" s="6">
        <f t="shared" si="16"/>
        <v>13.600000000000001</v>
      </c>
      <c r="AR260" s="6">
        <f t="shared" ref="AR260:AR323" si="18">N260+P260+R260+V260+X260+AB260+AD260+AJ260</f>
        <v>78</v>
      </c>
      <c r="AS260" s="6">
        <f t="shared" ref="AS260:AS323" si="19">S260+T260+Y260+Z260+AE260+AF260+AG260+AK260+AL260+AM260</f>
        <v>8.4</v>
      </c>
      <c r="AT260" s="6">
        <v>17.792000000000002</v>
      </c>
      <c r="AU260" s="6">
        <v>293.68370400000003</v>
      </c>
      <c r="AV260">
        <v>57</v>
      </c>
    </row>
    <row r="261" spans="1:48" x14ac:dyDescent="0.25">
      <c r="A261" t="s">
        <v>90</v>
      </c>
      <c r="B261" s="2">
        <v>2014</v>
      </c>
      <c r="C261" s="2" t="s">
        <v>671</v>
      </c>
      <c r="D261" s="2" t="s">
        <v>434</v>
      </c>
      <c r="E261" t="s">
        <v>435</v>
      </c>
      <c r="F261" s="5" t="s">
        <v>436</v>
      </c>
      <c r="Q261">
        <v>6.5</v>
      </c>
      <c r="W261">
        <v>1.5</v>
      </c>
      <c r="X261">
        <v>66.400000000000006</v>
      </c>
      <c r="Y261">
        <v>25.2</v>
      </c>
      <c r="Z261">
        <v>0.1</v>
      </c>
      <c r="AP261" s="6">
        <f t="shared" si="17"/>
        <v>1.171</v>
      </c>
      <c r="AQ261" s="6">
        <f t="shared" si="16"/>
        <v>8</v>
      </c>
      <c r="AR261" s="6">
        <f t="shared" si="18"/>
        <v>66.400000000000006</v>
      </c>
      <c r="AS261" s="6">
        <f t="shared" si="19"/>
        <v>25.3</v>
      </c>
      <c r="AT261" s="6">
        <v>17.869608826479435</v>
      </c>
      <c r="AU261" s="6">
        <v>294.33510631895689</v>
      </c>
      <c r="AV261">
        <v>53</v>
      </c>
    </row>
    <row r="262" spans="1:48" x14ac:dyDescent="0.25">
      <c r="A262" t="s">
        <v>166</v>
      </c>
      <c r="B262" s="2">
        <v>2014</v>
      </c>
      <c r="C262" s="2" t="s">
        <v>671</v>
      </c>
      <c r="D262" s="2" t="s">
        <v>434</v>
      </c>
      <c r="E262" t="s">
        <v>435</v>
      </c>
      <c r="F262" s="5" t="s">
        <v>436</v>
      </c>
      <c r="Q262">
        <v>32.53</v>
      </c>
      <c r="W262">
        <v>5.12</v>
      </c>
      <c r="X262">
        <v>30.44</v>
      </c>
      <c r="Y262">
        <v>30.05</v>
      </c>
      <c r="Z262">
        <v>0.38</v>
      </c>
      <c r="AP262" s="6">
        <f t="shared" si="17"/>
        <v>0.91680000000000006</v>
      </c>
      <c r="AQ262" s="6">
        <f t="shared" si="16"/>
        <v>37.65</v>
      </c>
      <c r="AR262" s="6">
        <f t="shared" si="18"/>
        <v>30.44</v>
      </c>
      <c r="AS262" s="6">
        <f t="shared" si="19"/>
        <v>30.43</v>
      </c>
      <c r="AT262" s="6">
        <v>17.339626471782381</v>
      </c>
      <c r="AU262" s="6">
        <v>287.38931526593586</v>
      </c>
      <c r="AV262">
        <v>52.2</v>
      </c>
    </row>
    <row r="263" spans="1:48" x14ac:dyDescent="0.25">
      <c r="A263" t="s">
        <v>118</v>
      </c>
      <c r="B263" s="2">
        <v>2014</v>
      </c>
      <c r="C263" s="2" t="s">
        <v>671</v>
      </c>
      <c r="D263" s="2" t="s">
        <v>434</v>
      </c>
      <c r="E263" t="s">
        <v>435</v>
      </c>
      <c r="F263" s="5" t="s">
        <v>436</v>
      </c>
      <c r="Q263">
        <v>10.6</v>
      </c>
      <c r="W263">
        <v>18.600000000000001</v>
      </c>
      <c r="X263">
        <v>51.8</v>
      </c>
      <c r="Y263">
        <v>19</v>
      </c>
      <c r="AP263" s="6">
        <f t="shared" si="17"/>
        <v>0.89800000000000002</v>
      </c>
      <c r="AQ263" s="6">
        <f t="shared" si="16"/>
        <v>29.200000000000003</v>
      </c>
      <c r="AR263" s="6">
        <f t="shared" si="18"/>
        <v>51.8</v>
      </c>
      <c r="AS263" s="6">
        <f t="shared" si="19"/>
        <v>19</v>
      </c>
      <c r="AT263" s="6">
        <v>17.788</v>
      </c>
      <c r="AU263" s="6">
        <v>293.745136</v>
      </c>
      <c r="AV263">
        <v>55.1</v>
      </c>
    </row>
    <row r="264" spans="1:48" x14ac:dyDescent="0.25">
      <c r="A264" t="s">
        <v>118</v>
      </c>
      <c r="B264" s="2">
        <v>2014</v>
      </c>
      <c r="C264" s="2" t="s">
        <v>671</v>
      </c>
      <c r="D264" s="2" t="s">
        <v>434</v>
      </c>
      <c r="E264" t="s">
        <v>435</v>
      </c>
      <c r="F264" s="5" t="s">
        <v>436</v>
      </c>
      <c r="Q264">
        <v>9.8000000000000007</v>
      </c>
      <c r="W264">
        <v>6.2</v>
      </c>
      <c r="X264">
        <v>72.2</v>
      </c>
      <c r="Y264">
        <v>11.8</v>
      </c>
      <c r="AP264" s="6">
        <f t="shared" si="17"/>
        <v>0.95800000000000007</v>
      </c>
      <c r="AQ264" s="6">
        <f t="shared" si="16"/>
        <v>16</v>
      </c>
      <c r="AR264" s="6">
        <f t="shared" si="18"/>
        <v>72.2</v>
      </c>
      <c r="AS264" s="6">
        <f t="shared" si="19"/>
        <v>11.8</v>
      </c>
      <c r="AT264" s="6">
        <v>17.804000000000002</v>
      </c>
      <c r="AU264" s="6">
        <v>293.84832800000004</v>
      </c>
      <c r="AV264">
        <v>55.1</v>
      </c>
    </row>
    <row r="265" spans="1:48" x14ac:dyDescent="0.25">
      <c r="A265" t="s">
        <v>99</v>
      </c>
      <c r="B265" s="2">
        <v>2014</v>
      </c>
      <c r="C265" s="2" t="s">
        <v>671</v>
      </c>
      <c r="D265" s="2" t="s">
        <v>434</v>
      </c>
      <c r="E265" t="s">
        <v>435</v>
      </c>
      <c r="F265" s="5" t="s">
        <v>436</v>
      </c>
      <c r="Q265">
        <v>24.9</v>
      </c>
      <c r="W265">
        <v>2.92</v>
      </c>
      <c r="X265">
        <v>18.93</v>
      </c>
      <c r="Y265">
        <v>53.14</v>
      </c>
      <c r="AP265" s="6">
        <f t="shared" si="17"/>
        <v>1.2521</v>
      </c>
      <c r="AQ265" s="6">
        <f t="shared" si="16"/>
        <v>27.82</v>
      </c>
      <c r="AR265" s="6">
        <f t="shared" si="18"/>
        <v>18.93</v>
      </c>
      <c r="AS265" s="6">
        <f t="shared" si="19"/>
        <v>53.14</v>
      </c>
      <c r="AT265" s="6">
        <v>17.501451596756432</v>
      </c>
      <c r="AU265" s="6">
        <v>289.01319621583741</v>
      </c>
      <c r="AV265">
        <v>54.13</v>
      </c>
    </row>
    <row r="266" spans="1:48" x14ac:dyDescent="0.25">
      <c r="A266" t="s">
        <v>150</v>
      </c>
      <c r="B266" s="2">
        <v>2014</v>
      </c>
      <c r="C266" s="2" t="s">
        <v>671</v>
      </c>
      <c r="D266" s="2" t="s">
        <v>434</v>
      </c>
      <c r="E266" t="s">
        <v>435</v>
      </c>
      <c r="F266" s="5" t="s">
        <v>436</v>
      </c>
      <c r="Q266">
        <v>17.2</v>
      </c>
      <c r="W266">
        <v>4.4000000000000004</v>
      </c>
      <c r="X266">
        <v>15.7</v>
      </c>
      <c r="Y266">
        <v>55.6</v>
      </c>
      <c r="Z266">
        <v>7.1</v>
      </c>
      <c r="AP266" s="6">
        <f t="shared" si="17"/>
        <v>1.482</v>
      </c>
      <c r="AQ266" s="6">
        <f t="shared" si="16"/>
        <v>21.6</v>
      </c>
      <c r="AR266" s="6">
        <f t="shared" si="18"/>
        <v>15.7</v>
      </c>
      <c r="AS266" s="6">
        <f t="shared" si="19"/>
        <v>62.7</v>
      </c>
      <c r="AT266" s="6">
        <v>17.656000000000002</v>
      </c>
      <c r="AU266" s="6">
        <v>290.724152</v>
      </c>
      <c r="AV266">
        <v>51.3</v>
      </c>
    </row>
    <row r="267" spans="1:48" x14ac:dyDescent="0.25">
      <c r="A267" t="s">
        <v>167</v>
      </c>
      <c r="B267" s="2">
        <v>2014</v>
      </c>
      <c r="C267" s="2" t="s">
        <v>671</v>
      </c>
      <c r="D267" s="2" t="s">
        <v>434</v>
      </c>
      <c r="E267" t="s">
        <v>435</v>
      </c>
      <c r="F267" s="5" t="s">
        <v>436</v>
      </c>
      <c r="Q267">
        <v>58</v>
      </c>
      <c r="W267">
        <v>15.76</v>
      </c>
      <c r="X267">
        <v>19.21</v>
      </c>
      <c r="Y267">
        <v>0.48</v>
      </c>
      <c r="Z267">
        <v>0.26</v>
      </c>
      <c r="AP267" s="6">
        <f t="shared" si="17"/>
        <v>0.20950000000000002</v>
      </c>
      <c r="AQ267" s="6">
        <f t="shared" si="16"/>
        <v>73.760000000000005</v>
      </c>
      <c r="AR267" s="6">
        <f t="shared" si="18"/>
        <v>19.21</v>
      </c>
      <c r="AS267" s="6">
        <f t="shared" si="19"/>
        <v>0.74</v>
      </c>
      <c r="AT267" s="6">
        <v>16.762138512431971</v>
      </c>
      <c r="AU267" s="6">
        <v>280.70407459182582</v>
      </c>
      <c r="AV267">
        <v>60</v>
      </c>
    </row>
    <row r="268" spans="1:48" x14ac:dyDescent="0.25">
      <c r="A268" t="s">
        <v>130</v>
      </c>
      <c r="B268" s="2">
        <v>2014</v>
      </c>
      <c r="C268" s="2" t="s">
        <v>671</v>
      </c>
      <c r="D268" s="2" t="s">
        <v>434</v>
      </c>
      <c r="E268" t="s">
        <v>435</v>
      </c>
      <c r="F268" s="5" t="s">
        <v>436</v>
      </c>
      <c r="Q268">
        <v>18.8</v>
      </c>
      <c r="W268">
        <v>3.1</v>
      </c>
      <c r="X268">
        <v>43.1</v>
      </c>
      <c r="Y268">
        <v>33.200000000000003</v>
      </c>
      <c r="Z268">
        <v>0.6</v>
      </c>
      <c r="AP268" s="6">
        <f t="shared" si="17"/>
        <v>1.113</v>
      </c>
      <c r="AQ268" s="6">
        <f t="shared" si="16"/>
        <v>21.900000000000002</v>
      </c>
      <c r="AR268" s="6">
        <f t="shared" si="18"/>
        <v>43.1</v>
      </c>
      <c r="AS268" s="6">
        <f t="shared" si="19"/>
        <v>33.800000000000004</v>
      </c>
      <c r="AT268" s="6">
        <v>17.619433198380566</v>
      </c>
      <c r="AU268" s="6">
        <v>290.92206680161945</v>
      </c>
      <c r="AV268">
        <v>63.8</v>
      </c>
    </row>
    <row r="269" spans="1:48" x14ac:dyDescent="0.25">
      <c r="A269" t="s">
        <v>81</v>
      </c>
      <c r="B269" s="2">
        <v>2014</v>
      </c>
      <c r="C269" s="2" t="s">
        <v>671</v>
      </c>
      <c r="D269" s="2" t="s">
        <v>434</v>
      </c>
      <c r="E269" t="s">
        <v>435</v>
      </c>
      <c r="F269" s="5" t="s">
        <v>436</v>
      </c>
      <c r="Q269">
        <v>14</v>
      </c>
      <c r="W269">
        <v>4</v>
      </c>
      <c r="X269">
        <v>24</v>
      </c>
      <c r="Y269">
        <v>52</v>
      </c>
      <c r="AP269" s="6">
        <f t="shared" si="17"/>
        <v>1.28</v>
      </c>
      <c r="AQ269" s="6">
        <f t="shared" si="16"/>
        <v>18</v>
      </c>
      <c r="AR269" s="6">
        <f t="shared" si="18"/>
        <v>24</v>
      </c>
      <c r="AS269" s="6">
        <f t="shared" si="19"/>
        <v>52</v>
      </c>
      <c r="AT269" s="6">
        <v>17.702127659574469</v>
      </c>
      <c r="AU269" s="6">
        <v>291.61176595744683</v>
      </c>
      <c r="AV269">
        <v>45</v>
      </c>
    </row>
    <row r="270" spans="1:48" x14ac:dyDescent="0.25">
      <c r="A270" t="s">
        <v>83</v>
      </c>
      <c r="B270" s="2">
        <v>2014</v>
      </c>
      <c r="C270" s="2" t="s">
        <v>671</v>
      </c>
      <c r="D270" s="2" t="s">
        <v>434</v>
      </c>
      <c r="E270" t="s">
        <v>435</v>
      </c>
      <c r="F270" s="5" t="s">
        <v>436</v>
      </c>
      <c r="Q270">
        <v>26</v>
      </c>
      <c r="W270">
        <v>25</v>
      </c>
      <c r="X270">
        <v>43</v>
      </c>
      <c r="Y270">
        <v>3</v>
      </c>
      <c r="AP270" s="6">
        <f t="shared" si="17"/>
        <v>0.49</v>
      </c>
      <c r="AQ270" s="6">
        <f t="shared" si="16"/>
        <v>51</v>
      </c>
      <c r="AR270" s="6">
        <f t="shared" si="18"/>
        <v>43</v>
      </c>
      <c r="AS270" s="6">
        <f t="shared" si="19"/>
        <v>3</v>
      </c>
      <c r="AT270" s="6">
        <v>17.463917525773194</v>
      </c>
      <c r="AU270" s="6">
        <v>289.98563917525775</v>
      </c>
      <c r="AV270">
        <v>58.8</v>
      </c>
    </row>
    <row r="271" spans="1:48" x14ac:dyDescent="0.25">
      <c r="A271" t="s">
        <v>163</v>
      </c>
      <c r="B271" s="2">
        <v>2014</v>
      </c>
      <c r="C271" s="2" t="s">
        <v>671</v>
      </c>
      <c r="D271" s="2" t="s">
        <v>434</v>
      </c>
      <c r="E271" t="s">
        <v>435</v>
      </c>
      <c r="F271" s="5" t="s">
        <v>436</v>
      </c>
      <c r="Q271">
        <v>3.5</v>
      </c>
      <c r="W271">
        <v>0.9</v>
      </c>
      <c r="X271">
        <v>64.400000000000006</v>
      </c>
      <c r="Y271">
        <v>22.3</v>
      </c>
      <c r="Z271">
        <v>8.1999999999999993</v>
      </c>
      <c r="AP271" s="6">
        <f t="shared" si="17"/>
        <v>1.3359999999999999</v>
      </c>
      <c r="AQ271" s="6">
        <f t="shared" si="16"/>
        <v>4.4000000000000004</v>
      </c>
      <c r="AR271" s="6">
        <f t="shared" si="18"/>
        <v>64.400000000000006</v>
      </c>
      <c r="AS271" s="6">
        <f t="shared" si="19"/>
        <v>30.5</v>
      </c>
      <c r="AT271" s="6">
        <v>17.929506545820743</v>
      </c>
      <c r="AU271" s="6">
        <v>294.83344310171191</v>
      </c>
      <c r="AV271">
        <v>55</v>
      </c>
    </row>
    <row r="272" spans="1:48" x14ac:dyDescent="0.25">
      <c r="A272" t="s">
        <v>118</v>
      </c>
      <c r="B272" s="2">
        <v>2014</v>
      </c>
      <c r="C272" s="2" t="s">
        <v>671</v>
      </c>
      <c r="D272" s="2" t="s">
        <v>434</v>
      </c>
      <c r="E272" t="s">
        <v>435</v>
      </c>
      <c r="F272" s="5" t="s">
        <v>436</v>
      </c>
      <c r="Q272">
        <v>9.8000000000000007</v>
      </c>
      <c r="W272">
        <v>6.2</v>
      </c>
      <c r="X272">
        <v>72.2</v>
      </c>
      <c r="Y272">
        <v>11.8</v>
      </c>
      <c r="AP272" s="6">
        <f t="shared" si="17"/>
        <v>0.95800000000000007</v>
      </c>
      <c r="AQ272" s="6">
        <f t="shared" si="16"/>
        <v>16</v>
      </c>
      <c r="AR272" s="6">
        <f t="shared" si="18"/>
        <v>72.2</v>
      </c>
      <c r="AS272" s="6">
        <f t="shared" si="19"/>
        <v>11.8</v>
      </c>
      <c r="AT272" s="6">
        <v>17.804000000000002</v>
      </c>
      <c r="AU272" s="6">
        <v>293.84832800000004</v>
      </c>
      <c r="AV272">
        <v>55.1</v>
      </c>
    </row>
    <row r="273" spans="1:48" x14ac:dyDescent="0.25">
      <c r="A273" t="s">
        <v>70</v>
      </c>
      <c r="B273" s="2">
        <v>2014</v>
      </c>
      <c r="C273" s="2" t="s">
        <v>671</v>
      </c>
      <c r="D273" s="2" t="s">
        <v>434</v>
      </c>
      <c r="E273" t="s">
        <v>435</v>
      </c>
      <c r="F273" s="5" t="s">
        <v>436</v>
      </c>
      <c r="Q273">
        <v>6.9</v>
      </c>
      <c r="W273">
        <v>6.8</v>
      </c>
      <c r="X273">
        <v>32.1</v>
      </c>
      <c r="Y273">
        <v>20.9</v>
      </c>
      <c r="Z273">
        <v>33.4</v>
      </c>
      <c r="AP273" s="6">
        <f t="shared" si="17"/>
        <v>1.7409999999999999</v>
      </c>
      <c r="AQ273" s="6">
        <f t="shared" si="16"/>
        <v>13.7</v>
      </c>
      <c r="AR273" s="6">
        <f t="shared" si="18"/>
        <v>32.1</v>
      </c>
      <c r="AS273" s="6">
        <f t="shared" si="19"/>
        <v>54.3</v>
      </c>
      <c r="AT273" s="6">
        <v>17.862137862137864</v>
      </c>
      <c r="AU273" s="6">
        <v>293.10136563436561</v>
      </c>
      <c r="AV273">
        <v>52.8</v>
      </c>
    </row>
    <row r="274" spans="1:48" x14ac:dyDescent="0.25">
      <c r="A274" t="s">
        <v>168</v>
      </c>
      <c r="B274" s="2">
        <v>2014</v>
      </c>
      <c r="C274" s="2" t="s">
        <v>671</v>
      </c>
      <c r="D274" s="2" t="s">
        <v>434</v>
      </c>
      <c r="E274" t="s">
        <v>435</v>
      </c>
      <c r="F274" s="5" t="s">
        <v>436</v>
      </c>
      <c r="Q274">
        <v>20.3</v>
      </c>
      <c r="W274">
        <v>9.1999999999999993</v>
      </c>
      <c r="X274">
        <v>7.3</v>
      </c>
      <c r="Y274">
        <v>15.7</v>
      </c>
      <c r="Z274">
        <v>2.8</v>
      </c>
      <c r="AP274" s="6">
        <f t="shared" si="17"/>
        <v>0.47099999999999992</v>
      </c>
      <c r="AQ274" s="6">
        <f t="shared" si="16"/>
        <v>29.5</v>
      </c>
      <c r="AR274" s="6">
        <f t="shared" si="18"/>
        <v>7.3</v>
      </c>
      <c r="AS274" s="6">
        <f t="shared" si="19"/>
        <v>18.5</v>
      </c>
      <c r="AT274" s="6">
        <v>17.265822784810126</v>
      </c>
      <c r="AU274" s="6">
        <v>286.51292405063293</v>
      </c>
      <c r="AV274">
        <v>57.2</v>
      </c>
    </row>
    <row r="275" spans="1:48" x14ac:dyDescent="0.25">
      <c r="A275" t="s">
        <v>132</v>
      </c>
      <c r="B275" s="2">
        <v>2014</v>
      </c>
      <c r="C275" s="2" t="s">
        <v>671</v>
      </c>
      <c r="D275" s="2" t="s">
        <v>434</v>
      </c>
      <c r="E275" t="s">
        <v>435</v>
      </c>
      <c r="F275" s="5" t="s">
        <v>436</v>
      </c>
      <c r="Q275">
        <v>10.69</v>
      </c>
      <c r="W275">
        <v>3.34</v>
      </c>
      <c r="X275">
        <v>14.74</v>
      </c>
      <c r="Y275">
        <v>69.489999999999995</v>
      </c>
      <c r="Z275">
        <v>0.69</v>
      </c>
      <c r="AP275" s="6">
        <f t="shared" si="17"/>
        <v>1.5578999999999998</v>
      </c>
      <c r="AQ275" s="6">
        <f t="shared" si="16"/>
        <v>14.03</v>
      </c>
      <c r="AR275" s="6">
        <f t="shared" si="18"/>
        <v>14.74</v>
      </c>
      <c r="AS275" s="6">
        <f t="shared" si="19"/>
        <v>70.179999999999993</v>
      </c>
      <c r="AT275" s="6">
        <v>17.783931278423449</v>
      </c>
      <c r="AU275" s="6">
        <v>292.33367852450732</v>
      </c>
      <c r="AV275">
        <v>51</v>
      </c>
    </row>
    <row r="276" spans="1:48" x14ac:dyDescent="0.25">
      <c r="A276" t="s">
        <v>89</v>
      </c>
      <c r="B276" s="2">
        <v>2014</v>
      </c>
      <c r="C276" s="2" t="s">
        <v>671</v>
      </c>
      <c r="D276" s="2" t="s">
        <v>434</v>
      </c>
      <c r="E276" t="s">
        <v>435</v>
      </c>
      <c r="F276" s="5" t="s">
        <v>436</v>
      </c>
      <c r="Q276">
        <v>25.67</v>
      </c>
      <c r="W276">
        <v>12.96</v>
      </c>
      <c r="X276">
        <v>48.11</v>
      </c>
      <c r="Y276">
        <v>6.97</v>
      </c>
      <c r="Z276">
        <v>0.67</v>
      </c>
      <c r="AP276" s="6">
        <f t="shared" si="17"/>
        <v>0.64060000000000006</v>
      </c>
      <c r="AQ276" s="6">
        <f t="shared" si="16"/>
        <v>38.630000000000003</v>
      </c>
      <c r="AR276" s="6">
        <f t="shared" si="18"/>
        <v>48.11</v>
      </c>
      <c r="AS276" s="6">
        <f t="shared" si="19"/>
        <v>7.64</v>
      </c>
      <c r="AT276" s="6">
        <v>17.456028819665182</v>
      </c>
      <c r="AU276" s="6">
        <v>289.52659843187115</v>
      </c>
      <c r="AV276">
        <v>62.6</v>
      </c>
    </row>
    <row r="277" spans="1:48" x14ac:dyDescent="0.25">
      <c r="A277" t="s">
        <v>169</v>
      </c>
      <c r="B277" s="2">
        <v>2014</v>
      </c>
      <c r="C277" s="2" t="s">
        <v>671</v>
      </c>
      <c r="D277" s="2" t="s">
        <v>434</v>
      </c>
      <c r="E277" t="s">
        <v>435</v>
      </c>
      <c r="F277" s="5" t="s">
        <v>436</v>
      </c>
      <c r="Q277">
        <v>33.299999999999997</v>
      </c>
      <c r="W277">
        <v>3.5</v>
      </c>
      <c r="X277">
        <v>57.3</v>
      </c>
      <c r="Y277">
        <v>3.9</v>
      </c>
      <c r="AP277" s="6">
        <f t="shared" si="17"/>
        <v>0.65099999999999991</v>
      </c>
      <c r="AQ277" s="6">
        <f t="shared" si="16"/>
        <v>36.799999999999997</v>
      </c>
      <c r="AR277" s="6">
        <f t="shared" si="18"/>
        <v>57.3</v>
      </c>
      <c r="AS277" s="6">
        <f t="shared" si="19"/>
        <v>3.9</v>
      </c>
      <c r="AT277" s="6">
        <v>17.320408163265306</v>
      </c>
      <c r="AU277" s="6">
        <v>287.65215102040816</v>
      </c>
      <c r="AV277">
        <v>55</v>
      </c>
    </row>
    <row r="278" spans="1:48" x14ac:dyDescent="0.25">
      <c r="A278" t="s">
        <v>170</v>
      </c>
      <c r="B278" s="2">
        <v>2014</v>
      </c>
      <c r="C278" s="2" t="s">
        <v>671</v>
      </c>
      <c r="D278" s="2" t="s">
        <v>434</v>
      </c>
      <c r="E278" t="s">
        <v>435</v>
      </c>
      <c r="F278" s="5" t="s">
        <v>436</v>
      </c>
      <c r="Q278">
        <v>12.3</v>
      </c>
      <c r="W278">
        <v>7.3</v>
      </c>
      <c r="X278">
        <v>41.9</v>
      </c>
      <c r="Y278">
        <v>34.5</v>
      </c>
      <c r="AP278" s="6">
        <f t="shared" si="17"/>
        <v>1.109</v>
      </c>
      <c r="AQ278" s="6">
        <f t="shared" si="16"/>
        <v>19.600000000000001</v>
      </c>
      <c r="AR278" s="6">
        <f t="shared" si="18"/>
        <v>41.9</v>
      </c>
      <c r="AS278" s="6">
        <f t="shared" si="19"/>
        <v>34.5</v>
      </c>
      <c r="AT278" s="6">
        <v>17.743750000000002</v>
      </c>
      <c r="AU278" s="6">
        <v>292.608925</v>
      </c>
      <c r="AV278">
        <v>55</v>
      </c>
    </row>
    <row r="279" spans="1:48" x14ac:dyDescent="0.25">
      <c r="A279" t="s">
        <v>171</v>
      </c>
      <c r="B279" s="2">
        <v>2014</v>
      </c>
      <c r="C279" s="2" t="s">
        <v>671</v>
      </c>
      <c r="D279" s="2" t="s">
        <v>434</v>
      </c>
      <c r="E279" t="s">
        <v>435</v>
      </c>
      <c r="F279" s="5" t="s">
        <v>436</v>
      </c>
      <c r="Q279">
        <v>14.3</v>
      </c>
      <c r="W279">
        <v>8.8000000000000007</v>
      </c>
      <c r="X279">
        <v>67.5</v>
      </c>
      <c r="AP279" s="6">
        <f t="shared" si="17"/>
        <v>0.67500000000000004</v>
      </c>
      <c r="AQ279" s="6">
        <f t="shared" si="16"/>
        <v>23.1</v>
      </c>
      <c r="AR279" s="6">
        <f t="shared" si="18"/>
        <v>67.5</v>
      </c>
      <c r="AS279" s="6">
        <f t="shared" si="19"/>
        <v>0</v>
      </c>
      <c r="AT279" s="6">
        <v>17.68432671081678</v>
      </c>
      <c r="AU279" s="6">
        <v>292.59595584988961</v>
      </c>
      <c r="AV279">
        <v>62</v>
      </c>
    </row>
    <row r="280" spans="1:48" x14ac:dyDescent="0.25">
      <c r="A280" t="s">
        <v>172</v>
      </c>
      <c r="B280" s="1">
        <v>2007</v>
      </c>
      <c r="C280" s="8" t="s">
        <v>555</v>
      </c>
      <c r="D280" t="s">
        <v>315</v>
      </c>
      <c r="E280" t="s">
        <v>437</v>
      </c>
      <c r="F280" t="s">
        <v>556</v>
      </c>
      <c r="Q280">
        <v>11.5</v>
      </c>
      <c r="W280">
        <v>4</v>
      </c>
      <c r="X280">
        <v>24.5</v>
      </c>
      <c r="Y280">
        <v>53</v>
      </c>
      <c r="Z280">
        <v>7</v>
      </c>
      <c r="AP280" s="6">
        <f t="shared" si="17"/>
        <v>1.5149999999999999</v>
      </c>
      <c r="AQ280" s="6">
        <f t="shared" si="16"/>
        <v>15.5</v>
      </c>
      <c r="AR280" s="6">
        <f t="shared" si="18"/>
        <v>24.5</v>
      </c>
      <c r="AS280" s="6">
        <f t="shared" si="19"/>
        <v>60</v>
      </c>
      <c r="AT280" s="6">
        <v>17.77</v>
      </c>
      <c r="AU280" s="6">
        <v>292.25718999999998</v>
      </c>
      <c r="AV280">
        <v>53.7</v>
      </c>
    </row>
    <row r="281" spans="1:48" x14ac:dyDescent="0.25">
      <c r="A281" t="s">
        <v>75</v>
      </c>
      <c r="B281" s="1">
        <v>2007</v>
      </c>
      <c r="C281" s="8" t="s">
        <v>555</v>
      </c>
      <c r="D281" t="s">
        <v>315</v>
      </c>
      <c r="E281" t="s">
        <v>437</v>
      </c>
      <c r="F281" t="s">
        <v>556</v>
      </c>
      <c r="Q281">
        <v>18</v>
      </c>
      <c r="W281">
        <v>3</v>
      </c>
      <c r="X281">
        <v>16</v>
      </c>
      <c r="Y281">
        <v>57.5</v>
      </c>
      <c r="Z281">
        <v>5.5</v>
      </c>
      <c r="AP281" s="6">
        <f t="shared" si="17"/>
        <v>1.4750000000000001</v>
      </c>
      <c r="AQ281" s="6">
        <f t="shared" si="16"/>
        <v>21</v>
      </c>
      <c r="AR281" s="6">
        <f t="shared" si="18"/>
        <v>16</v>
      </c>
      <c r="AS281" s="6">
        <f t="shared" si="19"/>
        <v>63</v>
      </c>
      <c r="AT281" s="6">
        <v>17.64</v>
      </c>
      <c r="AU281" s="6">
        <v>290.51357999999999</v>
      </c>
      <c r="AV281">
        <v>52.8</v>
      </c>
    </row>
    <row r="282" spans="1:48" x14ac:dyDescent="0.25">
      <c r="A282" t="s">
        <v>173</v>
      </c>
      <c r="B282" s="1">
        <v>2015</v>
      </c>
      <c r="C282" s="8" t="s">
        <v>557</v>
      </c>
      <c r="D282" t="s">
        <v>384</v>
      </c>
      <c r="E282" t="s">
        <v>558</v>
      </c>
      <c r="F282" t="s">
        <v>559</v>
      </c>
      <c r="Q282">
        <v>2.5</v>
      </c>
      <c r="R282">
        <v>0.2</v>
      </c>
      <c r="W282">
        <v>0.8</v>
      </c>
      <c r="X282">
        <v>10.1</v>
      </c>
      <c r="Y282">
        <v>15.5</v>
      </c>
      <c r="Z282">
        <v>11.1</v>
      </c>
      <c r="AC282">
        <v>0.8</v>
      </c>
      <c r="AD282">
        <v>7.7</v>
      </c>
      <c r="AE282">
        <v>1</v>
      </c>
      <c r="AI282">
        <v>0.9</v>
      </c>
      <c r="AJ282">
        <v>44.1</v>
      </c>
      <c r="AK282">
        <v>1</v>
      </c>
      <c r="AN282">
        <v>1</v>
      </c>
      <c r="AO282">
        <f>1.9+1.4</f>
        <v>3.3</v>
      </c>
      <c r="AP282" s="6">
        <f t="shared" si="17"/>
        <v>1.284</v>
      </c>
      <c r="AQ282" s="6">
        <f t="shared" si="16"/>
        <v>6</v>
      </c>
      <c r="AR282" s="6">
        <f t="shared" si="18"/>
        <v>62.1</v>
      </c>
      <c r="AS282" s="6">
        <f t="shared" si="19"/>
        <v>28.6</v>
      </c>
      <c r="AT282" s="6">
        <v>20.105480868665975</v>
      </c>
      <c r="AU282" s="6">
        <v>325.32897931747675</v>
      </c>
      <c r="AV282">
        <v>62.6</v>
      </c>
    </row>
    <row r="283" spans="1:48" x14ac:dyDescent="0.25">
      <c r="A283" t="s">
        <v>174</v>
      </c>
      <c r="B283" s="2">
        <v>2008</v>
      </c>
      <c r="C283" s="8" t="s">
        <v>602</v>
      </c>
      <c r="D283" s="2" t="s">
        <v>319</v>
      </c>
      <c r="E283" t="s">
        <v>438</v>
      </c>
      <c r="F283" s="5" t="s">
        <v>603</v>
      </c>
      <c r="Q283">
        <v>6.5</v>
      </c>
      <c r="W283">
        <v>6</v>
      </c>
      <c r="X283">
        <v>72.2</v>
      </c>
      <c r="Y283">
        <v>1</v>
      </c>
      <c r="AC283">
        <v>4</v>
      </c>
      <c r="AD283">
        <v>2</v>
      </c>
      <c r="AI283">
        <v>7.1</v>
      </c>
      <c r="AO283">
        <v>1</v>
      </c>
      <c r="AP283" s="6">
        <f t="shared" si="17"/>
        <v>0.76200000000000001</v>
      </c>
      <c r="AQ283" s="6">
        <f t="shared" si="16"/>
        <v>23.6</v>
      </c>
      <c r="AR283" s="6">
        <f t="shared" si="18"/>
        <v>74.2</v>
      </c>
      <c r="AS283" s="6">
        <f t="shared" si="19"/>
        <v>1</v>
      </c>
      <c r="AT283" s="6">
        <v>18.277327935222676</v>
      </c>
      <c r="AU283" s="6">
        <v>300.86117611336033</v>
      </c>
      <c r="AV283">
        <v>67.069999999999993</v>
      </c>
    </row>
    <row r="284" spans="1:48" x14ac:dyDescent="0.25">
      <c r="A284" t="s">
        <v>175</v>
      </c>
      <c r="B284" s="2">
        <v>2013</v>
      </c>
      <c r="C284" s="8" t="s">
        <v>604</v>
      </c>
      <c r="D284" s="2" t="s">
        <v>347</v>
      </c>
      <c r="E284" t="s">
        <v>439</v>
      </c>
      <c r="F284" s="5" t="s">
        <v>605</v>
      </c>
      <c r="Q284">
        <v>17.5</v>
      </c>
      <c r="R284">
        <v>0.5</v>
      </c>
      <c r="V284">
        <v>0.3</v>
      </c>
      <c r="W284">
        <v>1.7</v>
      </c>
      <c r="X284">
        <v>24.5</v>
      </c>
      <c r="Y284">
        <v>41.3</v>
      </c>
      <c r="Z284">
        <v>0.4</v>
      </c>
      <c r="AC284">
        <v>0.4</v>
      </c>
      <c r="AI284">
        <v>0.3</v>
      </c>
      <c r="AP284" s="6">
        <f t="shared" si="17"/>
        <v>1.091</v>
      </c>
      <c r="AQ284" s="6">
        <f t="shared" si="16"/>
        <v>19.899999999999999</v>
      </c>
      <c r="AR284" s="6">
        <f t="shared" si="18"/>
        <v>25.3</v>
      </c>
      <c r="AS284" s="6">
        <f t="shared" si="19"/>
        <v>41.699999999999996</v>
      </c>
      <c r="AT284" s="6">
        <v>17.605293440736475</v>
      </c>
      <c r="AU284" s="6">
        <v>290.46571461449935</v>
      </c>
      <c r="AV284">
        <v>54</v>
      </c>
    </row>
    <row r="285" spans="1:48" x14ac:dyDescent="0.25">
      <c r="A285" t="s">
        <v>79</v>
      </c>
      <c r="B285" s="2">
        <v>2020</v>
      </c>
      <c r="C285" s="8" t="s">
        <v>606</v>
      </c>
      <c r="D285" s="2" t="s">
        <v>384</v>
      </c>
      <c r="E285" t="s">
        <v>440</v>
      </c>
      <c r="F285" s="5" t="s">
        <v>607</v>
      </c>
      <c r="M285">
        <v>0.92</v>
      </c>
      <c r="Q285">
        <v>38.96</v>
      </c>
      <c r="W285">
        <v>4.05</v>
      </c>
      <c r="X285">
        <v>44.95</v>
      </c>
      <c r="Y285">
        <v>10.54</v>
      </c>
      <c r="Z285">
        <v>0.37</v>
      </c>
      <c r="AP285" s="6">
        <f t="shared" si="17"/>
        <v>0.6714</v>
      </c>
      <c r="AQ285" s="6">
        <f t="shared" si="16"/>
        <v>43.93</v>
      </c>
      <c r="AR285" s="6">
        <f t="shared" si="18"/>
        <v>44.95</v>
      </c>
      <c r="AS285" s="6">
        <f t="shared" si="19"/>
        <v>10.909999999999998</v>
      </c>
      <c r="AT285" s="6">
        <v>17.182282793867124</v>
      </c>
      <c r="AU285" s="6">
        <v>285.69766078765412</v>
      </c>
      <c r="AV285">
        <v>59.15</v>
      </c>
    </row>
    <row r="286" spans="1:48" x14ac:dyDescent="0.25">
      <c r="A286" t="s">
        <v>111</v>
      </c>
      <c r="B286" s="2">
        <v>2020</v>
      </c>
      <c r="C286" s="8" t="s">
        <v>606</v>
      </c>
      <c r="D286" s="2" t="s">
        <v>384</v>
      </c>
      <c r="E286" t="s">
        <v>440</v>
      </c>
      <c r="F286" s="5" t="s">
        <v>607</v>
      </c>
      <c r="Q286">
        <v>9.7100000000000009</v>
      </c>
      <c r="W286">
        <v>4.9000000000000004</v>
      </c>
      <c r="X286">
        <v>39.880000000000003</v>
      </c>
      <c r="Y286">
        <v>43.63</v>
      </c>
      <c r="Z286">
        <v>0.56000000000000005</v>
      </c>
      <c r="AC286">
        <v>0.89</v>
      </c>
      <c r="AP286" s="6">
        <f t="shared" si="17"/>
        <v>1.2882000000000002</v>
      </c>
      <c r="AQ286" s="6">
        <f t="shared" si="16"/>
        <v>15.500000000000002</v>
      </c>
      <c r="AR286" s="6">
        <f t="shared" si="18"/>
        <v>39.880000000000003</v>
      </c>
      <c r="AS286" s="6">
        <f t="shared" si="19"/>
        <v>44.190000000000005</v>
      </c>
      <c r="AT286" s="6">
        <v>17.822838204278398</v>
      </c>
      <c r="AU286" s="6">
        <v>293.44091724414983</v>
      </c>
      <c r="AV286">
        <v>47.65</v>
      </c>
    </row>
    <row r="287" spans="1:48" x14ac:dyDescent="0.25">
      <c r="A287" t="s">
        <v>176</v>
      </c>
      <c r="B287" s="2">
        <v>2013</v>
      </c>
      <c r="C287" s="8" t="s">
        <v>608</v>
      </c>
      <c r="D287" s="2" t="s">
        <v>319</v>
      </c>
      <c r="E287" t="s">
        <v>441</v>
      </c>
      <c r="F287" s="5" t="s">
        <v>609</v>
      </c>
      <c r="Q287">
        <v>2.4500000000000002</v>
      </c>
      <c r="R287">
        <v>0.1</v>
      </c>
      <c r="W287">
        <v>0.41</v>
      </c>
      <c r="X287">
        <v>68.180000000000007</v>
      </c>
      <c r="Y287">
        <v>27.23</v>
      </c>
      <c r="Z287">
        <v>0.56000000000000005</v>
      </c>
      <c r="AD287">
        <v>0.31</v>
      </c>
      <c r="AI287">
        <v>0.02</v>
      </c>
      <c r="AJ287">
        <v>0.75</v>
      </c>
      <c r="AP287" s="6">
        <f t="shared" si="17"/>
        <v>1.2548000000000001</v>
      </c>
      <c r="AQ287" s="6">
        <f t="shared" si="16"/>
        <v>2.8800000000000003</v>
      </c>
      <c r="AR287" s="6">
        <f t="shared" si="18"/>
        <v>69.34</v>
      </c>
      <c r="AS287" s="6">
        <f t="shared" si="19"/>
        <v>27.79</v>
      </c>
      <c r="AT287" s="6">
        <v>17.986001399860019</v>
      </c>
      <c r="AU287" s="6">
        <v>295.80733356664336</v>
      </c>
      <c r="AV287">
        <v>49.2</v>
      </c>
    </row>
    <row r="288" spans="1:48" x14ac:dyDescent="0.25">
      <c r="A288" t="s">
        <v>79</v>
      </c>
      <c r="B288" s="1">
        <v>2013</v>
      </c>
      <c r="C288" s="8" t="s">
        <v>560</v>
      </c>
      <c r="D288" t="s">
        <v>349</v>
      </c>
      <c r="E288" t="s">
        <v>442</v>
      </c>
      <c r="F288" t="s">
        <v>561</v>
      </c>
      <c r="M288">
        <v>0.9</v>
      </c>
      <c r="Q288">
        <v>44.5</v>
      </c>
      <c r="R288">
        <v>0</v>
      </c>
      <c r="W288">
        <v>4.9000000000000004</v>
      </c>
      <c r="X288">
        <v>39.6</v>
      </c>
      <c r="Y288">
        <v>9.3000000000000007</v>
      </c>
      <c r="Z288">
        <v>0.2</v>
      </c>
      <c r="AC288">
        <v>0.4</v>
      </c>
      <c r="AD288">
        <v>0.1</v>
      </c>
      <c r="AN288">
        <v>0.1</v>
      </c>
      <c r="AP288" s="6">
        <f t="shared" si="17"/>
        <v>0.58900000000000008</v>
      </c>
      <c r="AQ288" s="6">
        <f t="shared" si="16"/>
        <v>50.8</v>
      </c>
      <c r="AR288" s="6">
        <f t="shared" si="18"/>
        <v>39.700000000000003</v>
      </c>
      <c r="AS288" s="6">
        <f t="shared" si="19"/>
        <v>9.5</v>
      </c>
      <c r="AT288" s="6">
        <v>17.090000000000003</v>
      </c>
      <c r="AU288" s="6">
        <v>284.57092</v>
      </c>
      <c r="AV288">
        <v>61</v>
      </c>
    </row>
    <row r="289" spans="1:48" x14ac:dyDescent="0.25">
      <c r="A289" t="s">
        <v>177</v>
      </c>
      <c r="B289" s="1">
        <v>2013</v>
      </c>
      <c r="C289" s="8" t="s">
        <v>560</v>
      </c>
      <c r="D289" t="s">
        <v>349</v>
      </c>
      <c r="E289" t="s">
        <v>442</v>
      </c>
      <c r="F289" t="s">
        <v>561</v>
      </c>
      <c r="M289">
        <v>0</v>
      </c>
      <c r="Q289">
        <v>3.8</v>
      </c>
      <c r="R289">
        <v>0</v>
      </c>
      <c r="W289">
        <v>1.1000000000000001</v>
      </c>
      <c r="X289">
        <v>55.2</v>
      </c>
      <c r="Y289">
        <v>8.3000000000000007</v>
      </c>
      <c r="Z289">
        <v>2.4</v>
      </c>
      <c r="AC289">
        <v>5.3</v>
      </c>
      <c r="AD289">
        <v>23.9</v>
      </c>
      <c r="AP289" s="6">
        <f t="shared" si="17"/>
        <v>1.0290000000000001</v>
      </c>
      <c r="AQ289" s="6">
        <f t="shared" si="16"/>
        <v>10.199999999999999</v>
      </c>
      <c r="AR289" s="6">
        <f t="shared" si="18"/>
        <v>79.099999999999994</v>
      </c>
      <c r="AS289" s="6">
        <f t="shared" si="19"/>
        <v>10.700000000000001</v>
      </c>
      <c r="AT289" s="6">
        <v>18.508000000000003</v>
      </c>
      <c r="AU289" s="6">
        <v>303.580826</v>
      </c>
      <c r="AV289">
        <v>58</v>
      </c>
    </row>
    <row r="290" spans="1:48" x14ac:dyDescent="0.25">
      <c r="A290" t="s">
        <v>178</v>
      </c>
      <c r="B290" s="1">
        <v>2020</v>
      </c>
      <c r="C290" s="8" t="s">
        <v>562</v>
      </c>
      <c r="D290" t="s">
        <v>399</v>
      </c>
      <c r="E290" t="s">
        <v>443</v>
      </c>
      <c r="F290" t="s">
        <v>444</v>
      </c>
      <c r="Q290">
        <v>25.06</v>
      </c>
      <c r="W290">
        <v>6.75</v>
      </c>
      <c r="X290">
        <v>26.69</v>
      </c>
      <c r="Y290">
        <v>24.48</v>
      </c>
      <c r="Z290">
        <v>15.43</v>
      </c>
      <c r="AC290">
        <v>0.1</v>
      </c>
      <c r="AI290">
        <v>0.16</v>
      </c>
      <c r="AN290">
        <v>0.22</v>
      </c>
      <c r="AP290" s="6">
        <f t="shared" si="17"/>
        <v>1.2194</v>
      </c>
      <c r="AQ290" s="6">
        <f t="shared" si="16"/>
        <v>32.29</v>
      </c>
      <c r="AR290" s="6">
        <f t="shared" si="18"/>
        <v>26.69</v>
      </c>
      <c r="AS290" s="6">
        <f t="shared" si="19"/>
        <v>39.909999999999997</v>
      </c>
      <c r="AT290" s="6">
        <v>17.515016685205786</v>
      </c>
      <c r="AU290" s="6">
        <v>289.24464708261712</v>
      </c>
      <c r="AV290">
        <v>58</v>
      </c>
    </row>
    <row r="291" spans="1:48" x14ac:dyDescent="0.25">
      <c r="A291" t="s">
        <v>92</v>
      </c>
      <c r="B291" s="2">
        <v>2015</v>
      </c>
      <c r="C291" s="10" t="s">
        <v>653</v>
      </c>
      <c r="D291" s="2" t="s">
        <v>381</v>
      </c>
      <c r="E291" t="s">
        <v>445</v>
      </c>
      <c r="F291" s="5" t="s">
        <v>446</v>
      </c>
      <c r="M291">
        <v>6.71</v>
      </c>
      <c r="Q291">
        <v>20.2</v>
      </c>
      <c r="R291">
        <v>6.59</v>
      </c>
      <c r="W291">
        <v>4.2</v>
      </c>
      <c r="X291">
        <v>19.71</v>
      </c>
      <c r="Y291">
        <v>2.63</v>
      </c>
      <c r="Z291">
        <v>1.64</v>
      </c>
      <c r="AC291">
        <v>0.79</v>
      </c>
      <c r="AJ291">
        <v>22.4</v>
      </c>
      <c r="AP291" s="6">
        <f t="shared" si="17"/>
        <v>0.58879999999999999</v>
      </c>
      <c r="AQ291" s="6">
        <f t="shared" si="16"/>
        <v>31.9</v>
      </c>
      <c r="AR291" s="6">
        <f t="shared" si="18"/>
        <v>48.7</v>
      </c>
      <c r="AS291" s="6">
        <f t="shared" si="19"/>
        <v>4.2699999999999996</v>
      </c>
      <c r="AT291" s="6">
        <v>18.126782137386591</v>
      </c>
      <c r="AU291" s="6">
        <v>298.90433404029687</v>
      </c>
      <c r="AV291">
        <v>54.8</v>
      </c>
    </row>
    <row r="292" spans="1:48" x14ac:dyDescent="0.25">
      <c r="A292" t="s">
        <v>155</v>
      </c>
      <c r="B292" s="2">
        <v>2015</v>
      </c>
      <c r="C292" s="10" t="s">
        <v>653</v>
      </c>
      <c r="D292" s="2" t="s">
        <v>381</v>
      </c>
      <c r="E292" t="s">
        <v>445</v>
      </c>
      <c r="F292" s="5" t="s">
        <v>446</v>
      </c>
      <c r="M292">
        <v>0.74</v>
      </c>
      <c r="Q292">
        <v>21.33</v>
      </c>
      <c r="R292">
        <v>3.25</v>
      </c>
      <c r="W292">
        <v>5.67</v>
      </c>
      <c r="X292">
        <v>37.020000000000003</v>
      </c>
      <c r="Y292">
        <v>28.91</v>
      </c>
      <c r="Z292">
        <v>1.5</v>
      </c>
      <c r="AP292" s="6">
        <f t="shared" si="17"/>
        <v>1.0259</v>
      </c>
      <c r="AQ292" s="6">
        <f t="shared" si="16"/>
        <v>27.739999999999995</v>
      </c>
      <c r="AR292" s="6">
        <f t="shared" si="18"/>
        <v>40.270000000000003</v>
      </c>
      <c r="AS292" s="6">
        <f t="shared" si="19"/>
        <v>30.41</v>
      </c>
      <c r="AT292" s="6">
        <v>17.470432838853895</v>
      </c>
      <c r="AU292" s="6">
        <v>289.00059865880917</v>
      </c>
      <c r="AV292">
        <v>52.4</v>
      </c>
    </row>
    <row r="293" spans="1:48" ht="30" x14ac:dyDescent="0.25">
      <c r="A293" t="s">
        <v>79</v>
      </c>
      <c r="B293" s="1">
        <v>2018</v>
      </c>
      <c r="C293" s="9" t="s">
        <v>563</v>
      </c>
      <c r="D293" t="s">
        <v>447</v>
      </c>
      <c r="E293" t="s">
        <v>448</v>
      </c>
      <c r="F293" t="s">
        <v>449</v>
      </c>
      <c r="I293">
        <v>3.58</v>
      </c>
      <c r="K293">
        <v>47.29</v>
      </c>
      <c r="M293">
        <v>15.35</v>
      </c>
      <c r="Q293">
        <v>6.81</v>
      </c>
      <c r="R293">
        <v>0.59</v>
      </c>
      <c r="W293">
        <v>2.85</v>
      </c>
      <c r="X293">
        <v>16.34</v>
      </c>
      <c r="Y293">
        <v>3.75</v>
      </c>
      <c r="Z293">
        <v>0.51</v>
      </c>
      <c r="AI293">
        <v>0.32</v>
      </c>
      <c r="AN293">
        <v>0.15</v>
      </c>
      <c r="AO293">
        <v>2.46</v>
      </c>
      <c r="AP293" s="6">
        <f t="shared" si="17"/>
        <v>0.2596</v>
      </c>
      <c r="AQ293" s="6">
        <f t="shared" si="16"/>
        <v>76.349999999999994</v>
      </c>
      <c r="AR293" s="6">
        <f t="shared" si="18"/>
        <v>16.93</v>
      </c>
      <c r="AS293" s="6">
        <f t="shared" si="19"/>
        <v>4.26</v>
      </c>
      <c r="AT293" s="6">
        <v>13.965142505638712</v>
      </c>
      <c r="AU293" s="6">
        <v>241.38405167110926</v>
      </c>
      <c r="AV293">
        <v>42</v>
      </c>
    </row>
    <row r="294" spans="1:48" x14ac:dyDescent="0.25">
      <c r="A294" t="s">
        <v>99</v>
      </c>
      <c r="B294" s="2">
        <v>2007</v>
      </c>
      <c r="C294" s="8" t="s">
        <v>610</v>
      </c>
      <c r="D294" s="2" t="s">
        <v>450</v>
      </c>
      <c r="E294" t="s">
        <v>451</v>
      </c>
      <c r="F294" s="5" t="s">
        <v>611</v>
      </c>
      <c r="Q294">
        <v>22</v>
      </c>
      <c r="W294">
        <v>2</v>
      </c>
      <c r="X294">
        <v>14</v>
      </c>
      <c r="Y294">
        <v>62</v>
      </c>
      <c r="AP294" s="6">
        <f t="shared" si="17"/>
        <v>1.38</v>
      </c>
      <c r="AQ294" s="6">
        <f t="shared" si="16"/>
        <v>24</v>
      </c>
      <c r="AR294" s="6">
        <f t="shared" si="18"/>
        <v>14</v>
      </c>
      <c r="AS294" s="6">
        <f t="shared" si="19"/>
        <v>62</v>
      </c>
      <c r="AT294" s="6">
        <v>17.559999999999999</v>
      </c>
      <c r="AU294" s="6">
        <v>289.58132000000001</v>
      </c>
      <c r="AV294">
        <v>48</v>
      </c>
    </row>
    <row r="295" spans="1:48" x14ac:dyDescent="0.25">
      <c r="A295" t="s">
        <v>179</v>
      </c>
      <c r="B295" s="1">
        <v>2011</v>
      </c>
      <c r="C295" t="s">
        <v>564</v>
      </c>
      <c r="D295" t="s">
        <v>452</v>
      </c>
      <c r="E295" t="s">
        <v>453</v>
      </c>
      <c r="F295" t="s">
        <v>454</v>
      </c>
      <c r="I295">
        <v>7.5</v>
      </c>
      <c r="J295">
        <v>6</v>
      </c>
      <c r="K295">
        <v>53.3</v>
      </c>
      <c r="M295">
        <v>17.100000000000001</v>
      </c>
      <c r="Q295">
        <v>7.3</v>
      </c>
      <c r="W295">
        <v>1.9</v>
      </c>
      <c r="X295">
        <v>5.5</v>
      </c>
      <c r="Y295">
        <v>1.4</v>
      </c>
      <c r="AP295" s="6">
        <f t="shared" si="17"/>
        <v>8.3000000000000004E-2</v>
      </c>
      <c r="AQ295" s="6">
        <f t="shared" si="16"/>
        <v>93.100000000000009</v>
      </c>
      <c r="AR295" s="6">
        <f t="shared" si="18"/>
        <v>5.5</v>
      </c>
      <c r="AS295" s="6">
        <f t="shared" si="19"/>
        <v>1.4</v>
      </c>
      <c r="AT295" s="6">
        <v>12.741999999999999</v>
      </c>
      <c r="AU295" s="6">
        <v>224.59322399999994</v>
      </c>
      <c r="AV295">
        <v>67.400000000000006</v>
      </c>
    </row>
    <row r="296" spans="1:48" x14ac:dyDescent="0.25">
      <c r="A296" t="s">
        <v>180</v>
      </c>
      <c r="B296" s="1">
        <v>2011</v>
      </c>
      <c r="C296" t="s">
        <v>564</v>
      </c>
      <c r="D296" t="s">
        <v>452</v>
      </c>
      <c r="E296" t="s">
        <v>453</v>
      </c>
      <c r="F296" t="s">
        <v>454</v>
      </c>
      <c r="I296">
        <v>6.3</v>
      </c>
      <c r="J296">
        <v>6</v>
      </c>
      <c r="K296">
        <v>49.2</v>
      </c>
      <c r="M296">
        <v>18.5</v>
      </c>
      <c r="Q296">
        <v>9.1</v>
      </c>
      <c r="W296">
        <v>2.7</v>
      </c>
      <c r="X296">
        <v>6.5</v>
      </c>
      <c r="Y296">
        <v>1.7</v>
      </c>
      <c r="AP296" s="6">
        <f t="shared" si="17"/>
        <v>9.9000000000000005E-2</v>
      </c>
      <c r="AQ296" s="6">
        <f t="shared" si="16"/>
        <v>91.8</v>
      </c>
      <c r="AR296" s="6">
        <f t="shared" si="18"/>
        <v>6.5</v>
      </c>
      <c r="AS296" s="6">
        <f t="shared" si="19"/>
        <v>1.7</v>
      </c>
      <c r="AT296" s="6">
        <v>13.015999999999998</v>
      </c>
      <c r="AU296" s="6">
        <v>228.40470199999999</v>
      </c>
      <c r="AV296">
        <v>57.4</v>
      </c>
    </row>
    <row r="297" spans="1:48" x14ac:dyDescent="0.25">
      <c r="A297" t="s">
        <v>90</v>
      </c>
      <c r="B297" s="1">
        <v>2011</v>
      </c>
      <c r="C297" t="s">
        <v>564</v>
      </c>
      <c r="D297" t="s">
        <v>452</v>
      </c>
      <c r="E297" t="s">
        <v>453</v>
      </c>
      <c r="F297" t="s">
        <v>454</v>
      </c>
      <c r="Q297">
        <v>12.1</v>
      </c>
      <c r="W297">
        <v>1.8</v>
      </c>
      <c r="X297">
        <v>27.2</v>
      </c>
      <c r="Y297">
        <v>56.2</v>
      </c>
      <c r="Z297">
        <v>1.3</v>
      </c>
      <c r="AC297">
        <v>0.4</v>
      </c>
      <c r="AO297">
        <v>1</v>
      </c>
      <c r="AP297" s="6">
        <f t="shared" si="17"/>
        <v>1.4350000000000001</v>
      </c>
      <c r="AQ297" s="6">
        <f t="shared" si="16"/>
        <v>14.3</v>
      </c>
      <c r="AR297" s="6">
        <f t="shared" si="18"/>
        <v>27.2</v>
      </c>
      <c r="AS297" s="6">
        <f t="shared" si="19"/>
        <v>57.5</v>
      </c>
      <c r="AT297" s="6">
        <v>17.763636363636362</v>
      </c>
      <c r="AU297" s="6">
        <v>292.29871919191913</v>
      </c>
      <c r="AV297">
        <v>65</v>
      </c>
    </row>
    <row r="298" spans="1:48" x14ac:dyDescent="0.25">
      <c r="A298" t="s">
        <v>181</v>
      </c>
      <c r="B298" s="1">
        <v>2011</v>
      </c>
      <c r="C298" t="s">
        <v>564</v>
      </c>
      <c r="D298" t="s">
        <v>452</v>
      </c>
      <c r="E298" t="s">
        <v>453</v>
      </c>
      <c r="F298" t="s">
        <v>454</v>
      </c>
      <c r="K298">
        <v>0.2</v>
      </c>
      <c r="M298">
        <v>7.7</v>
      </c>
      <c r="Q298">
        <v>18.8</v>
      </c>
      <c r="W298">
        <v>3.9</v>
      </c>
      <c r="X298">
        <v>15</v>
      </c>
      <c r="Y298">
        <v>4.5999999999999996</v>
      </c>
      <c r="Z298">
        <v>0.3</v>
      </c>
      <c r="AC298">
        <v>0.2</v>
      </c>
      <c r="AD298">
        <v>1.4</v>
      </c>
      <c r="AO298">
        <v>47.9</v>
      </c>
      <c r="AP298" s="6">
        <f t="shared" si="17"/>
        <v>0.26499999999999996</v>
      </c>
      <c r="AQ298" s="6">
        <f t="shared" si="16"/>
        <v>30.8</v>
      </c>
      <c r="AR298" s="6">
        <f t="shared" si="18"/>
        <v>16.399999999999999</v>
      </c>
      <c r="AS298" s="6">
        <f t="shared" si="19"/>
        <v>4.8999999999999995</v>
      </c>
      <c r="AT298" s="6">
        <v>16.725527831094048</v>
      </c>
      <c r="AU298" s="6">
        <v>279.61945297504798</v>
      </c>
      <c r="AV298">
        <v>51</v>
      </c>
    </row>
    <row r="299" spans="1:48" x14ac:dyDescent="0.25">
      <c r="A299" t="s">
        <v>93</v>
      </c>
      <c r="B299" s="1">
        <v>2011</v>
      </c>
      <c r="C299" t="s">
        <v>564</v>
      </c>
      <c r="D299" t="s">
        <v>452</v>
      </c>
      <c r="E299" t="s">
        <v>453</v>
      </c>
      <c r="F299" t="s">
        <v>454</v>
      </c>
      <c r="Q299">
        <v>12.7</v>
      </c>
      <c r="W299">
        <v>5.5</v>
      </c>
      <c r="X299">
        <v>39.1</v>
      </c>
      <c r="Y299">
        <v>41.6</v>
      </c>
      <c r="Z299">
        <v>0.2</v>
      </c>
      <c r="AC299">
        <v>0.2</v>
      </c>
      <c r="AO299">
        <v>0.7</v>
      </c>
      <c r="AP299" s="6">
        <f t="shared" si="17"/>
        <v>1.2290000000000001</v>
      </c>
      <c r="AQ299" s="6">
        <f t="shared" si="16"/>
        <v>18.399999999999999</v>
      </c>
      <c r="AR299" s="6">
        <f t="shared" si="18"/>
        <v>39.1</v>
      </c>
      <c r="AS299" s="6">
        <f t="shared" si="19"/>
        <v>41.800000000000004</v>
      </c>
      <c r="AT299" s="6">
        <v>17.748237663645519</v>
      </c>
      <c r="AU299" s="6">
        <v>292.50675629405833</v>
      </c>
      <c r="AV299">
        <v>48</v>
      </c>
    </row>
    <row r="300" spans="1:48" x14ac:dyDescent="0.25">
      <c r="A300" t="s">
        <v>153</v>
      </c>
      <c r="B300" s="1">
        <v>2011</v>
      </c>
      <c r="C300" t="s">
        <v>564</v>
      </c>
      <c r="D300" t="s">
        <v>452</v>
      </c>
      <c r="E300" t="s">
        <v>453</v>
      </c>
      <c r="F300" t="s">
        <v>454</v>
      </c>
      <c r="K300">
        <v>0.2</v>
      </c>
      <c r="M300">
        <v>0.5</v>
      </c>
      <c r="Q300">
        <v>43.4</v>
      </c>
      <c r="W300">
        <v>4.5999999999999996</v>
      </c>
      <c r="X300">
        <v>41.9</v>
      </c>
      <c r="Y300">
        <v>8.6</v>
      </c>
      <c r="Z300">
        <v>0.3</v>
      </c>
      <c r="AC300">
        <v>0.3</v>
      </c>
      <c r="AO300">
        <v>0.2</v>
      </c>
      <c r="AP300" s="6">
        <f t="shared" si="17"/>
        <v>0.6</v>
      </c>
      <c r="AQ300" s="6">
        <f t="shared" si="16"/>
        <v>49</v>
      </c>
      <c r="AR300" s="6">
        <f t="shared" si="18"/>
        <v>41.9</v>
      </c>
      <c r="AS300" s="6">
        <f t="shared" si="19"/>
        <v>8.9</v>
      </c>
      <c r="AT300" s="6">
        <v>17.104208416833668</v>
      </c>
      <c r="AU300" s="6">
        <v>284.7457875751503</v>
      </c>
      <c r="AV300">
        <v>64.55</v>
      </c>
    </row>
    <row r="301" spans="1:48" x14ac:dyDescent="0.25">
      <c r="A301" t="s">
        <v>182</v>
      </c>
      <c r="B301" s="1">
        <v>2011</v>
      </c>
      <c r="C301" t="s">
        <v>564</v>
      </c>
      <c r="D301" t="s">
        <v>452</v>
      </c>
      <c r="E301" t="s">
        <v>453</v>
      </c>
      <c r="F301" t="s">
        <v>454</v>
      </c>
      <c r="Q301">
        <v>4.9000000000000004</v>
      </c>
      <c r="W301">
        <v>1.6</v>
      </c>
      <c r="X301">
        <v>33</v>
      </c>
      <c r="Y301">
        <v>20.399999999999999</v>
      </c>
      <c r="Z301">
        <v>7.9</v>
      </c>
      <c r="AO301">
        <v>22.2</v>
      </c>
      <c r="AP301" s="6">
        <f t="shared" si="17"/>
        <v>0.97499999999999998</v>
      </c>
      <c r="AQ301" s="6">
        <f t="shared" si="16"/>
        <v>6.5</v>
      </c>
      <c r="AR301" s="6">
        <f t="shared" si="18"/>
        <v>33</v>
      </c>
      <c r="AS301" s="6">
        <f t="shared" si="19"/>
        <v>28.299999999999997</v>
      </c>
      <c r="AT301" s="6">
        <v>17.855457227138647</v>
      </c>
      <c r="AU301" s="6">
        <v>293.60962831858404</v>
      </c>
      <c r="AV301">
        <v>58.9</v>
      </c>
    </row>
    <row r="302" spans="1:48" x14ac:dyDescent="0.25">
      <c r="A302" t="s">
        <v>183</v>
      </c>
      <c r="B302" s="1">
        <v>2011</v>
      </c>
      <c r="C302" t="s">
        <v>564</v>
      </c>
      <c r="D302" t="s">
        <v>452</v>
      </c>
      <c r="E302" t="s">
        <v>453</v>
      </c>
      <c r="F302" t="s">
        <v>454</v>
      </c>
      <c r="Q302">
        <v>3.8</v>
      </c>
      <c r="W302">
        <v>1.9</v>
      </c>
      <c r="X302">
        <v>63.9</v>
      </c>
      <c r="Y302">
        <v>19</v>
      </c>
      <c r="Z302">
        <v>9.6999999999999993</v>
      </c>
      <c r="AC302">
        <v>0.6</v>
      </c>
      <c r="AO302">
        <v>1.1000000000000001</v>
      </c>
      <c r="AP302" s="6">
        <f t="shared" si="17"/>
        <v>1.31</v>
      </c>
      <c r="AQ302" s="6">
        <f t="shared" si="16"/>
        <v>6.2999999999999989</v>
      </c>
      <c r="AR302" s="6">
        <f t="shared" si="18"/>
        <v>63.9</v>
      </c>
      <c r="AS302" s="6">
        <f t="shared" si="19"/>
        <v>28.7</v>
      </c>
      <c r="AT302" s="6">
        <v>17.935288169868556</v>
      </c>
      <c r="AU302" s="6">
        <v>294.95633872598586</v>
      </c>
      <c r="AV302">
        <v>49.8</v>
      </c>
    </row>
    <row r="303" spans="1:48" x14ac:dyDescent="0.25">
      <c r="A303" t="s">
        <v>184</v>
      </c>
      <c r="B303" s="1">
        <v>2011</v>
      </c>
      <c r="C303" t="s">
        <v>564</v>
      </c>
      <c r="D303" t="s">
        <v>452</v>
      </c>
      <c r="E303" t="s">
        <v>453</v>
      </c>
      <c r="F303" t="s">
        <v>454</v>
      </c>
      <c r="Q303">
        <v>10.8</v>
      </c>
      <c r="W303">
        <v>3</v>
      </c>
      <c r="X303">
        <v>26.5</v>
      </c>
      <c r="Y303">
        <v>47.3</v>
      </c>
      <c r="Z303">
        <v>9</v>
      </c>
      <c r="AO303">
        <v>3.4</v>
      </c>
      <c r="AP303" s="6">
        <f t="shared" si="17"/>
        <v>1.4809999999999999</v>
      </c>
      <c r="AQ303" s="6">
        <f t="shared" si="16"/>
        <v>13.8</v>
      </c>
      <c r="AR303" s="6">
        <f t="shared" si="18"/>
        <v>26.5</v>
      </c>
      <c r="AS303" s="6">
        <f t="shared" si="19"/>
        <v>56.3</v>
      </c>
      <c r="AT303" s="6">
        <v>17.77639751552795</v>
      </c>
      <c r="AU303" s="6">
        <v>292.31058592132501</v>
      </c>
      <c r="AV303">
        <v>50.9</v>
      </c>
    </row>
    <row r="304" spans="1:48" x14ac:dyDescent="0.25">
      <c r="A304" t="s">
        <v>185</v>
      </c>
      <c r="B304" s="1">
        <v>2011</v>
      </c>
      <c r="C304" t="s">
        <v>564</v>
      </c>
      <c r="D304" t="s">
        <v>452</v>
      </c>
      <c r="E304" t="s">
        <v>453</v>
      </c>
      <c r="F304" t="s">
        <v>454</v>
      </c>
      <c r="Q304">
        <v>9.4</v>
      </c>
      <c r="W304">
        <v>4.0999999999999996</v>
      </c>
      <c r="X304">
        <v>22</v>
      </c>
      <c r="Y304">
        <v>55.3</v>
      </c>
      <c r="Z304">
        <v>8.9</v>
      </c>
      <c r="AO304">
        <v>0.3</v>
      </c>
      <c r="AP304" s="6">
        <f t="shared" si="17"/>
        <v>1.5930000000000002</v>
      </c>
      <c r="AQ304" s="6">
        <f t="shared" si="16"/>
        <v>13.5</v>
      </c>
      <c r="AR304" s="6">
        <f t="shared" si="18"/>
        <v>22</v>
      </c>
      <c r="AS304" s="6">
        <f t="shared" si="19"/>
        <v>64.2</v>
      </c>
      <c r="AT304" s="6">
        <v>17.811434302908726</v>
      </c>
      <c r="AU304" s="6">
        <v>292.67281344032091</v>
      </c>
      <c r="AV304">
        <v>51.75</v>
      </c>
    </row>
    <row r="305" spans="1:48" x14ac:dyDescent="0.25">
      <c r="A305" t="s">
        <v>186</v>
      </c>
      <c r="B305" s="1">
        <v>2011</v>
      </c>
      <c r="C305" t="s">
        <v>564</v>
      </c>
      <c r="D305" t="s">
        <v>452</v>
      </c>
      <c r="E305" t="s">
        <v>453</v>
      </c>
      <c r="F305" t="s">
        <v>454</v>
      </c>
      <c r="Q305">
        <v>4.2</v>
      </c>
      <c r="W305">
        <v>3.3</v>
      </c>
      <c r="X305">
        <v>63.6</v>
      </c>
      <c r="Y305">
        <v>27.6</v>
      </c>
      <c r="Z305">
        <v>0.2</v>
      </c>
      <c r="AO305">
        <v>1.1000000000000001</v>
      </c>
      <c r="AP305" s="6">
        <f t="shared" si="17"/>
        <v>1.194</v>
      </c>
      <c r="AQ305" s="6">
        <f t="shared" si="16"/>
        <v>7.5</v>
      </c>
      <c r="AR305" s="6">
        <f t="shared" si="18"/>
        <v>63.6</v>
      </c>
      <c r="AS305" s="6">
        <f t="shared" si="19"/>
        <v>27.8</v>
      </c>
      <c r="AT305" s="6">
        <v>17.915065722952477</v>
      </c>
      <c r="AU305" s="6">
        <v>294.90740040444894</v>
      </c>
      <c r="AV305">
        <v>59.9</v>
      </c>
    </row>
    <row r="306" spans="1:48" x14ac:dyDescent="0.25">
      <c r="A306" t="s">
        <v>91</v>
      </c>
      <c r="B306" s="2">
        <v>2009</v>
      </c>
      <c r="C306" s="8" t="s">
        <v>612</v>
      </c>
      <c r="D306" s="2" t="s">
        <v>450</v>
      </c>
      <c r="E306" t="s">
        <v>455</v>
      </c>
      <c r="F306" s="5" t="s">
        <v>613</v>
      </c>
      <c r="I306">
        <v>0.3</v>
      </c>
      <c r="J306">
        <v>64.7</v>
      </c>
      <c r="K306">
        <v>3</v>
      </c>
      <c r="M306">
        <v>4.5</v>
      </c>
      <c r="Q306">
        <v>7</v>
      </c>
      <c r="W306">
        <v>0.9</v>
      </c>
      <c r="X306">
        <v>12.2</v>
      </c>
      <c r="Y306">
        <v>6.7</v>
      </c>
      <c r="AP306" s="6">
        <f t="shared" si="17"/>
        <v>0.25600000000000001</v>
      </c>
      <c r="AQ306" s="6">
        <f t="shared" si="16"/>
        <v>80.400000000000006</v>
      </c>
      <c r="AR306" s="6">
        <f t="shared" si="18"/>
        <v>12.2</v>
      </c>
      <c r="AS306" s="6">
        <f t="shared" si="19"/>
        <v>6.7</v>
      </c>
      <c r="AT306" s="6">
        <v>12.253776435045316</v>
      </c>
      <c r="AU306" s="6">
        <v>217.39520342396773</v>
      </c>
      <c r="AV306">
        <v>55.57</v>
      </c>
    </row>
    <row r="307" spans="1:48" x14ac:dyDescent="0.25">
      <c r="A307" t="s">
        <v>187</v>
      </c>
      <c r="B307" s="2">
        <v>2016</v>
      </c>
      <c r="C307" s="8" t="s">
        <v>614</v>
      </c>
      <c r="D307" s="2" t="s">
        <v>327</v>
      </c>
      <c r="E307" t="s">
        <v>456</v>
      </c>
      <c r="F307" s="5" t="s">
        <v>615</v>
      </c>
      <c r="M307">
        <v>0.1</v>
      </c>
      <c r="Q307">
        <v>10.5</v>
      </c>
      <c r="R307">
        <v>0.1</v>
      </c>
      <c r="W307">
        <v>3.7</v>
      </c>
      <c r="X307">
        <v>23.2</v>
      </c>
      <c r="Y307">
        <v>48.9</v>
      </c>
      <c r="Z307">
        <v>1.2</v>
      </c>
      <c r="AD307">
        <v>0.3</v>
      </c>
      <c r="AH307">
        <v>0.1</v>
      </c>
      <c r="AP307" s="6">
        <f t="shared" si="17"/>
        <v>1.2499999999999998</v>
      </c>
      <c r="AQ307" s="6">
        <f t="shared" si="16"/>
        <v>14.4</v>
      </c>
      <c r="AR307" s="6">
        <f t="shared" si="18"/>
        <v>23.6</v>
      </c>
      <c r="AS307" s="6">
        <f t="shared" si="19"/>
        <v>50.1</v>
      </c>
      <c r="AT307" s="6">
        <v>17.765039727582295</v>
      </c>
      <c r="AU307" s="6">
        <v>292.37994778660607</v>
      </c>
      <c r="AV307">
        <v>47.2</v>
      </c>
    </row>
    <row r="308" spans="1:48" x14ac:dyDescent="0.25">
      <c r="A308" t="s">
        <v>188</v>
      </c>
      <c r="B308" s="2">
        <v>2016</v>
      </c>
      <c r="C308" s="8" t="s">
        <v>614</v>
      </c>
      <c r="D308" s="2" t="s">
        <v>327</v>
      </c>
      <c r="E308" t="s">
        <v>456</v>
      </c>
      <c r="F308" s="5" t="s">
        <v>615</v>
      </c>
      <c r="K308">
        <v>0.1</v>
      </c>
      <c r="M308">
        <v>2.1</v>
      </c>
      <c r="Q308">
        <v>23.9</v>
      </c>
      <c r="R308">
        <v>2.8</v>
      </c>
      <c r="W308">
        <v>19.5</v>
      </c>
      <c r="X308">
        <v>38.5</v>
      </c>
      <c r="Y308">
        <v>6.4</v>
      </c>
      <c r="Z308">
        <v>0.3</v>
      </c>
      <c r="AD308">
        <v>0.5</v>
      </c>
      <c r="AH308">
        <v>0.1</v>
      </c>
      <c r="AP308" s="6">
        <f t="shared" si="17"/>
        <v>0.55499999999999994</v>
      </c>
      <c r="AQ308" s="6">
        <f t="shared" si="16"/>
        <v>45.699999999999996</v>
      </c>
      <c r="AR308" s="6">
        <f t="shared" si="18"/>
        <v>41.8</v>
      </c>
      <c r="AS308" s="6">
        <f t="shared" si="19"/>
        <v>6.7</v>
      </c>
      <c r="AT308" s="6">
        <v>17.351380042462843</v>
      </c>
      <c r="AU308" s="6">
        <v>288.23853397027597</v>
      </c>
      <c r="AV308">
        <v>61.7</v>
      </c>
    </row>
    <row r="309" spans="1:48" x14ac:dyDescent="0.25">
      <c r="A309" t="s">
        <v>189</v>
      </c>
      <c r="B309" s="2">
        <v>2016</v>
      </c>
      <c r="C309" s="8" t="s">
        <v>614</v>
      </c>
      <c r="D309" s="2" t="s">
        <v>327</v>
      </c>
      <c r="E309" t="s">
        <v>456</v>
      </c>
      <c r="F309" s="5" t="s">
        <v>615</v>
      </c>
      <c r="Q309">
        <v>15.6</v>
      </c>
      <c r="W309">
        <v>10.5</v>
      </c>
      <c r="X309">
        <v>60.9</v>
      </c>
      <c r="Y309">
        <v>5.2</v>
      </c>
      <c r="Z309">
        <v>7.4</v>
      </c>
      <c r="AP309" s="6">
        <f t="shared" si="17"/>
        <v>0.93500000000000005</v>
      </c>
      <c r="AQ309" s="6">
        <f t="shared" si="16"/>
        <v>26.1</v>
      </c>
      <c r="AR309" s="6">
        <f t="shared" si="18"/>
        <v>60.9</v>
      </c>
      <c r="AS309" s="6">
        <f t="shared" si="19"/>
        <v>12.600000000000001</v>
      </c>
      <c r="AT309" s="6">
        <v>17.686746987951807</v>
      </c>
      <c r="AU309" s="6">
        <v>292.24254417670676</v>
      </c>
      <c r="AV309">
        <v>57.5</v>
      </c>
    </row>
    <row r="310" spans="1:48" x14ac:dyDescent="0.25">
      <c r="A310" t="s">
        <v>174</v>
      </c>
      <c r="B310" s="2">
        <v>2016</v>
      </c>
      <c r="C310" s="8" t="s">
        <v>614</v>
      </c>
      <c r="D310" s="2" t="s">
        <v>327</v>
      </c>
      <c r="E310" t="s">
        <v>456</v>
      </c>
      <c r="F310" s="5" t="s">
        <v>615</v>
      </c>
      <c r="Q310">
        <v>9.1</v>
      </c>
      <c r="R310">
        <v>2.1</v>
      </c>
      <c r="W310">
        <v>2.7</v>
      </c>
      <c r="X310">
        <v>79.400000000000006</v>
      </c>
      <c r="Y310">
        <v>0.7</v>
      </c>
      <c r="Z310">
        <v>0.2</v>
      </c>
      <c r="AP310" s="6">
        <f t="shared" si="17"/>
        <v>0.83499999999999996</v>
      </c>
      <c r="AQ310" s="6">
        <f t="shared" si="16"/>
        <v>11.8</v>
      </c>
      <c r="AR310" s="6">
        <f t="shared" si="18"/>
        <v>81.5</v>
      </c>
      <c r="AS310" s="6">
        <f t="shared" si="19"/>
        <v>0.89999999999999991</v>
      </c>
      <c r="AT310" s="6">
        <v>17.762208067940549</v>
      </c>
      <c r="AU310" s="6">
        <v>293.4049554140127</v>
      </c>
      <c r="AV310">
        <v>56.7</v>
      </c>
    </row>
    <row r="311" spans="1:48" x14ac:dyDescent="0.25">
      <c r="A311" t="s">
        <v>190</v>
      </c>
      <c r="B311" s="2">
        <v>2016</v>
      </c>
      <c r="C311" s="8" t="s">
        <v>614</v>
      </c>
      <c r="D311" s="2" t="s">
        <v>327</v>
      </c>
      <c r="E311" t="s">
        <v>456</v>
      </c>
      <c r="F311" s="5" t="s">
        <v>615</v>
      </c>
      <c r="Q311">
        <v>10.6</v>
      </c>
      <c r="W311">
        <v>6.8</v>
      </c>
      <c r="X311">
        <v>49.4</v>
      </c>
      <c r="Y311">
        <v>19</v>
      </c>
      <c r="AD311">
        <v>2.4</v>
      </c>
      <c r="AP311" s="6">
        <f t="shared" si="17"/>
        <v>0.89800000000000013</v>
      </c>
      <c r="AQ311" s="6">
        <f t="shared" si="16"/>
        <v>17.399999999999999</v>
      </c>
      <c r="AR311" s="6">
        <f t="shared" si="18"/>
        <v>51.8</v>
      </c>
      <c r="AS311" s="6">
        <f t="shared" si="19"/>
        <v>19</v>
      </c>
      <c r="AT311" s="6">
        <v>17.814058956916096</v>
      </c>
      <c r="AU311" s="6">
        <v>293.86929478458046</v>
      </c>
      <c r="AV311">
        <v>55.8</v>
      </c>
    </row>
    <row r="312" spans="1:48" x14ac:dyDescent="0.25">
      <c r="A312" t="s">
        <v>191</v>
      </c>
      <c r="B312" s="2">
        <v>2016</v>
      </c>
      <c r="C312" s="8" t="s">
        <v>614</v>
      </c>
      <c r="D312" s="2" t="s">
        <v>327</v>
      </c>
      <c r="E312" t="s">
        <v>456</v>
      </c>
      <c r="F312" s="5" t="s">
        <v>615</v>
      </c>
      <c r="M312">
        <v>3.5</v>
      </c>
      <c r="Q312">
        <v>35.1</v>
      </c>
      <c r="R312">
        <v>1.9</v>
      </c>
      <c r="W312">
        <v>4.5</v>
      </c>
      <c r="X312">
        <v>53.3</v>
      </c>
      <c r="AP312" s="6">
        <f t="shared" si="17"/>
        <v>0.55199999999999994</v>
      </c>
      <c r="AQ312" s="6">
        <f t="shared" si="16"/>
        <v>43.1</v>
      </c>
      <c r="AR312" s="6">
        <f t="shared" si="18"/>
        <v>55.199999999999996</v>
      </c>
      <c r="AS312" s="6">
        <f t="shared" si="19"/>
        <v>0</v>
      </c>
      <c r="AT312" s="6">
        <v>17.104781281790437</v>
      </c>
      <c r="AU312" s="6">
        <v>284.83313224821973</v>
      </c>
      <c r="AV312">
        <v>61.2</v>
      </c>
    </row>
    <row r="313" spans="1:48" x14ac:dyDescent="0.25">
      <c r="A313" t="s">
        <v>192</v>
      </c>
      <c r="B313" s="2">
        <v>2016</v>
      </c>
      <c r="C313" s="8" t="s">
        <v>614</v>
      </c>
      <c r="D313" s="2" t="s">
        <v>327</v>
      </c>
      <c r="E313" t="s">
        <v>456</v>
      </c>
      <c r="F313" s="5" t="s">
        <v>615</v>
      </c>
      <c r="Q313">
        <v>7.2</v>
      </c>
      <c r="W313">
        <v>14.4</v>
      </c>
      <c r="X313">
        <v>35.299999999999997</v>
      </c>
      <c r="Y313">
        <v>40.4</v>
      </c>
      <c r="AP313" s="6">
        <f t="shared" si="17"/>
        <v>1.161</v>
      </c>
      <c r="AQ313" s="6">
        <f t="shared" si="16"/>
        <v>21.6</v>
      </c>
      <c r="AR313" s="6">
        <f t="shared" si="18"/>
        <v>35.299999999999997</v>
      </c>
      <c r="AS313" s="6">
        <f t="shared" si="19"/>
        <v>40.4</v>
      </c>
      <c r="AT313" s="6">
        <v>17.852004110996916</v>
      </c>
      <c r="AU313" s="6">
        <v>294.05210791366903</v>
      </c>
      <c r="AV313">
        <v>50.3</v>
      </c>
    </row>
    <row r="314" spans="1:48" x14ac:dyDescent="0.25">
      <c r="A314" t="s">
        <v>193</v>
      </c>
      <c r="B314" s="2">
        <v>2016</v>
      </c>
      <c r="C314" s="8" t="s">
        <v>614</v>
      </c>
      <c r="D314" s="2" t="s">
        <v>327</v>
      </c>
      <c r="E314" t="s">
        <v>456</v>
      </c>
      <c r="F314" s="5" t="s">
        <v>615</v>
      </c>
      <c r="Q314">
        <v>5.5</v>
      </c>
      <c r="W314">
        <v>6.7</v>
      </c>
      <c r="X314">
        <v>10.5</v>
      </c>
      <c r="Y314">
        <v>48.5</v>
      </c>
      <c r="Z314">
        <v>28.5</v>
      </c>
      <c r="AP314" s="6">
        <f t="shared" si="17"/>
        <v>1.93</v>
      </c>
      <c r="AQ314" s="6">
        <f t="shared" si="16"/>
        <v>12.2</v>
      </c>
      <c r="AR314" s="6">
        <f t="shared" si="18"/>
        <v>10.5</v>
      </c>
      <c r="AS314" s="6">
        <f t="shared" si="19"/>
        <v>77</v>
      </c>
      <c r="AT314" s="6">
        <v>17.889669007021062</v>
      </c>
      <c r="AU314" s="6">
        <v>293.09444433299899</v>
      </c>
      <c r="AV314">
        <v>34.200000000000003</v>
      </c>
    </row>
    <row r="315" spans="1:48" x14ac:dyDescent="0.25">
      <c r="A315" t="s">
        <v>194</v>
      </c>
      <c r="B315" s="2">
        <v>2016</v>
      </c>
      <c r="C315" s="8" t="s">
        <v>614</v>
      </c>
      <c r="D315" s="2" t="s">
        <v>327</v>
      </c>
      <c r="E315" t="s">
        <v>456</v>
      </c>
      <c r="F315" s="5" t="s">
        <v>615</v>
      </c>
      <c r="K315">
        <v>2.8</v>
      </c>
      <c r="M315">
        <v>5.5</v>
      </c>
      <c r="Q315">
        <v>9.9</v>
      </c>
      <c r="W315">
        <v>1.1000000000000001</v>
      </c>
      <c r="X315">
        <v>15.8</v>
      </c>
      <c r="Y315">
        <v>22.1</v>
      </c>
      <c r="Z315">
        <v>42.7</v>
      </c>
      <c r="AP315" s="6">
        <f t="shared" si="17"/>
        <v>1.8810000000000002</v>
      </c>
      <c r="AQ315" s="6">
        <f t="shared" si="16"/>
        <v>19.300000000000004</v>
      </c>
      <c r="AR315" s="6">
        <f t="shared" si="18"/>
        <v>15.8</v>
      </c>
      <c r="AS315" s="6">
        <f t="shared" si="19"/>
        <v>64.800000000000011</v>
      </c>
      <c r="AT315" s="6">
        <v>17.413413413413412</v>
      </c>
      <c r="AU315" s="6">
        <v>286.51929429429424</v>
      </c>
      <c r="AV315">
        <v>34.200000000000003</v>
      </c>
    </row>
    <row r="316" spans="1:48" x14ac:dyDescent="0.25">
      <c r="A316" t="s">
        <v>195</v>
      </c>
      <c r="B316" s="2">
        <v>2016</v>
      </c>
      <c r="C316" s="8" t="s">
        <v>614</v>
      </c>
      <c r="D316" s="2" t="s">
        <v>327</v>
      </c>
      <c r="E316" t="s">
        <v>456</v>
      </c>
      <c r="F316" s="5" t="s">
        <v>615</v>
      </c>
      <c r="Q316">
        <v>0.7</v>
      </c>
      <c r="W316">
        <v>46.4</v>
      </c>
      <c r="X316">
        <v>49.5</v>
      </c>
      <c r="Y316">
        <v>0.9</v>
      </c>
      <c r="AP316" s="6">
        <f t="shared" si="17"/>
        <v>0.51300000000000001</v>
      </c>
      <c r="AQ316" s="6">
        <f t="shared" si="16"/>
        <v>47.1</v>
      </c>
      <c r="AR316" s="6">
        <f t="shared" si="18"/>
        <v>49.5</v>
      </c>
      <c r="AS316" s="6">
        <f t="shared" si="19"/>
        <v>0.9</v>
      </c>
      <c r="AT316" s="6">
        <v>17.985641025641026</v>
      </c>
      <c r="AU316" s="6">
        <v>297.26403794871794</v>
      </c>
      <c r="AV316">
        <v>63.5</v>
      </c>
    </row>
    <row r="317" spans="1:48" x14ac:dyDescent="0.25">
      <c r="A317" t="s">
        <v>196</v>
      </c>
      <c r="B317" s="2">
        <v>2016</v>
      </c>
      <c r="C317" s="8" t="s">
        <v>614</v>
      </c>
      <c r="D317" s="2" t="s">
        <v>327</v>
      </c>
      <c r="E317" t="s">
        <v>456</v>
      </c>
      <c r="F317" s="5" t="s">
        <v>615</v>
      </c>
      <c r="Q317">
        <v>0.4</v>
      </c>
      <c r="W317">
        <v>0.4</v>
      </c>
      <c r="X317">
        <v>12</v>
      </c>
      <c r="Y317">
        <v>18</v>
      </c>
      <c r="Z317">
        <v>62</v>
      </c>
      <c r="AP317" s="6">
        <f t="shared" si="17"/>
        <v>2.34</v>
      </c>
      <c r="AQ317" s="6">
        <f t="shared" si="16"/>
        <v>0.8</v>
      </c>
      <c r="AR317" s="6">
        <f t="shared" si="18"/>
        <v>12</v>
      </c>
      <c r="AS317" s="6">
        <f t="shared" si="19"/>
        <v>80</v>
      </c>
      <c r="AT317" s="6">
        <v>17.991379310344826</v>
      </c>
      <c r="AU317" s="6">
        <v>293.34901724137927</v>
      </c>
      <c r="AV317">
        <v>25.5</v>
      </c>
    </row>
    <row r="318" spans="1:48" x14ac:dyDescent="0.25">
      <c r="A318" t="s">
        <v>197</v>
      </c>
      <c r="B318" s="2">
        <v>2016</v>
      </c>
      <c r="C318" s="8" t="s">
        <v>614</v>
      </c>
      <c r="D318" s="2" t="s">
        <v>327</v>
      </c>
      <c r="E318" t="s">
        <v>456</v>
      </c>
      <c r="F318" s="5" t="s">
        <v>615</v>
      </c>
      <c r="K318">
        <v>87.9</v>
      </c>
      <c r="M318">
        <v>1.9</v>
      </c>
      <c r="Q318">
        <v>0.5</v>
      </c>
      <c r="W318">
        <v>5.4</v>
      </c>
      <c r="AP318" s="6">
        <f t="shared" si="17"/>
        <v>0</v>
      </c>
      <c r="AQ318" s="6">
        <f t="shared" si="16"/>
        <v>95.700000000000017</v>
      </c>
      <c r="AR318" s="6">
        <f t="shared" si="18"/>
        <v>0</v>
      </c>
      <c r="AS318" s="6">
        <f t="shared" si="19"/>
        <v>0</v>
      </c>
      <c r="AT318" s="6">
        <v>12.399164054336467</v>
      </c>
      <c r="AU318" s="6">
        <v>219.95063845350052</v>
      </c>
      <c r="AV318">
        <v>63.2</v>
      </c>
    </row>
    <row r="319" spans="1:48" x14ac:dyDescent="0.25">
      <c r="A319" t="s">
        <v>198</v>
      </c>
      <c r="B319" s="2">
        <v>2016</v>
      </c>
      <c r="C319" s="8" t="s">
        <v>614</v>
      </c>
      <c r="D319" s="2" t="s">
        <v>327</v>
      </c>
      <c r="E319" t="s">
        <v>456</v>
      </c>
      <c r="F319" s="5" t="s">
        <v>615</v>
      </c>
      <c r="K319">
        <v>96.3</v>
      </c>
      <c r="X319">
        <v>2.2999999999999998</v>
      </c>
      <c r="AP319" s="6">
        <f t="shared" si="17"/>
        <v>2.3E-2</v>
      </c>
      <c r="AQ319" s="6">
        <f t="shared" si="16"/>
        <v>96.3</v>
      </c>
      <c r="AR319" s="6">
        <f t="shared" si="18"/>
        <v>2.2999999999999998</v>
      </c>
      <c r="AS319" s="6">
        <f t="shared" si="19"/>
        <v>0</v>
      </c>
      <c r="AT319" s="6">
        <v>12.139959432048682</v>
      </c>
      <c r="AU319" s="6">
        <v>216.26755780933061</v>
      </c>
      <c r="AV319">
        <v>64.8</v>
      </c>
    </row>
    <row r="320" spans="1:48" x14ac:dyDescent="0.25">
      <c r="A320" t="s">
        <v>199</v>
      </c>
      <c r="B320" s="2">
        <v>2016</v>
      </c>
      <c r="C320" s="8" t="s">
        <v>614</v>
      </c>
      <c r="D320" s="2" t="s">
        <v>327</v>
      </c>
      <c r="E320" t="s">
        <v>456</v>
      </c>
      <c r="F320" s="5" t="s">
        <v>615</v>
      </c>
      <c r="K320">
        <v>85.9</v>
      </c>
      <c r="M320">
        <v>3.8</v>
      </c>
      <c r="X320">
        <v>4</v>
      </c>
      <c r="Y320">
        <v>3.3</v>
      </c>
      <c r="AP320" s="6">
        <f t="shared" si="17"/>
        <v>0.106</v>
      </c>
      <c r="AQ320" s="6">
        <f t="shared" si="16"/>
        <v>89.7</v>
      </c>
      <c r="AR320" s="6">
        <f t="shared" si="18"/>
        <v>4</v>
      </c>
      <c r="AS320" s="6">
        <f t="shared" si="19"/>
        <v>3.3</v>
      </c>
      <c r="AT320" s="6">
        <v>12.529896907216498</v>
      </c>
      <c r="AU320" s="6">
        <v>221.56530721649486</v>
      </c>
      <c r="AV320">
        <v>64</v>
      </c>
    </row>
    <row r="321" spans="1:48" x14ac:dyDescent="0.25">
      <c r="A321" t="s">
        <v>200</v>
      </c>
      <c r="B321" s="2">
        <v>2016</v>
      </c>
      <c r="C321" s="8" t="s">
        <v>614</v>
      </c>
      <c r="D321" s="2" t="s">
        <v>327</v>
      </c>
      <c r="E321" t="s">
        <v>456</v>
      </c>
      <c r="F321" s="5" t="s">
        <v>615</v>
      </c>
      <c r="K321">
        <v>19.600000000000001</v>
      </c>
      <c r="M321">
        <v>54.5</v>
      </c>
      <c r="Q321">
        <v>19.600000000000001</v>
      </c>
      <c r="X321">
        <v>5.4</v>
      </c>
      <c r="AP321" s="6">
        <f t="shared" si="17"/>
        <v>5.4000000000000006E-2</v>
      </c>
      <c r="AQ321" s="6">
        <f t="shared" si="16"/>
        <v>93.699999999999989</v>
      </c>
      <c r="AR321" s="6">
        <f t="shared" si="18"/>
        <v>5.4</v>
      </c>
      <c r="AS321" s="6">
        <f t="shared" si="19"/>
        <v>0</v>
      </c>
      <c r="AT321" s="6">
        <v>14.217961654894049</v>
      </c>
      <c r="AU321" s="6">
        <v>245.35336730575179</v>
      </c>
      <c r="AV321">
        <v>67.5</v>
      </c>
    </row>
    <row r="322" spans="1:48" x14ac:dyDescent="0.25">
      <c r="A322" t="s">
        <v>201</v>
      </c>
      <c r="B322" s="2">
        <v>2016</v>
      </c>
      <c r="C322" s="8" t="s">
        <v>614</v>
      </c>
      <c r="D322" s="2" t="s">
        <v>327</v>
      </c>
      <c r="E322" t="s">
        <v>456</v>
      </c>
      <c r="F322" s="5" t="s">
        <v>615</v>
      </c>
      <c r="Q322">
        <v>66</v>
      </c>
      <c r="W322">
        <v>3.5</v>
      </c>
      <c r="X322">
        <v>27.5</v>
      </c>
      <c r="Y322">
        <v>3</v>
      </c>
      <c r="AP322" s="6">
        <f t="shared" si="17"/>
        <v>0.33500000000000002</v>
      </c>
      <c r="AQ322" s="6">
        <f t="shared" si="16"/>
        <v>69.5</v>
      </c>
      <c r="AR322" s="6">
        <f t="shared" si="18"/>
        <v>27.5</v>
      </c>
      <c r="AS322" s="6">
        <f t="shared" si="19"/>
        <v>3</v>
      </c>
      <c r="AT322" s="6">
        <v>16.68</v>
      </c>
      <c r="AU322" s="6">
        <v>279.32771000000002</v>
      </c>
      <c r="AV322">
        <v>65.3</v>
      </c>
    </row>
    <row r="323" spans="1:48" x14ac:dyDescent="0.25">
      <c r="A323" t="s">
        <v>98</v>
      </c>
      <c r="B323" s="2">
        <v>2016</v>
      </c>
      <c r="C323" s="8" t="s">
        <v>614</v>
      </c>
      <c r="D323" s="2" t="s">
        <v>327</v>
      </c>
      <c r="E323" t="s">
        <v>456</v>
      </c>
      <c r="F323" s="5" t="s">
        <v>615</v>
      </c>
      <c r="M323">
        <v>3.2</v>
      </c>
      <c r="Q323">
        <v>3.1</v>
      </c>
      <c r="W323">
        <v>2.6</v>
      </c>
      <c r="X323">
        <v>88</v>
      </c>
      <c r="Y323">
        <v>2.9</v>
      </c>
      <c r="AP323" s="6">
        <f t="shared" si="17"/>
        <v>0.93799999999999994</v>
      </c>
      <c r="AQ323" s="6">
        <f t="shared" ref="AQ323:AQ386" si="20">G323+H323+I323+K323+L323+M323+O323+Q323+U323+W323+AA323+AC323+AH323+AI323+AN323+J323</f>
        <v>8.9</v>
      </c>
      <c r="AR323" s="6">
        <f t="shared" si="18"/>
        <v>88</v>
      </c>
      <c r="AS323" s="6">
        <f t="shared" si="19"/>
        <v>2.9</v>
      </c>
      <c r="AT323" s="6">
        <v>17.809619238476952</v>
      </c>
      <c r="AU323" s="6">
        <v>293.96303006012016</v>
      </c>
      <c r="AV323">
        <v>54.5</v>
      </c>
    </row>
    <row r="324" spans="1:48" x14ac:dyDescent="0.25">
      <c r="A324" t="s">
        <v>202</v>
      </c>
      <c r="B324" s="2">
        <v>2016</v>
      </c>
      <c r="C324" s="8" t="s">
        <v>614</v>
      </c>
      <c r="D324" s="2" t="s">
        <v>327</v>
      </c>
      <c r="E324" t="s">
        <v>456</v>
      </c>
      <c r="F324" s="5" t="s">
        <v>615</v>
      </c>
      <c r="M324">
        <v>4.4000000000000004</v>
      </c>
      <c r="W324">
        <v>7.9</v>
      </c>
      <c r="X324">
        <v>63.2</v>
      </c>
      <c r="Y324">
        <v>24.4</v>
      </c>
      <c r="AP324" s="6">
        <f t="shared" ref="AP324:AP387" si="21">(N324*1+P324*1+R324*1+S324*2+T324*3+V324*1+X324*1+Y324*2+Z324*3+AB324*1+AD324*1+AE324*2+AF324*4+AJ324*1+AL324*5+AM324*6)/100</f>
        <v>1.1200000000000001</v>
      </c>
      <c r="AQ324" s="6">
        <f t="shared" si="20"/>
        <v>12.3</v>
      </c>
      <c r="AR324" s="6">
        <f t="shared" ref="AR324:AR387" si="22">N324+P324+R324+V324+X324+AB324+AD324+AJ324</f>
        <v>63.2</v>
      </c>
      <c r="AS324" s="6">
        <f t="shared" ref="AS324:AS387" si="23">S324+T324+Y324+Z324+AE324+AF324+AG324+AK324+AL324+AM324</f>
        <v>24.4</v>
      </c>
      <c r="AT324" s="6">
        <v>17.823823823823822</v>
      </c>
      <c r="AU324" s="6">
        <v>293.80032532532528</v>
      </c>
      <c r="AV324">
        <v>50.7</v>
      </c>
    </row>
    <row r="325" spans="1:48" x14ac:dyDescent="0.25">
      <c r="A325" t="s">
        <v>203</v>
      </c>
      <c r="B325" s="2">
        <v>2016</v>
      </c>
      <c r="C325" s="8" t="s">
        <v>614</v>
      </c>
      <c r="D325" s="2" t="s">
        <v>327</v>
      </c>
      <c r="E325" t="s">
        <v>456</v>
      </c>
      <c r="F325" s="5" t="s">
        <v>615</v>
      </c>
      <c r="M325">
        <v>0.1</v>
      </c>
      <c r="Q325">
        <v>8.1</v>
      </c>
      <c r="R325">
        <v>1.5</v>
      </c>
      <c r="W325">
        <v>1.2</v>
      </c>
      <c r="X325">
        <v>20.8</v>
      </c>
      <c r="Y325">
        <v>67.7</v>
      </c>
      <c r="AP325" s="6">
        <f t="shared" si="21"/>
        <v>1.5770000000000002</v>
      </c>
      <c r="AQ325" s="6">
        <f t="shared" si="20"/>
        <v>9.3999999999999986</v>
      </c>
      <c r="AR325" s="6">
        <f t="shared" si="22"/>
        <v>22.3</v>
      </c>
      <c r="AS325" s="6">
        <f t="shared" si="23"/>
        <v>67.7</v>
      </c>
      <c r="AT325" s="6">
        <v>17.802816901408452</v>
      </c>
      <c r="AU325" s="6">
        <v>292.57419517102613</v>
      </c>
      <c r="AV325">
        <v>41.4</v>
      </c>
    </row>
    <row r="326" spans="1:48" x14ac:dyDescent="0.25">
      <c r="A326" t="s">
        <v>204</v>
      </c>
      <c r="B326" s="2">
        <v>2016</v>
      </c>
      <c r="C326" s="8" t="s">
        <v>614</v>
      </c>
      <c r="D326" s="2" t="s">
        <v>327</v>
      </c>
      <c r="E326" t="s">
        <v>456</v>
      </c>
      <c r="F326" s="5" t="s">
        <v>615</v>
      </c>
      <c r="M326">
        <v>39.200000000000003</v>
      </c>
      <c r="Q326">
        <v>13.3</v>
      </c>
      <c r="W326">
        <v>2.4</v>
      </c>
      <c r="X326">
        <v>44.1</v>
      </c>
      <c r="Y326">
        <v>1</v>
      </c>
      <c r="AP326" s="6">
        <f t="shared" si="21"/>
        <v>0.46100000000000002</v>
      </c>
      <c r="AQ326" s="6">
        <f t="shared" si="20"/>
        <v>54.9</v>
      </c>
      <c r="AR326" s="6">
        <f t="shared" si="22"/>
        <v>44.1</v>
      </c>
      <c r="AS326" s="6">
        <f t="shared" si="23"/>
        <v>1</v>
      </c>
      <c r="AT326" s="6">
        <v>16.166000000000004</v>
      </c>
      <c r="AU326" s="6">
        <v>271.86572200000001</v>
      </c>
      <c r="AV326">
        <v>61.8</v>
      </c>
    </row>
    <row r="327" spans="1:48" x14ac:dyDescent="0.25">
      <c r="A327" t="s">
        <v>163</v>
      </c>
      <c r="B327" s="2">
        <v>2016</v>
      </c>
      <c r="C327" s="8" t="s">
        <v>614</v>
      </c>
      <c r="D327" s="2" t="s">
        <v>327</v>
      </c>
      <c r="E327" t="s">
        <v>456</v>
      </c>
      <c r="F327" s="5" t="s">
        <v>615</v>
      </c>
      <c r="M327">
        <v>0.1</v>
      </c>
      <c r="Q327">
        <v>5.2</v>
      </c>
      <c r="R327">
        <v>0.2</v>
      </c>
      <c r="W327">
        <v>2.5</v>
      </c>
      <c r="X327">
        <v>58.1</v>
      </c>
      <c r="Y327">
        <v>28.1</v>
      </c>
      <c r="Z327">
        <v>0.4</v>
      </c>
      <c r="AD327">
        <v>1.6</v>
      </c>
      <c r="AH327">
        <v>0.4</v>
      </c>
      <c r="AP327" s="6">
        <f t="shared" si="21"/>
        <v>1.173</v>
      </c>
      <c r="AQ327" s="6">
        <f t="shared" si="20"/>
        <v>8.1999999999999993</v>
      </c>
      <c r="AR327" s="6">
        <f t="shared" si="22"/>
        <v>59.900000000000006</v>
      </c>
      <c r="AS327" s="6">
        <f t="shared" si="23"/>
        <v>28.5</v>
      </c>
      <c r="AT327" s="6">
        <v>17.929606625258799</v>
      </c>
      <c r="AU327" s="6">
        <v>295.09727950310554</v>
      </c>
      <c r="AV327">
        <v>55</v>
      </c>
    </row>
    <row r="328" spans="1:48" x14ac:dyDescent="0.25">
      <c r="A328" t="s">
        <v>82</v>
      </c>
      <c r="B328" s="2">
        <v>2016</v>
      </c>
      <c r="C328" s="8" t="s">
        <v>614</v>
      </c>
      <c r="D328" s="2" t="s">
        <v>327</v>
      </c>
      <c r="E328" t="s">
        <v>456</v>
      </c>
      <c r="F328" s="5" t="s">
        <v>615</v>
      </c>
      <c r="K328">
        <v>0.1</v>
      </c>
      <c r="M328">
        <v>1.9</v>
      </c>
      <c r="Q328">
        <v>24.5</v>
      </c>
      <c r="R328">
        <v>2.8</v>
      </c>
      <c r="W328">
        <v>14.4</v>
      </c>
      <c r="X328">
        <v>38.299999999999997</v>
      </c>
      <c r="Y328">
        <v>13.4</v>
      </c>
      <c r="Z328">
        <v>0.3</v>
      </c>
      <c r="AD328">
        <v>0.7</v>
      </c>
      <c r="AH328">
        <v>0.1</v>
      </c>
      <c r="AP328" s="6">
        <f t="shared" si="21"/>
        <v>0.69499999999999995</v>
      </c>
      <c r="AQ328" s="6">
        <f t="shared" si="20"/>
        <v>41</v>
      </c>
      <c r="AR328" s="6">
        <f t="shared" si="22"/>
        <v>41.8</v>
      </c>
      <c r="AS328" s="6">
        <f t="shared" si="23"/>
        <v>13.700000000000001</v>
      </c>
      <c r="AT328" s="6">
        <v>17.366839378238339</v>
      </c>
      <c r="AU328" s="6">
        <v>288.19273367875644</v>
      </c>
      <c r="AV328">
        <v>63.6</v>
      </c>
    </row>
    <row r="329" spans="1:48" x14ac:dyDescent="0.25">
      <c r="A329" t="s">
        <v>205</v>
      </c>
      <c r="B329" s="2">
        <v>2016</v>
      </c>
      <c r="C329" s="8" t="s">
        <v>614</v>
      </c>
      <c r="D329" s="2" t="s">
        <v>327</v>
      </c>
      <c r="E329" t="s">
        <v>456</v>
      </c>
      <c r="F329" s="5" t="s">
        <v>615</v>
      </c>
      <c r="M329">
        <v>1.1000000000000001</v>
      </c>
      <c r="Q329">
        <v>17.3</v>
      </c>
      <c r="R329">
        <v>2.2000000000000002</v>
      </c>
      <c r="W329">
        <v>9.5</v>
      </c>
      <c r="X329">
        <v>45.3</v>
      </c>
      <c r="Y329">
        <v>14.5</v>
      </c>
      <c r="Z329">
        <v>1.3</v>
      </c>
      <c r="AD329">
        <v>1.3</v>
      </c>
      <c r="AP329" s="6">
        <f t="shared" si="21"/>
        <v>0.81700000000000006</v>
      </c>
      <c r="AQ329" s="6">
        <f t="shared" si="20"/>
        <v>27.900000000000002</v>
      </c>
      <c r="AR329" s="6">
        <f t="shared" si="22"/>
        <v>48.8</v>
      </c>
      <c r="AS329" s="6">
        <f t="shared" si="23"/>
        <v>15.8</v>
      </c>
      <c r="AT329" s="6">
        <v>17.55891891891892</v>
      </c>
      <c r="AU329" s="6">
        <v>290.56049621621617</v>
      </c>
      <c r="AV329">
        <v>52.9</v>
      </c>
    </row>
    <row r="330" spans="1:48" x14ac:dyDescent="0.25">
      <c r="A330" t="s">
        <v>86</v>
      </c>
      <c r="B330" s="2">
        <v>2016</v>
      </c>
      <c r="C330" s="8" t="s">
        <v>614</v>
      </c>
      <c r="D330" s="2" t="s">
        <v>327</v>
      </c>
      <c r="E330" t="s">
        <v>456</v>
      </c>
      <c r="F330" s="5" t="s">
        <v>615</v>
      </c>
      <c r="Q330">
        <v>5</v>
      </c>
      <c r="W330">
        <v>2</v>
      </c>
      <c r="X330">
        <v>20</v>
      </c>
      <c r="Y330">
        <v>18</v>
      </c>
      <c r="Z330">
        <v>55</v>
      </c>
      <c r="AP330" s="6">
        <f t="shared" si="21"/>
        <v>2.21</v>
      </c>
      <c r="AQ330" s="6">
        <f t="shared" si="20"/>
        <v>7</v>
      </c>
      <c r="AR330" s="6">
        <f t="shared" si="22"/>
        <v>20</v>
      </c>
      <c r="AS330" s="6">
        <f t="shared" si="23"/>
        <v>73</v>
      </c>
      <c r="AT330" s="6">
        <v>17.899999999999999</v>
      </c>
      <c r="AU330" s="6">
        <v>292.69049999999993</v>
      </c>
      <c r="AV330">
        <v>52</v>
      </c>
    </row>
    <row r="331" spans="1:48" x14ac:dyDescent="0.25">
      <c r="A331" t="s">
        <v>206</v>
      </c>
      <c r="B331" s="2">
        <v>2016</v>
      </c>
      <c r="C331" s="8" t="s">
        <v>614</v>
      </c>
      <c r="D331" s="2" t="s">
        <v>327</v>
      </c>
      <c r="E331" t="s">
        <v>456</v>
      </c>
      <c r="F331" s="5" t="s">
        <v>615</v>
      </c>
      <c r="M331">
        <v>0.1</v>
      </c>
      <c r="Q331">
        <v>2.6</v>
      </c>
      <c r="R331">
        <v>0.2</v>
      </c>
      <c r="W331">
        <v>0.9</v>
      </c>
      <c r="X331">
        <v>7.8</v>
      </c>
      <c r="Y331">
        <v>14.2</v>
      </c>
      <c r="Z331">
        <v>13</v>
      </c>
      <c r="AD331">
        <v>5.4</v>
      </c>
      <c r="AH331">
        <v>45.7</v>
      </c>
      <c r="AP331" s="6">
        <f t="shared" si="21"/>
        <v>0.80800000000000016</v>
      </c>
      <c r="AQ331" s="6">
        <f t="shared" si="20"/>
        <v>49.300000000000004</v>
      </c>
      <c r="AR331" s="6">
        <f t="shared" si="22"/>
        <v>13.4</v>
      </c>
      <c r="AS331" s="6">
        <f t="shared" si="23"/>
        <v>27.2</v>
      </c>
      <c r="AT331" s="6">
        <v>19.578420467185758</v>
      </c>
      <c r="AU331" s="6">
        <v>318.85605116796438</v>
      </c>
      <c r="AV331">
        <v>61.1</v>
      </c>
    </row>
    <row r="332" spans="1:48" x14ac:dyDescent="0.25">
      <c r="A332" t="s">
        <v>207</v>
      </c>
      <c r="B332" s="2">
        <v>2016</v>
      </c>
      <c r="C332" s="8" t="s">
        <v>614</v>
      </c>
      <c r="D332" s="2" t="s">
        <v>327</v>
      </c>
      <c r="E332" t="s">
        <v>456</v>
      </c>
      <c r="F332" s="5" t="s">
        <v>615</v>
      </c>
      <c r="M332">
        <v>1</v>
      </c>
      <c r="Q332">
        <v>39</v>
      </c>
      <c r="R332">
        <v>0.2</v>
      </c>
      <c r="W332">
        <v>4.3</v>
      </c>
      <c r="X332">
        <v>43.7</v>
      </c>
      <c r="Y332">
        <v>10.5</v>
      </c>
      <c r="Z332">
        <v>0.2</v>
      </c>
      <c r="AD332">
        <v>0.2</v>
      </c>
      <c r="AP332" s="6">
        <f t="shared" si="21"/>
        <v>0.65700000000000003</v>
      </c>
      <c r="AQ332" s="6">
        <f t="shared" si="20"/>
        <v>44.3</v>
      </c>
      <c r="AR332" s="6">
        <f t="shared" si="22"/>
        <v>44.100000000000009</v>
      </c>
      <c r="AS332" s="6">
        <f t="shared" si="23"/>
        <v>10.7</v>
      </c>
      <c r="AT332" s="6">
        <v>17.172552976791117</v>
      </c>
      <c r="AU332" s="6">
        <v>285.5809011099899</v>
      </c>
      <c r="AV332">
        <v>60.4</v>
      </c>
    </row>
    <row r="333" spans="1:48" x14ac:dyDescent="0.25">
      <c r="A333" t="s">
        <v>208</v>
      </c>
      <c r="B333" s="2">
        <v>2016</v>
      </c>
      <c r="C333" s="8" t="s">
        <v>614</v>
      </c>
      <c r="D333" s="2" t="s">
        <v>327</v>
      </c>
      <c r="E333" t="s">
        <v>456</v>
      </c>
      <c r="F333" s="5" t="s">
        <v>615</v>
      </c>
      <c r="Q333">
        <v>17</v>
      </c>
      <c r="R333">
        <v>4.3</v>
      </c>
      <c r="W333">
        <v>7.8</v>
      </c>
      <c r="X333">
        <v>32.4</v>
      </c>
      <c r="Y333">
        <v>31.3</v>
      </c>
      <c r="Z333">
        <v>7.2</v>
      </c>
      <c r="AP333" s="6">
        <f t="shared" si="21"/>
        <v>1.2090000000000001</v>
      </c>
      <c r="AQ333" s="6">
        <f t="shared" si="20"/>
        <v>24.8</v>
      </c>
      <c r="AR333" s="6">
        <f t="shared" si="22"/>
        <v>36.699999999999996</v>
      </c>
      <c r="AS333" s="6">
        <f t="shared" si="23"/>
        <v>38.5</v>
      </c>
      <c r="AT333" s="6">
        <v>17.574000000000002</v>
      </c>
      <c r="AU333" s="6">
        <v>290.12027799999998</v>
      </c>
      <c r="AV333">
        <v>50.5</v>
      </c>
    </row>
    <row r="334" spans="1:48" x14ac:dyDescent="0.25">
      <c r="A334" t="s">
        <v>209</v>
      </c>
      <c r="B334" s="2">
        <v>2016</v>
      </c>
      <c r="C334" s="8" t="s">
        <v>614</v>
      </c>
      <c r="D334" s="2" t="s">
        <v>327</v>
      </c>
      <c r="E334" t="s">
        <v>456</v>
      </c>
      <c r="F334" s="5" t="s">
        <v>615</v>
      </c>
      <c r="Q334">
        <v>3.7</v>
      </c>
      <c r="W334">
        <v>43.7</v>
      </c>
      <c r="X334">
        <v>52.6</v>
      </c>
      <c r="AP334" s="6">
        <f t="shared" si="21"/>
        <v>0.52600000000000002</v>
      </c>
      <c r="AQ334" s="6">
        <f t="shared" si="20"/>
        <v>47.400000000000006</v>
      </c>
      <c r="AR334" s="6">
        <f t="shared" si="22"/>
        <v>52.6</v>
      </c>
      <c r="AS334" s="6">
        <f t="shared" si="23"/>
        <v>0</v>
      </c>
      <c r="AT334" s="6">
        <v>17.926000000000002</v>
      </c>
      <c r="AU334" s="6">
        <v>296.42737199999999</v>
      </c>
      <c r="AV334">
        <v>63.1</v>
      </c>
    </row>
    <row r="335" spans="1:48" x14ac:dyDescent="0.25">
      <c r="A335" t="s">
        <v>210</v>
      </c>
      <c r="B335" s="2">
        <v>2016</v>
      </c>
      <c r="C335" s="8" t="s">
        <v>614</v>
      </c>
      <c r="D335" s="2" t="s">
        <v>327</v>
      </c>
      <c r="E335" t="s">
        <v>456</v>
      </c>
      <c r="F335" s="5" t="s">
        <v>615</v>
      </c>
      <c r="K335">
        <v>59.1</v>
      </c>
      <c r="M335">
        <v>11.5</v>
      </c>
      <c r="X335">
        <v>21</v>
      </c>
      <c r="Y335">
        <v>6.7</v>
      </c>
      <c r="AP335" s="6">
        <f t="shared" si="21"/>
        <v>0.34399999999999997</v>
      </c>
      <c r="AQ335" s="6">
        <f t="shared" si="20"/>
        <v>70.599999999999994</v>
      </c>
      <c r="AR335" s="6">
        <f t="shared" si="22"/>
        <v>21</v>
      </c>
      <c r="AS335" s="6">
        <f t="shared" si="23"/>
        <v>6.7</v>
      </c>
      <c r="AT335" s="6">
        <v>13.92472024415056</v>
      </c>
      <c r="AU335" s="6">
        <v>240.64915259409969</v>
      </c>
      <c r="AV335">
        <v>60.8</v>
      </c>
    </row>
    <row r="336" spans="1:48" x14ac:dyDescent="0.25">
      <c r="A336" t="s">
        <v>211</v>
      </c>
      <c r="B336" s="2">
        <v>2016</v>
      </c>
      <c r="C336" s="8" t="s">
        <v>614</v>
      </c>
      <c r="D336" s="2" t="s">
        <v>327</v>
      </c>
      <c r="E336" t="s">
        <v>456</v>
      </c>
      <c r="F336" s="5" t="s">
        <v>615</v>
      </c>
      <c r="Q336">
        <v>4</v>
      </c>
      <c r="W336">
        <v>6.1</v>
      </c>
      <c r="X336">
        <v>14.8</v>
      </c>
      <c r="Y336">
        <v>71</v>
      </c>
      <c r="Z336">
        <v>1</v>
      </c>
      <c r="AP336" s="6">
        <f t="shared" si="21"/>
        <v>1.5980000000000001</v>
      </c>
      <c r="AQ336" s="6">
        <f t="shared" si="20"/>
        <v>10.1</v>
      </c>
      <c r="AR336" s="6">
        <f t="shared" si="22"/>
        <v>14.8</v>
      </c>
      <c r="AS336" s="6">
        <f t="shared" si="23"/>
        <v>72</v>
      </c>
      <c r="AT336" s="6">
        <v>17.917440660474714</v>
      </c>
      <c r="AU336" s="6">
        <v>294.0573240454076</v>
      </c>
      <c r="AV336">
        <v>41.2</v>
      </c>
    </row>
    <row r="337" spans="1:48" x14ac:dyDescent="0.25">
      <c r="A337" t="s">
        <v>212</v>
      </c>
      <c r="B337" s="2">
        <v>2016</v>
      </c>
      <c r="C337" s="8" t="s">
        <v>614</v>
      </c>
      <c r="D337" s="2" t="s">
        <v>327</v>
      </c>
      <c r="E337" t="s">
        <v>456</v>
      </c>
      <c r="F337" s="5" t="s">
        <v>615</v>
      </c>
      <c r="K337">
        <v>35.6</v>
      </c>
      <c r="M337">
        <v>50.7</v>
      </c>
      <c r="Q337">
        <v>4.5</v>
      </c>
      <c r="X337">
        <v>8.3000000000000007</v>
      </c>
      <c r="Y337">
        <v>0.1</v>
      </c>
      <c r="AP337" s="6">
        <f t="shared" si="21"/>
        <v>8.5000000000000006E-2</v>
      </c>
      <c r="AQ337" s="6">
        <f t="shared" si="20"/>
        <v>90.800000000000011</v>
      </c>
      <c r="AR337" s="6">
        <f t="shared" si="22"/>
        <v>8.3000000000000007</v>
      </c>
      <c r="AS337" s="6">
        <f t="shared" si="23"/>
        <v>0.1</v>
      </c>
      <c r="AT337" s="6">
        <v>13.711693548387096</v>
      </c>
      <c r="AU337" s="6">
        <v>238.1895544354839</v>
      </c>
      <c r="AV337">
        <v>66.099999999999994</v>
      </c>
    </row>
    <row r="338" spans="1:48" x14ac:dyDescent="0.25">
      <c r="A338" t="s">
        <v>213</v>
      </c>
      <c r="B338" s="2">
        <v>2016</v>
      </c>
      <c r="C338" s="8" t="s">
        <v>614</v>
      </c>
      <c r="D338" s="2" t="s">
        <v>327</v>
      </c>
      <c r="E338" t="s">
        <v>456</v>
      </c>
      <c r="F338" s="5" t="s">
        <v>615</v>
      </c>
      <c r="Q338">
        <v>2</v>
      </c>
      <c r="W338">
        <v>13.8</v>
      </c>
      <c r="X338">
        <v>45.3</v>
      </c>
      <c r="AC338">
        <v>34.700000000000003</v>
      </c>
      <c r="AD338">
        <v>4.2</v>
      </c>
      <c r="AP338" s="6">
        <f t="shared" si="21"/>
        <v>0.495</v>
      </c>
      <c r="AQ338" s="6">
        <f t="shared" si="20"/>
        <v>50.5</v>
      </c>
      <c r="AR338" s="6">
        <f t="shared" si="22"/>
        <v>49.5</v>
      </c>
      <c r="AS338" s="6">
        <f t="shared" si="23"/>
        <v>0</v>
      </c>
      <c r="AT338" s="6">
        <v>18.738</v>
      </c>
      <c r="AU338" s="6">
        <v>307.87630600000006</v>
      </c>
      <c r="AV338">
        <v>64.900000000000006</v>
      </c>
    </row>
    <row r="339" spans="1:48" x14ac:dyDescent="0.25">
      <c r="A339" t="s">
        <v>214</v>
      </c>
      <c r="B339" s="2">
        <v>2016</v>
      </c>
      <c r="C339" s="8" t="s">
        <v>614</v>
      </c>
      <c r="D339" s="2" t="s">
        <v>327</v>
      </c>
      <c r="E339" t="s">
        <v>456</v>
      </c>
      <c r="F339" s="5" t="s">
        <v>615</v>
      </c>
      <c r="Q339">
        <v>10.4</v>
      </c>
      <c r="W339">
        <v>5.5</v>
      </c>
      <c r="X339">
        <v>64.400000000000006</v>
      </c>
      <c r="Y339">
        <v>12.4</v>
      </c>
      <c r="AD339">
        <v>2.6</v>
      </c>
      <c r="AH339">
        <v>1.7</v>
      </c>
      <c r="AP339" s="6">
        <f t="shared" si="21"/>
        <v>0.91799999999999993</v>
      </c>
      <c r="AQ339" s="6">
        <f t="shared" si="20"/>
        <v>17.600000000000001</v>
      </c>
      <c r="AR339" s="6">
        <f t="shared" si="22"/>
        <v>67</v>
      </c>
      <c r="AS339" s="6">
        <f t="shared" si="23"/>
        <v>12.4</v>
      </c>
      <c r="AT339" s="6">
        <v>17.891752577319586</v>
      </c>
      <c r="AU339" s="6">
        <v>295.10239690721642</v>
      </c>
      <c r="AV339">
        <v>55.4</v>
      </c>
    </row>
    <row r="340" spans="1:48" x14ac:dyDescent="0.25">
      <c r="A340" t="s">
        <v>106</v>
      </c>
      <c r="B340" s="2">
        <v>2016</v>
      </c>
      <c r="C340" s="8" t="s">
        <v>614</v>
      </c>
      <c r="D340" s="2" t="s">
        <v>327</v>
      </c>
      <c r="E340" t="s">
        <v>456</v>
      </c>
      <c r="F340" s="5" t="s">
        <v>615</v>
      </c>
      <c r="Q340">
        <v>1.2</v>
      </c>
      <c r="W340">
        <v>0</v>
      </c>
      <c r="X340">
        <v>10.7</v>
      </c>
      <c r="Y340">
        <v>0.1</v>
      </c>
      <c r="Z340">
        <v>0.4</v>
      </c>
      <c r="AD340">
        <v>59.5</v>
      </c>
      <c r="AH340">
        <v>12.3</v>
      </c>
      <c r="AP340" s="6">
        <f t="shared" si="21"/>
        <v>0.71599999999999997</v>
      </c>
      <c r="AQ340" s="6">
        <f t="shared" si="20"/>
        <v>13.5</v>
      </c>
      <c r="AR340" s="6">
        <f t="shared" si="22"/>
        <v>70.2</v>
      </c>
      <c r="AS340" s="6">
        <f t="shared" si="23"/>
        <v>0.5</v>
      </c>
      <c r="AT340" s="6">
        <v>19.823040380047505</v>
      </c>
      <c r="AU340" s="6">
        <v>322.38407482185272</v>
      </c>
      <c r="AV340">
        <v>69</v>
      </c>
    </row>
    <row r="341" spans="1:48" x14ac:dyDescent="0.25">
      <c r="A341" t="s">
        <v>44</v>
      </c>
      <c r="B341" s="2">
        <v>2016</v>
      </c>
      <c r="C341" s="8" t="s">
        <v>614</v>
      </c>
      <c r="D341" s="2" t="s">
        <v>327</v>
      </c>
      <c r="E341" t="s">
        <v>456</v>
      </c>
      <c r="F341" s="5" t="s">
        <v>615</v>
      </c>
      <c r="Q341">
        <v>4.9000000000000004</v>
      </c>
      <c r="W341">
        <v>1.6</v>
      </c>
      <c r="X341">
        <v>33</v>
      </c>
      <c r="Y341">
        <v>20.399999999999999</v>
      </c>
      <c r="Z341">
        <v>7.8</v>
      </c>
      <c r="AD341">
        <v>9.3000000000000007</v>
      </c>
      <c r="AH341">
        <v>23</v>
      </c>
      <c r="AP341" s="6">
        <f t="shared" si="21"/>
        <v>1.0649999999999999</v>
      </c>
      <c r="AQ341" s="6">
        <f t="shared" si="20"/>
        <v>29.5</v>
      </c>
      <c r="AR341" s="6">
        <f t="shared" si="22"/>
        <v>42.3</v>
      </c>
      <c r="AS341" s="6">
        <f t="shared" si="23"/>
        <v>28.2</v>
      </c>
      <c r="AT341" s="6">
        <v>18.778000000000002</v>
      </c>
      <c r="AU341" s="6">
        <v>307.29616599999997</v>
      </c>
      <c r="AV341">
        <v>55</v>
      </c>
    </row>
    <row r="342" spans="1:48" x14ac:dyDescent="0.25">
      <c r="A342" t="s">
        <v>100</v>
      </c>
      <c r="B342" s="2">
        <v>2016</v>
      </c>
      <c r="C342" s="8" t="s">
        <v>614</v>
      </c>
      <c r="D342" s="2" t="s">
        <v>327</v>
      </c>
      <c r="E342" t="s">
        <v>456</v>
      </c>
      <c r="F342" s="5" t="s">
        <v>615</v>
      </c>
      <c r="M342">
        <v>0.1</v>
      </c>
      <c r="Q342">
        <v>8</v>
      </c>
      <c r="W342">
        <v>1.8</v>
      </c>
      <c r="X342">
        <v>53.3</v>
      </c>
      <c r="Y342">
        <v>28.4</v>
      </c>
      <c r="Z342">
        <v>0.3</v>
      </c>
      <c r="AD342">
        <v>2.4</v>
      </c>
      <c r="AP342" s="6">
        <f t="shared" si="21"/>
        <v>1.1340000000000001</v>
      </c>
      <c r="AQ342" s="6">
        <f t="shared" si="20"/>
        <v>9.9</v>
      </c>
      <c r="AR342" s="6">
        <f t="shared" si="22"/>
        <v>55.699999999999996</v>
      </c>
      <c r="AS342" s="6">
        <f t="shared" si="23"/>
        <v>28.7</v>
      </c>
      <c r="AT342" s="6">
        <v>17.876988335100744</v>
      </c>
      <c r="AU342" s="6">
        <v>294.38261611876982</v>
      </c>
      <c r="AV342">
        <v>53</v>
      </c>
    </row>
    <row r="343" spans="1:48" x14ac:dyDescent="0.25">
      <c r="A343" t="s">
        <v>215</v>
      </c>
      <c r="B343" s="2">
        <v>2016</v>
      </c>
      <c r="C343" s="8" t="s">
        <v>614</v>
      </c>
      <c r="D343" s="2" t="s">
        <v>327</v>
      </c>
      <c r="E343" t="s">
        <v>456</v>
      </c>
      <c r="F343" s="5" t="s">
        <v>615</v>
      </c>
      <c r="M343">
        <v>0.1</v>
      </c>
      <c r="Q343">
        <v>6.9</v>
      </c>
      <c r="R343">
        <v>0.1</v>
      </c>
      <c r="W343">
        <v>4</v>
      </c>
      <c r="X343">
        <v>19</v>
      </c>
      <c r="Y343">
        <v>69.099999999999994</v>
      </c>
      <c r="Z343">
        <v>0.3</v>
      </c>
      <c r="AP343" s="6">
        <f t="shared" si="21"/>
        <v>1.5819999999999999</v>
      </c>
      <c r="AQ343" s="6">
        <f t="shared" si="20"/>
        <v>11</v>
      </c>
      <c r="AR343" s="6">
        <f t="shared" si="22"/>
        <v>19.100000000000001</v>
      </c>
      <c r="AS343" s="6">
        <f t="shared" si="23"/>
        <v>69.399999999999991</v>
      </c>
      <c r="AT343" s="6">
        <v>17.855276381909551</v>
      </c>
      <c r="AU343" s="6">
        <v>293.30346432160803</v>
      </c>
      <c r="AV343">
        <v>48</v>
      </c>
    </row>
    <row r="344" spans="1:48" x14ac:dyDescent="0.25">
      <c r="A344" t="s">
        <v>73</v>
      </c>
      <c r="B344" s="2">
        <v>2016</v>
      </c>
      <c r="C344" s="8" t="s">
        <v>614</v>
      </c>
      <c r="D344" s="2" t="s">
        <v>327</v>
      </c>
      <c r="E344" t="s">
        <v>456</v>
      </c>
      <c r="F344" s="5" t="s">
        <v>615</v>
      </c>
      <c r="Q344">
        <v>6</v>
      </c>
      <c r="R344">
        <v>0.1</v>
      </c>
      <c r="W344">
        <v>2.9</v>
      </c>
      <c r="X344">
        <v>17</v>
      </c>
      <c r="Y344">
        <v>74</v>
      </c>
      <c r="AP344" s="6">
        <f t="shared" si="21"/>
        <v>1.651</v>
      </c>
      <c r="AQ344" s="6">
        <f t="shared" si="20"/>
        <v>8.9</v>
      </c>
      <c r="AR344" s="6">
        <f t="shared" si="22"/>
        <v>17.100000000000001</v>
      </c>
      <c r="AS344" s="6">
        <f t="shared" si="23"/>
        <v>74</v>
      </c>
      <c r="AT344" s="6">
        <v>17.878</v>
      </c>
      <c r="AU344" s="6">
        <v>293.49999600000001</v>
      </c>
      <c r="AV344">
        <v>49</v>
      </c>
    </row>
    <row r="345" spans="1:48" x14ac:dyDescent="0.25">
      <c r="A345" t="s">
        <v>216</v>
      </c>
      <c r="B345" s="2">
        <v>2016</v>
      </c>
      <c r="C345" s="8" t="s">
        <v>614</v>
      </c>
      <c r="D345" s="2" t="s">
        <v>327</v>
      </c>
      <c r="E345" t="s">
        <v>456</v>
      </c>
      <c r="F345" s="5" t="s">
        <v>615</v>
      </c>
      <c r="Q345">
        <v>11.53</v>
      </c>
      <c r="W345">
        <v>13.36</v>
      </c>
      <c r="X345">
        <v>60.67</v>
      </c>
      <c r="Y345">
        <v>0.62</v>
      </c>
      <c r="AP345" s="6">
        <f t="shared" si="21"/>
        <v>0.61909999999999998</v>
      </c>
      <c r="AQ345" s="6">
        <f t="shared" si="20"/>
        <v>24.89</v>
      </c>
      <c r="AR345" s="6">
        <f t="shared" si="22"/>
        <v>60.67</v>
      </c>
      <c r="AS345" s="6">
        <f t="shared" si="23"/>
        <v>0.62</v>
      </c>
      <c r="AT345" s="6">
        <v>17.732420515200744</v>
      </c>
      <c r="AU345" s="6">
        <v>293.32445254119284</v>
      </c>
      <c r="AV345">
        <v>57</v>
      </c>
    </row>
    <row r="346" spans="1:48" x14ac:dyDescent="0.25">
      <c r="A346" t="s">
        <v>217</v>
      </c>
      <c r="B346" s="2">
        <v>2016</v>
      </c>
      <c r="C346" s="8" t="s">
        <v>614</v>
      </c>
      <c r="D346" s="2" t="s">
        <v>327</v>
      </c>
      <c r="E346" t="s">
        <v>456</v>
      </c>
      <c r="F346" s="5" t="s">
        <v>615</v>
      </c>
      <c r="Q346">
        <v>40</v>
      </c>
      <c r="W346">
        <v>5</v>
      </c>
      <c r="X346">
        <v>45</v>
      </c>
      <c r="Y346">
        <v>7</v>
      </c>
      <c r="AP346" s="6">
        <f t="shared" si="21"/>
        <v>0.59</v>
      </c>
      <c r="AQ346" s="6">
        <f t="shared" si="20"/>
        <v>45</v>
      </c>
      <c r="AR346" s="6">
        <f t="shared" si="22"/>
        <v>45</v>
      </c>
      <c r="AS346" s="6">
        <f t="shared" si="23"/>
        <v>7</v>
      </c>
      <c r="AT346" s="6">
        <v>17.175257731958762</v>
      </c>
      <c r="AU346" s="6">
        <v>285.72836082474225</v>
      </c>
      <c r="AV346">
        <v>50</v>
      </c>
    </row>
    <row r="347" spans="1:48" x14ac:dyDescent="0.25">
      <c r="A347" t="s">
        <v>218</v>
      </c>
      <c r="B347" s="2">
        <v>2016</v>
      </c>
      <c r="C347" s="8" t="s">
        <v>614</v>
      </c>
      <c r="D347" s="2" t="s">
        <v>327</v>
      </c>
      <c r="E347" t="s">
        <v>456</v>
      </c>
      <c r="F347" s="5" t="s">
        <v>615</v>
      </c>
      <c r="Q347">
        <v>23.93</v>
      </c>
      <c r="W347">
        <v>19.54</v>
      </c>
      <c r="X347">
        <v>38.54</v>
      </c>
      <c r="Y347">
        <v>6.43</v>
      </c>
      <c r="Z347">
        <v>0.32</v>
      </c>
      <c r="AP347" s="6">
        <f t="shared" si="21"/>
        <v>0.52359999999999995</v>
      </c>
      <c r="AQ347" s="6">
        <f t="shared" si="20"/>
        <v>43.47</v>
      </c>
      <c r="AR347" s="6">
        <f t="shared" si="22"/>
        <v>38.54</v>
      </c>
      <c r="AS347" s="6">
        <f t="shared" si="23"/>
        <v>6.75</v>
      </c>
      <c r="AT347" s="6">
        <v>17.460793150067598</v>
      </c>
      <c r="AU347" s="6">
        <v>289.7719362325372</v>
      </c>
      <c r="AV347">
        <v>54</v>
      </c>
    </row>
    <row r="348" spans="1:48" x14ac:dyDescent="0.25">
      <c r="A348" t="s">
        <v>44</v>
      </c>
      <c r="B348" s="2">
        <v>2016</v>
      </c>
      <c r="C348" s="8" t="s">
        <v>614</v>
      </c>
      <c r="D348" s="2" t="s">
        <v>327</v>
      </c>
      <c r="E348" t="s">
        <v>456</v>
      </c>
      <c r="F348" s="5" t="s">
        <v>615</v>
      </c>
      <c r="M348">
        <v>1</v>
      </c>
      <c r="Q348">
        <v>3.5</v>
      </c>
      <c r="W348">
        <v>0.9</v>
      </c>
      <c r="X348">
        <v>64.099999999999994</v>
      </c>
      <c r="Y348">
        <v>22.5</v>
      </c>
      <c r="Z348">
        <v>8</v>
      </c>
      <c r="AP348" s="6">
        <f t="shared" si="21"/>
        <v>1.331</v>
      </c>
      <c r="AQ348" s="6">
        <f t="shared" si="20"/>
        <v>5.4</v>
      </c>
      <c r="AR348" s="6">
        <f t="shared" si="22"/>
        <v>64.099999999999994</v>
      </c>
      <c r="AS348" s="6">
        <f t="shared" si="23"/>
        <v>30.5</v>
      </c>
      <c r="AT348" s="6">
        <v>17.89</v>
      </c>
      <c r="AU348" s="6">
        <v>294.30811999999992</v>
      </c>
      <c r="AV348">
        <v>46</v>
      </c>
    </row>
    <row r="349" spans="1:48" x14ac:dyDescent="0.25">
      <c r="A349" t="s">
        <v>219</v>
      </c>
      <c r="B349" s="2">
        <v>2016</v>
      </c>
      <c r="C349" s="8" t="s">
        <v>614</v>
      </c>
      <c r="D349" s="2" t="s">
        <v>327</v>
      </c>
      <c r="E349" t="s">
        <v>456</v>
      </c>
      <c r="F349" s="5" t="s">
        <v>615</v>
      </c>
      <c r="M349">
        <v>0.2</v>
      </c>
      <c r="Q349">
        <v>12.5</v>
      </c>
      <c r="W349">
        <v>8.3000000000000007</v>
      </c>
      <c r="X349">
        <v>27.8</v>
      </c>
      <c r="Y349">
        <v>37.700000000000003</v>
      </c>
      <c r="Z349">
        <v>13.4</v>
      </c>
      <c r="AP349" s="6">
        <f t="shared" si="21"/>
        <v>1.4340000000000002</v>
      </c>
      <c r="AQ349" s="6">
        <f t="shared" si="20"/>
        <v>21</v>
      </c>
      <c r="AR349" s="6">
        <f t="shared" si="22"/>
        <v>27.8</v>
      </c>
      <c r="AS349" s="6">
        <f t="shared" si="23"/>
        <v>51.1</v>
      </c>
      <c r="AT349" s="6">
        <v>17.741741741741745</v>
      </c>
      <c r="AU349" s="6">
        <v>292.02037137137137</v>
      </c>
      <c r="AV349">
        <v>51</v>
      </c>
    </row>
    <row r="350" spans="1:48" x14ac:dyDescent="0.25">
      <c r="A350" t="s">
        <v>99</v>
      </c>
      <c r="B350" s="2">
        <v>2016</v>
      </c>
      <c r="C350" s="8" t="s">
        <v>614</v>
      </c>
      <c r="D350" s="2" t="s">
        <v>327</v>
      </c>
      <c r="E350" t="s">
        <v>456</v>
      </c>
      <c r="F350" s="5" t="s">
        <v>615</v>
      </c>
      <c r="K350">
        <v>0.1</v>
      </c>
      <c r="M350">
        <v>1</v>
      </c>
      <c r="Q350">
        <v>20.100000000000001</v>
      </c>
      <c r="W350">
        <v>2.6</v>
      </c>
      <c r="X350">
        <v>19.2</v>
      </c>
      <c r="Y350">
        <v>55.2</v>
      </c>
      <c r="Z350">
        <v>0.6</v>
      </c>
      <c r="AP350" s="6">
        <f t="shared" si="21"/>
        <v>1.3140000000000001</v>
      </c>
      <c r="AQ350" s="6">
        <f t="shared" si="20"/>
        <v>23.800000000000004</v>
      </c>
      <c r="AR350" s="6">
        <f t="shared" si="22"/>
        <v>19.2</v>
      </c>
      <c r="AS350" s="6">
        <f t="shared" si="23"/>
        <v>55.800000000000004</v>
      </c>
      <c r="AT350" s="6">
        <v>17.546558704453442</v>
      </c>
      <c r="AU350" s="6">
        <v>289.49292307692309</v>
      </c>
      <c r="AV350">
        <v>52.1</v>
      </c>
    </row>
    <row r="351" spans="1:48" x14ac:dyDescent="0.25">
      <c r="A351" t="s">
        <v>93</v>
      </c>
      <c r="B351" s="2">
        <v>2016</v>
      </c>
      <c r="C351" s="8" t="s">
        <v>614</v>
      </c>
      <c r="D351" s="2" t="s">
        <v>327</v>
      </c>
      <c r="E351" t="s">
        <v>456</v>
      </c>
      <c r="F351" s="5" t="s">
        <v>615</v>
      </c>
      <c r="M351">
        <v>0.1</v>
      </c>
      <c r="Q351">
        <v>15.6</v>
      </c>
      <c r="W351">
        <v>10.5</v>
      </c>
      <c r="X351">
        <v>42.1</v>
      </c>
      <c r="Y351">
        <v>30.9</v>
      </c>
      <c r="Z351">
        <v>0.2</v>
      </c>
      <c r="AP351" s="6">
        <f t="shared" si="21"/>
        <v>1.0449999999999999</v>
      </c>
      <c r="AQ351" s="6">
        <f t="shared" si="20"/>
        <v>26.2</v>
      </c>
      <c r="AR351" s="6">
        <f t="shared" si="22"/>
        <v>42.1</v>
      </c>
      <c r="AS351" s="6">
        <f t="shared" si="23"/>
        <v>31.099999999999998</v>
      </c>
      <c r="AT351" s="6">
        <v>17.682092555331991</v>
      </c>
      <c r="AU351" s="6">
        <v>291.95215291750509</v>
      </c>
      <c r="AV351">
        <v>54</v>
      </c>
    </row>
    <row r="352" spans="1:48" x14ac:dyDescent="0.25">
      <c r="A352" t="s">
        <v>118</v>
      </c>
      <c r="B352" s="2">
        <v>2016</v>
      </c>
      <c r="C352" s="8" t="s">
        <v>614</v>
      </c>
      <c r="D352" s="2" t="s">
        <v>327</v>
      </c>
      <c r="E352" t="s">
        <v>456</v>
      </c>
      <c r="F352" s="5" t="s">
        <v>615</v>
      </c>
      <c r="M352">
        <v>0.1</v>
      </c>
      <c r="Q352">
        <v>9.9</v>
      </c>
      <c r="W352">
        <v>7.8</v>
      </c>
      <c r="X352">
        <v>53.2</v>
      </c>
      <c r="Y352">
        <v>19.100000000000001</v>
      </c>
      <c r="AP352" s="6">
        <f t="shared" si="21"/>
        <v>0.91400000000000003</v>
      </c>
      <c r="AQ352" s="6">
        <f t="shared" si="20"/>
        <v>17.8</v>
      </c>
      <c r="AR352" s="6">
        <f t="shared" si="22"/>
        <v>53.2</v>
      </c>
      <c r="AS352" s="6">
        <f t="shared" si="23"/>
        <v>19.100000000000001</v>
      </c>
      <c r="AT352" s="6">
        <v>17.775804661487239</v>
      </c>
      <c r="AU352" s="6">
        <v>293.34022086570479</v>
      </c>
      <c r="AV352">
        <v>52</v>
      </c>
    </row>
    <row r="353" spans="1:48" x14ac:dyDescent="0.25">
      <c r="A353" t="s">
        <v>220</v>
      </c>
      <c r="B353" s="2">
        <v>2016</v>
      </c>
      <c r="C353" s="8" t="s">
        <v>614</v>
      </c>
      <c r="D353" s="2" t="s">
        <v>327</v>
      </c>
      <c r="E353" t="s">
        <v>456</v>
      </c>
      <c r="F353" s="5" t="s">
        <v>615</v>
      </c>
      <c r="K353">
        <v>0.1</v>
      </c>
      <c r="M353">
        <v>0.5</v>
      </c>
      <c r="Q353">
        <v>28.1</v>
      </c>
      <c r="W353">
        <v>7.7</v>
      </c>
      <c r="X353">
        <v>42.7</v>
      </c>
      <c r="Y353">
        <v>20.100000000000001</v>
      </c>
      <c r="Z353">
        <v>0.2</v>
      </c>
      <c r="AP353" s="6">
        <f t="shared" si="21"/>
        <v>0.83499999999999996</v>
      </c>
      <c r="AQ353" s="6">
        <f t="shared" si="20"/>
        <v>36.400000000000006</v>
      </c>
      <c r="AR353" s="6">
        <f t="shared" si="22"/>
        <v>42.7</v>
      </c>
      <c r="AS353" s="6">
        <f t="shared" si="23"/>
        <v>20.3</v>
      </c>
      <c r="AT353" s="6">
        <v>17.408450704225348</v>
      </c>
      <c r="AU353" s="6">
        <v>288.53603219315892</v>
      </c>
      <c r="AV353">
        <v>59</v>
      </c>
    </row>
    <row r="354" spans="1:48" x14ac:dyDescent="0.25">
      <c r="A354" t="s">
        <v>87</v>
      </c>
      <c r="B354" s="2">
        <v>2016</v>
      </c>
      <c r="C354" s="8" t="s">
        <v>614</v>
      </c>
      <c r="D354" s="2" t="s">
        <v>327</v>
      </c>
      <c r="E354" t="s">
        <v>456</v>
      </c>
      <c r="F354" s="5" t="s">
        <v>615</v>
      </c>
      <c r="K354">
        <v>0.8</v>
      </c>
      <c r="M354">
        <v>0.5</v>
      </c>
      <c r="Q354">
        <v>18.2</v>
      </c>
      <c r="W354">
        <v>20.100000000000001</v>
      </c>
      <c r="X354">
        <v>41.3</v>
      </c>
      <c r="Y354">
        <v>16.399999999999999</v>
      </c>
      <c r="Z354">
        <v>0.3</v>
      </c>
      <c r="AP354" s="6">
        <f t="shared" si="21"/>
        <v>0.75</v>
      </c>
      <c r="AQ354" s="6">
        <f t="shared" si="20"/>
        <v>39.6</v>
      </c>
      <c r="AR354" s="6">
        <f t="shared" si="22"/>
        <v>41.3</v>
      </c>
      <c r="AS354" s="6">
        <f t="shared" si="23"/>
        <v>16.7</v>
      </c>
      <c r="AT354" s="6">
        <v>17.557377049180328</v>
      </c>
      <c r="AU354" s="6">
        <v>290.76950204918029</v>
      </c>
      <c r="AV354">
        <v>58.7</v>
      </c>
    </row>
    <row r="355" spans="1:48" x14ac:dyDescent="0.25">
      <c r="A355" t="s">
        <v>79</v>
      </c>
      <c r="B355" s="2">
        <v>2016</v>
      </c>
      <c r="C355" s="8" t="s">
        <v>614</v>
      </c>
      <c r="D355" s="2" t="s">
        <v>327</v>
      </c>
      <c r="E355" t="s">
        <v>456</v>
      </c>
      <c r="F355" s="5" t="s">
        <v>615</v>
      </c>
      <c r="K355">
        <v>0.2</v>
      </c>
      <c r="M355">
        <v>0.8</v>
      </c>
      <c r="Q355">
        <v>39.5</v>
      </c>
      <c r="W355">
        <v>5.0999999999999996</v>
      </c>
      <c r="X355">
        <v>43.1</v>
      </c>
      <c r="Y355">
        <v>10.4</v>
      </c>
      <c r="Z355">
        <v>0.1</v>
      </c>
      <c r="AP355" s="6">
        <f t="shared" si="21"/>
        <v>0.64200000000000002</v>
      </c>
      <c r="AQ355" s="6">
        <f t="shared" si="20"/>
        <v>45.6</v>
      </c>
      <c r="AR355" s="6">
        <f t="shared" si="22"/>
        <v>43.1</v>
      </c>
      <c r="AS355" s="6">
        <f t="shared" si="23"/>
        <v>10.5</v>
      </c>
      <c r="AT355" s="6">
        <v>17.159274193548388</v>
      </c>
      <c r="AU355" s="6">
        <v>285.42629838709678</v>
      </c>
      <c r="AV355">
        <v>64</v>
      </c>
    </row>
    <row r="356" spans="1:48" x14ac:dyDescent="0.25">
      <c r="A356" t="s">
        <v>119</v>
      </c>
      <c r="B356" s="2">
        <v>2016</v>
      </c>
      <c r="C356" s="8" t="s">
        <v>614</v>
      </c>
      <c r="D356" s="2" t="s">
        <v>327</v>
      </c>
      <c r="E356" t="s">
        <v>456</v>
      </c>
      <c r="F356" s="5" t="s">
        <v>615</v>
      </c>
      <c r="M356">
        <v>0.2</v>
      </c>
      <c r="Q356">
        <v>20.8</v>
      </c>
      <c r="W356">
        <v>25.2</v>
      </c>
      <c r="X356">
        <v>36.4</v>
      </c>
      <c r="Y356">
        <v>15.8</v>
      </c>
      <c r="Z356">
        <v>0.3</v>
      </c>
      <c r="AP356" s="6">
        <f t="shared" si="21"/>
        <v>0.68900000000000006</v>
      </c>
      <c r="AQ356" s="6">
        <f t="shared" si="20"/>
        <v>46.2</v>
      </c>
      <c r="AR356" s="6">
        <f t="shared" si="22"/>
        <v>36.4</v>
      </c>
      <c r="AS356" s="6">
        <f t="shared" si="23"/>
        <v>16.100000000000001</v>
      </c>
      <c r="AT356" s="6">
        <v>17.570415400202638</v>
      </c>
      <c r="AU356" s="6">
        <v>291.09362006079033</v>
      </c>
      <c r="AV356">
        <v>61.4</v>
      </c>
    </row>
    <row r="357" spans="1:48" x14ac:dyDescent="0.25">
      <c r="A357" t="s">
        <v>221</v>
      </c>
      <c r="B357" s="2">
        <v>2016</v>
      </c>
      <c r="C357" s="8" t="s">
        <v>614</v>
      </c>
      <c r="D357" s="2" t="s">
        <v>327</v>
      </c>
      <c r="E357" t="s">
        <v>456</v>
      </c>
      <c r="F357" s="5" t="s">
        <v>615</v>
      </c>
      <c r="K357">
        <v>20.3</v>
      </c>
      <c r="M357">
        <v>10.5</v>
      </c>
      <c r="Q357">
        <v>9.3000000000000007</v>
      </c>
      <c r="W357">
        <v>4.3</v>
      </c>
      <c r="X357">
        <v>19.399999999999999</v>
      </c>
      <c r="Y357">
        <v>32.6</v>
      </c>
      <c r="AP357" s="6">
        <f t="shared" si="21"/>
        <v>0.84599999999999997</v>
      </c>
      <c r="AQ357" s="6">
        <f t="shared" si="20"/>
        <v>44.4</v>
      </c>
      <c r="AR357" s="6">
        <f t="shared" si="22"/>
        <v>19.399999999999999</v>
      </c>
      <c r="AS357" s="6">
        <f t="shared" si="23"/>
        <v>32.6</v>
      </c>
      <c r="AT357" s="6">
        <v>16.107883817427386</v>
      </c>
      <c r="AU357" s="6">
        <v>270.21754564315353</v>
      </c>
      <c r="AV357">
        <v>54.6</v>
      </c>
    </row>
    <row r="358" spans="1:48" x14ac:dyDescent="0.25">
      <c r="A358" t="s">
        <v>222</v>
      </c>
      <c r="B358" s="2">
        <v>2016</v>
      </c>
      <c r="C358" s="8" t="s">
        <v>614</v>
      </c>
      <c r="D358" s="2" t="s">
        <v>327</v>
      </c>
      <c r="E358" t="s">
        <v>456</v>
      </c>
      <c r="F358" s="5" t="s">
        <v>615</v>
      </c>
      <c r="K358">
        <v>0.1</v>
      </c>
      <c r="M358">
        <v>2.5</v>
      </c>
      <c r="Q358">
        <v>23.3</v>
      </c>
      <c r="W358">
        <v>19.399999999999999</v>
      </c>
      <c r="X358">
        <v>42.4</v>
      </c>
      <c r="Y358">
        <v>2.9</v>
      </c>
      <c r="Z358">
        <v>0.9</v>
      </c>
      <c r="AP358" s="6">
        <f t="shared" si="21"/>
        <v>0.50900000000000001</v>
      </c>
      <c r="AQ358" s="6">
        <f t="shared" si="20"/>
        <v>45.3</v>
      </c>
      <c r="AR358" s="6">
        <f t="shared" si="22"/>
        <v>42.4</v>
      </c>
      <c r="AS358" s="6">
        <f t="shared" si="23"/>
        <v>3.8</v>
      </c>
      <c r="AT358" s="6">
        <v>17.374863387978145</v>
      </c>
      <c r="AU358" s="6">
        <v>288.63376065573772</v>
      </c>
      <c r="AV358">
        <v>58.8</v>
      </c>
    </row>
    <row r="359" spans="1:48" x14ac:dyDescent="0.25">
      <c r="A359" t="s">
        <v>223</v>
      </c>
      <c r="B359" s="2">
        <v>2016</v>
      </c>
      <c r="C359" s="8" t="s">
        <v>614</v>
      </c>
      <c r="D359" s="2" t="s">
        <v>327</v>
      </c>
      <c r="E359" t="s">
        <v>456</v>
      </c>
      <c r="F359" s="5" t="s">
        <v>615</v>
      </c>
      <c r="K359">
        <v>20.9</v>
      </c>
      <c r="M359">
        <v>10.4</v>
      </c>
      <c r="Q359">
        <v>13.7</v>
      </c>
      <c r="W359">
        <v>7.2</v>
      </c>
      <c r="X359">
        <v>26.1</v>
      </c>
      <c r="Y359">
        <v>18.2</v>
      </c>
      <c r="Z359">
        <v>0.1</v>
      </c>
      <c r="AP359" s="6">
        <f t="shared" si="21"/>
        <v>0.628</v>
      </c>
      <c r="AQ359" s="6">
        <f t="shared" si="20"/>
        <v>52.2</v>
      </c>
      <c r="AR359" s="6">
        <f t="shared" si="22"/>
        <v>26.1</v>
      </c>
      <c r="AS359" s="6">
        <f t="shared" si="23"/>
        <v>18.3</v>
      </c>
      <c r="AT359" s="6">
        <v>15.987577639751549</v>
      </c>
      <c r="AU359" s="6">
        <v>268.98528985507249</v>
      </c>
      <c r="AV359">
        <v>58</v>
      </c>
    </row>
    <row r="360" spans="1:48" x14ac:dyDescent="0.25">
      <c r="A360" t="s">
        <v>85</v>
      </c>
      <c r="B360" s="2">
        <v>2016</v>
      </c>
      <c r="C360" s="8" t="s">
        <v>614</v>
      </c>
      <c r="D360" s="2" t="s">
        <v>327</v>
      </c>
      <c r="E360" t="s">
        <v>456</v>
      </c>
      <c r="F360" s="5" t="s">
        <v>615</v>
      </c>
      <c r="K360">
        <v>45.6</v>
      </c>
      <c r="M360">
        <v>22.1</v>
      </c>
      <c r="Q360">
        <v>10.199999999999999</v>
      </c>
      <c r="W360">
        <v>3.6</v>
      </c>
      <c r="X360">
        <v>8.1999999999999993</v>
      </c>
      <c r="Y360">
        <v>2.7</v>
      </c>
      <c r="AP360" s="6">
        <f t="shared" si="21"/>
        <v>0.13600000000000001</v>
      </c>
      <c r="AQ360" s="6">
        <f t="shared" si="20"/>
        <v>81.5</v>
      </c>
      <c r="AR360" s="6">
        <f t="shared" si="22"/>
        <v>8.1999999999999993</v>
      </c>
      <c r="AS360" s="6">
        <f t="shared" si="23"/>
        <v>2.7</v>
      </c>
      <c r="AT360" s="6">
        <v>13.861471861471861</v>
      </c>
      <c r="AU360" s="6">
        <v>240.16788311688305</v>
      </c>
      <c r="AV360">
        <v>60</v>
      </c>
    </row>
    <row r="361" spans="1:48" x14ac:dyDescent="0.25">
      <c r="A361" t="s">
        <v>224</v>
      </c>
      <c r="B361" s="2">
        <v>2016</v>
      </c>
      <c r="C361" s="8" t="s">
        <v>614</v>
      </c>
      <c r="D361" s="2" t="s">
        <v>327</v>
      </c>
      <c r="E361" t="s">
        <v>456</v>
      </c>
      <c r="F361" s="5" t="s">
        <v>615</v>
      </c>
      <c r="X361">
        <v>15</v>
      </c>
      <c r="Y361">
        <v>65</v>
      </c>
      <c r="Z361">
        <v>15</v>
      </c>
      <c r="AP361" s="6">
        <f t="shared" si="21"/>
        <v>1.9</v>
      </c>
      <c r="AQ361" s="6">
        <f t="shared" si="20"/>
        <v>0</v>
      </c>
      <c r="AR361" s="6">
        <f t="shared" si="22"/>
        <v>15</v>
      </c>
      <c r="AS361" s="6">
        <f t="shared" si="23"/>
        <v>80</v>
      </c>
      <c r="AT361" s="6">
        <v>18</v>
      </c>
      <c r="AU361" s="6">
        <v>294.51299999999998</v>
      </c>
      <c r="AV361">
        <v>36.4</v>
      </c>
    </row>
    <row r="362" spans="1:48" x14ac:dyDescent="0.25">
      <c r="A362" t="s">
        <v>225</v>
      </c>
      <c r="B362" s="2">
        <v>2016</v>
      </c>
      <c r="C362" s="8" t="s">
        <v>614</v>
      </c>
      <c r="D362" s="2" t="s">
        <v>327</v>
      </c>
      <c r="E362" t="s">
        <v>456</v>
      </c>
      <c r="F362" s="5" t="s">
        <v>615</v>
      </c>
      <c r="X362">
        <v>9.8000000000000007</v>
      </c>
      <c r="Y362">
        <v>47.5</v>
      </c>
      <c r="Z362">
        <v>36.200000000000003</v>
      </c>
      <c r="AP362" s="6">
        <f t="shared" si="21"/>
        <v>2.1339999999999999</v>
      </c>
      <c r="AQ362" s="6">
        <f t="shared" si="20"/>
        <v>0</v>
      </c>
      <c r="AR362" s="6">
        <f t="shared" si="22"/>
        <v>9.8000000000000007</v>
      </c>
      <c r="AS362" s="6">
        <f t="shared" si="23"/>
        <v>83.7</v>
      </c>
      <c r="AT362" s="6">
        <v>18</v>
      </c>
      <c r="AU362" s="6">
        <v>293.94829411764704</v>
      </c>
      <c r="AV362">
        <v>30.1</v>
      </c>
    </row>
    <row r="363" spans="1:48" x14ac:dyDescent="0.25">
      <c r="A363" t="s">
        <v>226</v>
      </c>
      <c r="B363" s="2">
        <v>2016</v>
      </c>
      <c r="C363" s="8" t="s">
        <v>614</v>
      </c>
      <c r="D363" s="2" t="s">
        <v>327</v>
      </c>
      <c r="E363" t="s">
        <v>456</v>
      </c>
      <c r="F363" s="5" t="s">
        <v>615</v>
      </c>
      <c r="Q363">
        <v>4</v>
      </c>
      <c r="W363">
        <v>6.1</v>
      </c>
      <c r="X363">
        <v>14.8</v>
      </c>
      <c r="Y363">
        <v>71</v>
      </c>
      <c r="Z363">
        <v>1</v>
      </c>
      <c r="AP363" s="6">
        <f t="shared" si="21"/>
        <v>1.5980000000000001</v>
      </c>
      <c r="AQ363" s="6">
        <f t="shared" si="20"/>
        <v>10.1</v>
      </c>
      <c r="AR363" s="6">
        <f t="shared" si="22"/>
        <v>14.8</v>
      </c>
      <c r="AS363" s="6">
        <f t="shared" si="23"/>
        <v>72</v>
      </c>
      <c r="AT363" s="6">
        <v>17.917440660474714</v>
      </c>
      <c r="AU363" s="6">
        <v>294.0573240454076</v>
      </c>
      <c r="AV363">
        <v>41.3</v>
      </c>
    </row>
    <row r="364" spans="1:48" x14ac:dyDescent="0.25">
      <c r="A364" t="s">
        <v>227</v>
      </c>
      <c r="B364" s="2">
        <v>2016</v>
      </c>
      <c r="C364" s="8" t="s">
        <v>614</v>
      </c>
      <c r="D364" s="2" t="s">
        <v>327</v>
      </c>
      <c r="E364" t="s">
        <v>456</v>
      </c>
      <c r="F364" s="5" t="s">
        <v>615</v>
      </c>
      <c r="Q364">
        <v>9.6999999999999993</v>
      </c>
      <c r="W364">
        <v>2.4</v>
      </c>
      <c r="X364">
        <v>83.8</v>
      </c>
      <c r="Y364">
        <v>0.8</v>
      </c>
      <c r="AP364" s="6">
        <f t="shared" si="21"/>
        <v>0.85399999999999987</v>
      </c>
      <c r="AQ364" s="6">
        <f t="shared" si="20"/>
        <v>12.1</v>
      </c>
      <c r="AR364" s="6">
        <f t="shared" si="22"/>
        <v>83.8</v>
      </c>
      <c r="AS364" s="6">
        <f t="shared" si="23"/>
        <v>0.8</v>
      </c>
      <c r="AT364" s="6">
        <v>17.799379524301965</v>
      </c>
      <c r="AU364" s="6">
        <v>293.93285729058948</v>
      </c>
      <c r="AV364">
        <v>56.3</v>
      </c>
    </row>
    <row r="365" spans="1:48" x14ac:dyDescent="0.25">
      <c r="A365" t="s">
        <v>228</v>
      </c>
      <c r="B365" s="2">
        <v>2016</v>
      </c>
      <c r="C365" s="8" t="s">
        <v>614</v>
      </c>
      <c r="D365" s="2" t="s">
        <v>327</v>
      </c>
      <c r="E365" t="s">
        <v>456</v>
      </c>
      <c r="F365" s="5" t="s">
        <v>615</v>
      </c>
      <c r="Q365">
        <v>9</v>
      </c>
      <c r="X365">
        <v>36</v>
      </c>
      <c r="Y365">
        <v>48</v>
      </c>
      <c r="AP365" s="6">
        <f t="shared" si="21"/>
        <v>1.32</v>
      </c>
      <c r="AQ365" s="6">
        <f t="shared" si="20"/>
        <v>9</v>
      </c>
      <c r="AR365" s="6">
        <f t="shared" si="22"/>
        <v>36</v>
      </c>
      <c r="AS365" s="6">
        <f t="shared" si="23"/>
        <v>48</v>
      </c>
      <c r="AT365" s="6">
        <v>17.806451612903224</v>
      </c>
      <c r="AU365" s="6">
        <v>292.95938709677415</v>
      </c>
      <c r="AV365">
        <v>46.7</v>
      </c>
    </row>
    <row r="366" spans="1:48" x14ac:dyDescent="0.25">
      <c r="A366" t="s">
        <v>229</v>
      </c>
      <c r="B366" s="2">
        <v>2016</v>
      </c>
      <c r="C366" s="8" t="s">
        <v>614</v>
      </c>
      <c r="D366" s="2" t="s">
        <v>327</v>
      </c>
      <c r="E366" t="s">
        <v>456</v>
      </c>
      <c r="F366" s="5" t="s">
        <v>615</v>
      </c>
      <c r="Q366">
        <v>8</v>
      </c>
      <c r="W366">
        <v>14</v>
      </c>
      <c r="X366">
        <v>48</v>
      </c>
      <c r="Y366">
        <v>30</v>
      </c>
      <c r="AP366" s="6">
        <f t="shared" si="21"/>
        <v>1.08</v>
      </c>
      <c r="AQ366" s="6">
        <f t="shared" si="20"/>
        <v>22</v>
      </c>
      <c r="AR366" s="6">
        <f t="shared" si="22"/>
        <v>48</v>
      </c>
      <c r="AS366" s="6">
        <f t="shared" si="23"/>
        <v>30</v>
      </c>
      <c r="AT366" s="6">
        <v>17.84</v>
      </c>
      <c r="AU366" s="6">
        <v>294.11008000000004</v>
      </c>
      <c r="AV366">
        <v>51.6</v>
      </c>
    </row>
    <row r="367" spans="1:48" x14ac:dyDescent="0.25">
      <c r="A367" t="s">
        <v>230</v>
      </c>
      <c r="B367" s="2">
        <v>2016</v>
      </c>
      <c r="C367" s="8" t="s">
        <v>614</v>
      </c>
      <c r="D367" s="2" t="s">
        <v>327</v>
      </c>
      <c r="E367" t="s">
        <v>456</v>
      </c>
      <c r="F367" s="5" t="s">
        <v>615</v>
      </c>
      <c r="Q367">
        <v>19.7</v>
      </c>
      <c r="W367">
        <v>2.4</v>
      </c>
      <c r="X367">
        <v>37.299999999999997</v>
      </c>
      <c r="Y367">
        <v>39.799999999999997</v>
      </c>
      <c r="AP367" s="6">
        <f t="shared" si="21"/>
        <v>1.1689999999999998</v>
      </c>
      <c r="AQ367" s="6">
        <f t="shared" si="20"/>
        <v>22.099999999999998</v>
      </c>
      <c r="AR367" s="6">
        <f t="shared" si="22"/>
        <v>37.299999999999997</v>
      </c>
      <c r="AS367" s="6">
        <f t="shared" si="23"/>
        <v>39.799999999999997</v>
      </c>
      <c r="AT367" s="6">
        <v>17.60282258064516</v>
      </c>
      <c r="AU367" s="6">
        <v>290.58517943548384</v>
      </c>
      <c r="AV367">
        <v>49.6</v>
      </c>
    </row>
    <row r="368" spans="1:48" x14ac:dyDescent="0.25">
      <c r="A368" t="s">
        <v>231</v>
      </c>
      <c r="B368" s="2">
        <v>2016</v>
      </c>
      <c r="C368" s="8" t="s">
        <v>614</v>
      </c>
      <c r="D368" s="2" t="s">
        <v>327</v>
      </c>
      <c r="E368" t="s">
        <v>456</v>
      </c>
      <c r="F368" s="5" t="s">
        <v>615</v>
      </c>
      <c r="Q368">
        <v>10.4</v>
      </c>
      <c r="W368">
        <v>5.5</v>
      </c>
      <c r="X368">
        <v>64.400000000000006</v>
      </c>
      <c r="Y368">
        <v>12.4</v>
      </c>
      <c r="AP368" s="6">
        <f t="shared" si="21"/>
        <v>0.89200000000000002</v>
      </c>
      <c r="AQ368" s="6">
        <f t="shared" si="20"/>
        <v>15.9</v>
      </c>
      <c r="AR368" s="6">
        <f t="shared" si="22"/>
        <v>64.400000000000006</v>
      </c>
      <c r="AS368" s="6">
        <f t="shared" si="23"/>
        <v>12.4</v>
      </c>
      <c r="AT368" s="6">
        <v>17.775620280474644</v>
      </c>
      <c r="AU368" s="6">
        <v>293.44173139158568</v>
      </c>
      <c r="AV368">
        <v>55.4</v>
      </c>
    </row>
    <row r="369" spans="1:48" x14ac:dyDescent="0.25">
      <c r="A369" t="s">
        <v>232</v>
      </c>
      <c r="B369" s="2">
        <v>2016</v>
      </c>
      <c r="C369" s="8" t="s">
        <v>614</v>
      </c>
      <c r="D369" s="2" t="s">
        <v>327</v>
      </c>
      <c r="E369" t="s">
        <v>456</v>
      </c>
      <c r="F369" s="5" t="s">
        <v>615</v>
      </c>
      <c r="Q369">
        <v>14.5</v>
      </c>
      <c r="W369">
        <v>8.5</v>
      </c>
      <c r="X369">
        <v>44</v>
      </c>
      <c r="Y369">
        <v>32.4</v>
      </c>
      <c r="AP369" s="6">
        <f t="shared" si="21"/>
        <v>1.0880000000000001</v>
      </c>
      <c r="AQ369" s="6">
        <f t="shared" si="20"/>
        <v>23</v>
      </c>
      <c r="AR369" s="6">
        <f t="shared" si="22"/>
        <v>44</v>
      </c>
      <c r="AS369" s="6">
        <f t="shared" si="23"/>
        <v>32.4</v>
      </c>
      <c r="AT369" s="6">
        <v>17.708249496981889</v>
      </c>
      <c r="AU369" s="6">
        <v>292.2323360160965</v>
      </c>
      <c r="AV369">
        <v>51.1</v>
      </c>
    </row>
    <row r="370" spans="1:48" x14ac:dyDescent="0.25">
      <c r="A370" t="s">
        <v>192</v>
      </c>
      <c r="B370" s="2">
        <v>2016</v>
      </c>
      <c r="C370" s="8" t="s">
        <v>614</v>
      </c>
      <c r="D370" s="2" t="s">
        <v>327</v>
      </c>
      <c r="E370" t="s">
        <v>456</v>
      </c>
      <c r="F370" s="5" t="s">
        <v>615</v>
      </c>
      <c r="Q370">
        <v>7.2</v>
      </c>
      <c r="W370">
        <v>14.4</v>
      </c>
      <c r="X370">
        <v>35.299999999999997</v>
      </c>
      <c r="Y370">
        <v>40.4</v>
      </c>
      <c r="AP370" s="6">
        <f t="shared" si="21"/>
        <v>1.161</v>
      </c>
      <c r="AQ370" s="6">
        <f t="shared" si="20"/>
        <v>21.6</v>
      </c>
      <c r="AR370" s="6">
        <f t="shared" si="22"/>
        <v>35.299999999999997</v>
      </c>
      <c r="AS370" s="6">
        <f t="shared" si="23"/>
        <v>40.4</v>
      </c>
      <c r="AT370" s="6">
        <v>17.852004110996916</v>
      </c>
      <c r="AU370" s="6">
        <v>294.05210791366903</v>
      </c>
      <c r="AV370">
        <v>50.3</v>
      </c>
    </row>
    <row r="371" spans="1:48" x14ac:dyDescent="0.25">
      <c r="A371" t="s">
        <v>233</v>
      </c>
      <c r="B371" s="2">
        <v>2016</v>
      </c>
      <c r="C371" s="8" t="s">
        <v>614</v>
      </c>
      <c r="D371" s="2" t="s">
        <v>327</v>
      </c>
      <c r="E371" t="s">
        <v>456</v>
      </c>
      <c r="F371" s="5" t="s">
        <v>615</v>
      </c>
      <c r="Q371">
        <v>7.1</v>
      </c>
      <c r="W371">
        <v>17.7</v>
      </c>
      <c r="X371">
        <v>38.4</v>
      </c>
      <c r="Z371">
        <v>36.799999999999997</v>
      </c>
      <c r="AP371" s="6">
        <f t="shared" si="21"/>
        <v>1.4879999999999998</v>
      </c>
      <c r="AQ371" s="6">
        <f t="shared" si="20"/>
        <v>24.799999999999997</v>
      </c>
      <c r="AR371" s="6">
        <f t="shared" si="22"/>
        <v>38.4</v>
      </c>
      <c r="AS371" s="6">
        <f t="shared" si="23"/>
        <v>36.799999999999997</v>
      </c>
      <c r="AT371" s="6">
        <v>17.857999999999997</v>
      </c>
      <c r="AU371" s="6">
        <v>293.54693599999996</v>
      </c>
      <c r="AV371">
        <v>50.7</v>
      </c>
    </row>
    <row r="372" spans="1:48" x14ac:dyDescent="0.25">
      <c r="A372" t="s">
        <v>234</v>
      </c>
      <c r="B372" s="2">
        <v>2016</v>
      </c>
      <c r="C372" s="8" t="s">
        <v>614</v>
      </c>
      <c r="D372" s="2" t="s">
        <v>327</v>
      </c>
      <c r="E372" t="s">
        <v>456</v>
      </c>
      <c r="F372" s="5" t="s">
        <v>615</v>
      </c>
      <c r="M372">
        <v>0.9</v>
      </c>
      <c r="Q372">
        <v>10.8</v>
      </c>
      <c r="W372">
        <v>12.4</v>
      </c>
      <c r="X372">
        <v>60</v>
      </c>
      <c r="Y372">
        <v>15</v>
      </c>
      <c r="AP372" s="6">
        <f t="shared" si="21"/>
        <v>0.9</v>
      </c>
      <c r="AQ372" s="6">
        <f t="shared" si="20"/>
        <v>24.1</v>
      </c>
      <c r="AR372" s="6">
        <f t="shared" si="22"/>
        <v>60</v>
      </c>
      <c r="AS372" s="6">
        <f t="shared" si="23"/>
        <v>15</v>
      </c>
      <c r="AT372" s="6">
        <v>17.745711402623613</v>
      </c>
      <c r="AU372" s="6">
        <v>293.13099798183652</v>
      </c>
      <c r="AV372">
        <v>55.1</v>
      </c>
    </row>
    <row r="373" spans="1:48" x14ac:dyDescent="0.25">
      <c r="A373" t="s">
        <v>235</v>
      </c>
      <c r="B373" s="2">
        <v>2016</v>
      </c>
      <c r="C373" s="8" t="s">
        <v>614</v>
      </c>
      <c r="D373" s="2" t="s">
        <v>327</v>
      </c>
      <c r="E373" t="s">
        <v>456</v>
      </c>
      <c r="F373" s="5" t="s">
        <v>615</v>
      </c>
      <c r="Q373">
        <v>16.600000000000001</v>
      </c>
      <c r="W373">
        <v>8.8000000000000007</v>
      </c>
      <c r="X373">
        <v>30.5</v>
      </c>
      <c r="Y373">
        <v>36</v>
      </c>
      <c r="Z373">
        <v>8.1</v>
      </c>
      <c r="AP373" s="6">
        <f t="shared" si="21"/>
        <v>1.268</v>
      </c>
      <c r="AQ373" s="6">
        <f t="shared" si="20"/>
        <v>25.400000000000002</v>
      </c>
      <c r="AR373" s="6">
        <f t="shared" si="22"/>
        <v>30.5</v>
      </c>
      <c r="AS373" s="6">
        <f t="shared" si="23"/>
        <v>44.1</v>
      </c>
      <c r="AT373" s="6">
        <v>17.667999999999999</v>
      </c>
      <c r="AU373" s="6">
        <v>291.32091599999995</v>
      </c>
      <c r="AV373">
        <v>48.3</v>
      </c>
    </row>
    <row r="374" spans="1:48" x14ac:dyDescent="0.25">
      <c r="A374" t="s">
        <v>236</v>
      </c>
      <c r="B374" s="2">
        <v>2016</v>
      </c>
      <c r="C374" s="8" t="s">
        <v>614</v>
      </c>
      <c r="D374" s="2" t="s">
        <v>327</v>
      </c>
      <c r="E374" t="s">
        <v>456</v>
      </c>
      <c r="F374" s="5" t="s">
        <v>615</v>
      </c>
      <c r="Q374">
        <v>15.6</v>
      </c>
      <c r="W374">
        <v>10.5</v>
      </c>
      <c r="X374">
        <v>60.9</v>
      </c>
      <c r="Y374">
        <v>5.2</v>
      </c>
      <c r="Z374">
        <v>7.4</v>
      </c>
      <c r="AP374" s="6">
        <f t="shared" si="21"/>
        <v>0.93500000000000005</v>
      </c>
      <c r="AQ374" s="6">
        <f t="shared" si="20"/>
        <v>26.1</v>
      </c>
      <c r="AR374" s="6">
        <f t="shared" si="22"/>
        <v>60.9</v>
      </c>
      <c r="AS374" s="6">
        <f t="shared" si="23"/>
        <v>12.600000000000001</v>
      </c>
      <c r="AT374" s="6">
        <v>17.686746987951807</v>
      </c>
      <c r="AU374" s="6">
        <v>292.24254417670676</v>
      </c>
      <c r="AV374">
        <v>57.5</v>
      </c>
    </row>
    <row r="375" spans="1:48" x14ac:dyDescent="0.25">
      <c r="A375" t="s">
        <v>237</v>
      </c>
      <c r="B375" s="2">
        <v>2016</v>
      </c>
      <c r="C375" s="8" t="s">
        <v>614</v>
      </c>
      <c r="D375" s="2" t="s">
        <v>327</v>
      </c>
      <c r="E375" t="s">
        <v>456</v>
      </c>
      <c r="F375" s="5" t="s">
        <v>615</v>
      </c>
      <c r="M375">
        <v>1.4</v>
      </c>
      <c r="Q375">
        <v>15.6</v>
      </c>
      <c r="W375">
        <v>9.6999999999999993</v>
      </c>
      <c r="X375">
        <v>40.799999999999997</v>
      </c>
      <c r="Y375">
        <v>32.1</v>
      </c>
      <c r="AP375" s="6">
        <f t="shared" si="21"/>
        <v>1.05</v>
      </c>
      <c r="AQ375" s="6">
        <f t="shared" si="20"/>
        <v>26.7</v>
      </c>
      <c r="AR375" s="6">
        <f t="shared" si="22"/>
        <v>40.799999999999997</v>
      </c>
      <c r="AS375" s="6">
        <f t="shared" si="23"/>
        <v>32.1</v>
      </c>
      <c r="AT375" s="6">
        <v>17.630522088353416</v>
      </c>
      <c r="AU375" s="6">
        <v>291.2228734939759</v>
      </c>
      <c r="AV375">
        <v>52.3</v>
      </c>
    </row>
    <row r="376" spans="1:48" x14ac:dyDescent="0.25">
      <c r="A376" t="s">
        <v>238</v>
      </c>
      <c r="B376" s="2">
        <v>2016</v>
      </c>
      <c r="C376" s="8" t="s">
        <v>614</v>
      </c>
      <c r="D376" s="2" t="s">
        <v>327</v>
      </c>
      <c r="E376" t="s">
        <v>456</v>
      </c>
      <c r="F376" s="5" t="s">
        <v>615</v>
      </c>
      <c r="Q376">
        <v>18.8</v>
      </c>
      <c r="W376">
        <v>9</v>
      </c>
      <c r="X376">
        <v>32.5</v>
      </c>
      <c r="Y376">
        <v>39.700000000000003</v>
      </c>
      <c r="AP376" s="6">
        <f t="shared" si="21"/>
        <v>1.119</v>
      </c>
      <c r="AQ376" s="6">
        <f t="shared" si="20"/>
        <v>27.8</v>
      </c>
      <c r="AR376" s="6">
        <f t="shared" si="22"/>
        <v>32.5</v>
      </c>
      <c r="AS376" s="6">
        <f t="shared" si="23"/>
        <v>39.700000000000003</v>
      </c>
      <c r="AT376" s="6">
        <v>17.624000000000002</v>
      </c>
      <c r="AU376" s="6">
        <v>291.00174800000002</v>
      </c>
      <c r="AV376">
        <v>50.4</v>
      </c>
    </row>
    <row r="377" spans="1:48" x14ac:dyDescent="0.25">
      <c r="A377" t="s">
        <v>239</v>
      </c>
      <c r="B377" s="2">
        <v>2016</v>
      </c>
      <c r="C377" s="8" t="s">
        <v>614</v>
      </c>
      <c r="D377" s="2" t="s">
        <v>327</v>
      </c>
      <c r="E377" t="s">
        <v>456</v>
      </c>
      <c r="F377" s="5" t="s">
        <v>615</v>
      </c>
      <c r="Q377">
        <v>9.5</v>
      </c>
      <c r="W377">
        <v>18.399999999999999</v>
      </c>
      <c r="X377">
        <v>56</v>
      </c>
      <c r="Z377">
        <v>16.100000000000001</v>
      </c>
      <c r="AP377" s="6">
        <f t="shared" si="21"/>
        <v>1.0430000000000001</v>
      </c>
      <c r="AQ377" s="6">
        <f t="shared" si="20"/>
        <v>27.9</v>
      </c>
      <c r="AR377" s="6">
        <f t="shared" si="22"/>
        <v>56</v>
      </c>
      <c r="AS377" s="6">
        <f t="shared" si="23"/>
        <v>16.100000000000001</v>
      </c>
      <c r="AT377" s="6">
        <v>17.809999999999999</v>
      </c>
      <c r="AU377" s="6">
        <v>293.76371</v>
      </c>
      <c r="AV377">
        <v>52.3</v>
      </c>
    </row>
    <row r="378" spans="1:48" x14ac:dyDescent="0.25">
      <c r="A378" t="s">
        <v>240</v>
      </c>
      <c r="B378" s="2">
        <v>2016</v>
      </c>
      <c r="C378" s="8" t="s">
        <v>614</v>
      </c>
      <c r="D378" s="2" t="s">
        <v>327</v>
      </c>
      <c r="E378" t="s">
        <v>456</v>
      </c>
      <c r="F378" s="5" t="s">
        <v>615</v>
      </c>
      <c r="Q378">
        <v>17</v>
      </c>
      <c r="W378">
        <v>7.8</v>
      </c>
      <c r="X378">
        <v>32.4</v>
      </c>
      <c r="Y378">
        <v>31.3</v>
      </c>
      <c r="Z378">
        <v>7.2</v>
      </c>
      <c r="AP378" s="6">
        <f t="shared" si="21"/>
        <v>1.1659999999999999</v>
      </c>
      <c r="AQ378" s="6">
        <f t="shared" si="20"/>
        <v>24.8</v>
      </c>
      <c r="AR378" s="6">
        <f t="shared" si="22"/>
        <v>32.4</v>
      </c>
      <c r="AS378" s="6">
        <f t="shared" si="23"/>
        <v>38.5</v>
      </c>
      <c r="AT378" s="6">
        <v>17.644723092998955</v>
      </c>
      <c r="AU378" s="6">
        <v>291.09356426332289</v>
      </c>
      <c r="AV378">
        <v>50.5</v>
      </c>
    </row>
    <row r="379" spans="1:48" x14ac:dyDescent="0.25">
      <c r="A379" t="s">
        <v>241</v>
      </c>
      <c r="B379" s="2">
        <v>2016</v>
      </c>
      <c r="C379" s="8" t="s">
        <v>614</v>
      </c>
      <c r="D379" s="2" t="s">
        <v>327</v>
      </c>
      <c r="E379" t="s">
        <v>456</v>
      </c>
      <c r="F379" s="5" t="s">
        <v>615</v>
      </c>
      <c r="M379">
        <v>1</v>
      </c>
      <c r="Q379">
        <v>17.2</v>
      </c>
      <c r="W379">
        <v>7.5</v>
      </c>
      <c r="X379">
        <v>48.4</v>
      </c>
      <c r="Y379">
        <v>21.7</v>
      </c>
      <c r="AP379" s="6">
        <f t="shared" si="21"/>
        <v>0.91799999999999993</v>
      </c>
      <c r="AQ379" s="6">
        <f t="shared" si="20"/>
        <v>25.7</v>
      </c>
      <c r="AR379" s="6">
        <f t="shared" si="22"/>
        <v>48.4</v>
      </c>
      <c r="AS379" s="6">
        <f t="shared" si="23"/>
        <v>21.7</v>
      </c>
      <c r="AT379" s="6">
        <v>17.599164926931106</v>
      </c>
      <c r="AU379" s="6">
        <v>290.97477661795403</v>
      </c>
      <c r="AV379">
        <v>53.5</v>
      </c>
    </row>
    <row r="380" spans="1:48" x14ac:dyDescent="0.25">
      <c r="A380" t="s">
        <v>242</v>
      </c>
      <c r="B380" s="2">
        <v>2016</v>
      </c>
      <c r="C380" s="8" t="s">
        <v>614</v>
      </c>
      <c r="D380" s="2" t="s">
        <v>327</v>
      </c>
      <c r="E380" t="s">
        <v>456</v>
      </c>
      <c r="F380" s="5" t="s">
        <v>615</v>
      </c>
      <c r="Q380">
        <v>14.9</v>
      </c>
      <c r="W380">
        <v>14.4</v>
      </c>
      <c r="X380">
        <v>61.9</v>
      </c>
      <c r="Y380">
        <v>7.5</v>
      </c>
      <c r="AP380" s="6">
        <f t="shared" si="21"/>
        <v>0.76900000000000002</v>
      </c>
      <c r="AQ380" s="6">
        <f t="shared" si="20"/>
        <v>29.3</v>
      </c>
      <c r="AR380" s="6">
        <f t="shared" si="22"/>
        <v>61.9</v>
      </c>
      <c r="AS380" s="6">
        <f t="shared" si="23"/>
        <v>7.5</v>
      </c>
      <c r="AT380" s="6">
        <v>17.698074974670721</v>
      </c>
      <c r="AU380" s="6">
        <v>292.7210992907801</v>
      </c>
      <c r="AV380">
        <v>57.8</v>
      </c>
    </row>
    <row r="381" spans="1:48" x14ac:dyDescent="0.25">
      <c r="A381" t="s">
        <v>243</v>
      </c>
      <c r="B381" s="2">
        <v>2016</v>
      </c>
      <c r="C381" s="8" t="s">
        <v>614</v>
      </c>
      <c r="D381" s="2" t="s">
        <v>327</v>
      </c>
      <c r="E381" t="s">
        <v>456</v>
      </c>
      <c r="F381" s="5" t="s">
        <v>615</v>
      </c>
      <c r="Q381">
        <v>10.6</v>
      </c>
      <c r="W381">
        <v>6.8</v>
      </c>
      <c r="X381">
        <v>49.4</v>
      </c>
      <c r="Y381">
        <v>19</v>
      </c>
      <c r="AP381" s="6">
        <f t="shared" si="21"/>
        <v>0.87400000000000011</v>
      </c>
      <c r="AQ381" s="6">
        <f t="shared" si="20"/>
        <v>17.399999999999999</v>
      </c>
      <c r="AR381" s="6">
        <f t="shared" si="22"/>
        <v>49.4</v>
      </c>
      <c r="AS381" s="6">
        <f t="shared" si="23"/>
        <v>19</v>
      </c>
      <c r="AT381" s="6">
        <v>17.752913752913752</v>
      </c>
      <c r="AU381" s="6">
        <v>293.01061771561768</v>
      </c>
      <c r="AV381">
        <v>55.8</v>
      </c>
    </row>
    <row r="382" spans="1:48" x14ac:dyDescent="0.25">
      <c r="A382" t="s">
        <v>244</v>
      </c>
      <c r="B382" s="2">
        <v>2016</v>
      </c>
      <c r="C382" s="8" t="s">
        <v>614</v>
      </c>
      <c r="D382" s="2" t="s">
        <v>327</v>
      </c>
      <c r="E382" t="s">
        <v>456</v>
      </c>
      <c r="F382" s="5" t="s">
        <v>615</v>
      </c>
      <c r="Q382">
        <v>19</v>
      </c>
      <c r="W382">
        <v>14</v>
      </c>
      <c r="X382">
        <v>63</v>
      </c>
      <c r="Y382">
        <v>3</v>
      </c>
      <c r="AP382" s="6">
        <f t="shared" si="21"/>
        <v>0.69</v>
      </c>
      <c r="AQ382" s="6">
        <f t="shared" si="20"/>
        <v>33</v>
      </c>
      <c r="AR382" s="6">
        <f t="shared" si="22"/>
        <v>63</v>
      </c>
      <c r="AS382" s="6">
        <f t="shared" si="23"/>
        <v>3</v>
      </c>
      <c r="AT382" s="6">
        <v>17.616161616161616</v>
      </c>
      <c r="AU382" s="6">
        <v>291.73637373737375</v>
      </c>
      <c r="AV382">
        <v>59.3</v>
      </c>
    </row>
    <row r="383" spans="1:48" x14ac:dyDescent="0.25">
      <c r="A383" t="s">
        <v>245</v>
      </c>
      <c r="B383" s="2">
        <v>2016</v>
      </c>
      <c r="C383" s="8" t="s">
        <v>614</v>
      </c>
      <c r="D383" s="2" t="s">
        <v>327</v>
      </c>
      <c r="E383" t="s">
        <v>456</v>
      </c>
      <c r="F383" s="5" t="s">
        <v>615</v>
      </c>
      <c r="Q383">
        <v>25.1</v>
      </c>
      <c r="W383">
        <v>6.7</v>
      </c>
      <c r="X383">
        <v>46.1</v>
      </c>
      <c r="Y383">
        <v>15.4</v>
      </c>
      <c r="Z383">
        <v>3</v>
      </c>
      <c r="AP383" s="6">
        <f t="shared" si="21"/>
        <v>0.8590000000000001</v>
      </c>
      <c r="AQ383" s="6">
        <f t="shared" si="20"/>
        <v>31.8</v>
      </c>
      <c r="AR383" s="6">
        <f t="shared" si="22"/>
        <v>46.1</v>
      </c>
      <c r="AS383" s="6">
        <f t="shared" si="23"/>
        <v>18.399999999999999</v>
      </c>
      <c r="AT383" s="6">
        <v>17.478712357217027</v>
      </c>
      <c r="AU383" s="6">
        <v>289.41758566978189</v>
      </c>
      <c r="AV383">
        <v>51.9</v>
      </c>
    </row>
    <row r="384" spans="1:48" x14ac:dyDescent="0.25">
      <c r="A384" t="s">
        <v>246</v>
      </c>
      <c r="B384" s="2">
        <v>2016</v>
      </c>
      <c r="C384" s="8" t="s">
        <v>614</v>
      </c>
      <c r="D384" s="2" t="s">
        <v>327</v>
      </c>
      <c r="E384" t="s">
        <v>456</v>
      </c>
      <c r="F384" s="5" t="s">
        <v>615</v>
      </c>
      <c r="M384">
        <v>1</v>
      </c>
      <c r="Q384">
        <v>17.8</v>
      </c>
      <c r="W384">
        <v>14</v>
      </c>
      <c r="X384">
        <v>46.3</v>
      </c>
      <c r="Y384">
        <v>17.899999999999999</v>
      </c>
      <c r="AP384" s="6">
        <f t="shared" si="21"/>
        <v>0.82099999999999995</v>
      </c>
      <c r="AQ384" s="6">
        <f t="shared" si="20"/>
        <v>32.799999999999997</v>
      </c>
      <c r="AR384" s="6">
        <f t="shared" si="22"/>
        <v>46.3</v>
      </c>
      <c r="AS384" s="6">
        <f t="shared" si="23"/>
        <v>17.899999999999999</v>
      </c>
      <c r="AT384" s="6">
        <v>17.591752577319586</v>
      </c>
      <c r="AU384" s="6">
        <v>291.09517319587627</v>
      </c>
      <c r="AV384">
        <v>56.6</v>
      </c>
    </row>
    <row r="385" spans="1:48" x14ac:dyDescent="0.25">
      <c r="A385" t="s">
        <v>247</v>
      </c>
      <c r="B385" s="2">
        <v>2016</v>
      </c>
      <c r="C385" s="8" t="s">
        <v>614</v>
      </c>
      <c r="D385" s="2" t="s">
        <v>327</v>
      </c>
      <c r="E385" t="s">
        <v>456</v>
      </c>
      <c r="F385" s="5" t="s">
        <v>615</v>
      </c>
      <c r="Q385">
        <v>23.1</v>
      </c>
      <c r="W385">
        <v>12.8</v>
      </c>
      <c r="X385">
        <v>21.5</v>
      </c>
      <c r="Y385">
        <v>29</v>
      </c>
      <c r="Z385">
        <v>13.6</v>
      </c>
      <c r="AP385" s="6">
        <f t="shared" si="21"/>
        <v>1.2030000000000001</v>
      </c>
      <c r="AQ385" s="6">
        <f t="shared" si="20"/>
        <v>35.900000000000006</v>
      </c>
      <c r="AR385" s="6">
        <f t="shared" si="22"/>
        <v>21.5</v>
      </c>
      <c r="AS385" s="6">
        <f t="shared" si="23"/>
        <v>42.6</v>
      </c>
      <c r="AT385" s="6">
        <v>17.538</v>
      </c>
      <c r="AU385" s="6">
        <v>289.62780599999996</v>
      </c>
      <c r="AV385">
        <v>48.5</v>
      </c>
    </row>
    <row r="386" spans="1:48" x14ac:dyDescent="0.25">
      <c r="A386" t="s">
        <v>248</v>
      </c>
      <c r="B386" s="2">
        <v>2016</v>
      </c>
      <c r="C386" s="8" t="s">
        <v>614</v>
      </c>
      <c r="D386" s="2" t="s">
        <v>327</v>
      </c>
      <c r="E386" t="s">
        <v>456</v>
      </c>
      <c r="F386" s="5" t="s">
        <v>615</v>
      </c>
      <c r="Q386">
        <v>29</v>
      </c>
      <c r="W386">
        <v>9.6999999999999993</v>
      </c>
      <c r="X386">
        <v>38.299999999999997</v>
      </c>
      <c r="Y386">
        <v>21.8</v>
      </c>
      <c r="Z386">
        <v>1.2</v>
      </c>
      <c r="AP386" s="6">
        <f t="shared" si="21"/>
        <v>0.85499999999999998</v>
      </c>
      <c r="AQ386" s="6">
        <f t="shared" si="20"/>
        <v>38.700000000000003</v>
      </c>
      <c r="AR386" s="6">
        <f t="shared" si="22"/>
        <v>38.299999999999997</v>
      </c>
      <c r="AS386" s="6">
        <f t="shared" si="23"/>
        <v>23</v>
      </c>
      <c r="AT386" s="6">
        <v>17.420000000000002</v>
      </c>
      <c r="AU386" s="6">
        <v>288.66830999999996</v>
      </c>
      <c r="AV386">
        <v>55.6</v>
      </c>
    </row>
    <row r="387" spans="1:48" x14ac:dyDescent="0.25">
      <c r="A387" t="s">
        <v>249</v>
      </c>
      <c r="B387" s="2">
        <v>2016</v>
      </c>
      <c r="C387" s="8" t="s">
        <v>614</v>
      </c>
      <c r="D387" s="2" t="s">
        <v>327</v>
      </c>
      <c r="E387" t="s">
        <v>456</v>
      </c>
      <c r="F387" s="5" t="s">
        <v>615</v>
      </c>
      <c r="Q387">
        <v>2.2999999999999998</v>
      </c>
      <c r="W387">
        <v>38.299999999999997</v>
      </c>
      <c r="X387">
        <v>57.9</v>
      </c>
      <c r="Y387">
        <v>0.8</v>
      </c>
      <c r="Z387">
        <v>0.4</v>
      </c>
      <c r="AP387" s="6">
        <f t="shared" si="21"/>
        <v>0.60699999999999998</v>
      </c>
      <c r="AQ387" s="6">
        <f t="shared" ref="AQ387:AQ450" si="24">G387+H387+I387+K387+L387+M387+O387+Q387+U387+W387+AA387+AC387+AH387+AI387+AN387+J387</f>
        <v>40.599999999999994</v>
      </c>
      <c r="AR387" s="6">
        <f t="shared" si="22"/>
        <v>57.9</v>
      </c>
      <c r="AS387" s="6">
        <f t="shared" si="23"/>
        <v>1.2000000000000002</v>
      </c>
      <c r="AT387" s="6">
        <v>17.953861584754264</v>
      </c>
      <c r="AU387" s="6">
        <v>296.65200501504512</v>
      </c>
      <c r="AV387">
        <v>61.5</v>
      </c>
    </row>
    <row r="388" spans="1:48" x14ac:dyDescent="0.25">
      <c r="A388" t="s">
        <v>250</v>
      </c>
      <c r="B388" s="2">
        <v>2016</v>
      </c>
      <c r="C388" s="8" t="s">
        <v>614</v>
      </c>
      <c r="D388" s="2" t="s">
        <v>327</v>
      </c>
      <c r="E388" t="s">
        <v>456</v>
      </c>
      <c r="F388" s="5" t="s">
        <v>615</v>
      </c>
      <c r="Q388">
        <v>17.899999999999999</v>
      </c>
      <c r="W388">
        <v>18.5</v>
      </c>
      <c r="X388">
        <v>42.7</v>
      </c>
      <c r="Y388">
        <v>13.7</v>
      </c>
      <c r="Z388">
        <v>2.1</v>
      </c>
      <c r="AP388" s="6">
        <f t="shared" ref="AP388:AP451" si="25">(N388*1+P388*1+R388*1+S388*2+T388*3+V388*1+X388*1+Y388*2+Z388*3+AB388*1+AD388*1+AE388*2+AF388*4+AJ388*1+AL388*5+AM388*6)/100</f>
        <v>0.7639999999999999</v>
      </c>
      <c r="AQ388" s="6">
        <f t="shared" si="24"/>
        <v>36.4</v>
      </c>
      <c r="AR388" s="6">
        <f t="shared" ref="AR388:AR451" si="26">N388+P388+R388+V388+X388+AB388+AD388+AJ388</f>
        <v>42.7</v>
      </c>
      <c r="AS388" s="6">
        <f t="shared" ref="AS388:AS451" si="27">S388+T388+Y388+Z388+AE388+AF388+AG388+AK388+AL388+AM388</f>
        <v>15.799999999999999</v>
      </c>
      <c r="AT388" s="6">
        <v>17.622760800842993</v>
      </c>
      <c r="AU388" s="6">
        <v>291.61329926238147</v>
      </c>
      <c r="AV388">
        <v>57.3</v>
      </c>
    </row>
    <row r="389" spans="1:48" x14ac:dyDescent="0.25">
      <c r="A389" t="s">
        <v>251</v>
      </c>
      <c r="B389" s="2">
        <v>2016</v>
      </c>
      <c r="C389" s="8" t="s">
        <v>614</v>
      </c>
      <c r="D389" s="2" t="s">
        <v>327</v>
      </c>
      <c r="E389" t="s">
        <v>456</v>
      </c>
      <c r="F389" s="5" t="s">
        <v>615</v>
      </c>
      <c r="Q389">
        <v>0.7</v>
      </c>
      <c r="W389">
        <v>46.4</v>
      </c>
      <c r="X389">
        <v>49.5</v>
      </c>
      <c r="Y389">
        <v>0.9</v>
      </c>
      <c r="AP389" s="6">
        <f t="shared" si="25"/>
        <v>0.51300000000000001</v>
      </c>
      <c r="AQ389" s="6">
        <f t="shared" si="24"/>
        <v>47.1</v>
      </c>
      <c r="AR389" s="6">
        <f t="shared" si="26"/>
        <v>49.5</v>
      </c>
      <c r="AS389" s="6">
        <f t="shared" si="27"/>
        <v>0.9</v>
      </c>
      <c r="AT389" s="6">
        <v>17.985641025641026</v>
      </c>
      <c r="AU389" s="6">
        <v>297.26403794871794</v>
      </c>
      <c r="AV389">
        <v>63.5</v>
      </c>
    </row>
    <row r="390" spans="1:48" x14ac:dyDescent="0.25">
      <c r="A390" t="s">
        <v>252</v>
      </c>
      <c r="B390" s="2">
        <v>2016</v>
      </c>
      <c r="C390" s="8" t="s">
        <v>614</v>
      </c>
      <c r="D390" s="2" t="s">
        <v>327</v>
      </c>
      <c r="E390" t="s">
        <v>456</v>
      </c>
      <c r="F390" s="5" t="s">
        <v>615</v>
      </c>
      <c r="K390">
        <v>35.6</v>
      </c>
      <c r="M390">
        <v>50.7</v>
      </c>
      <c r="Q390">
        <v>4.5</v>
      </c>
      <c r="X390">
        <v>8.3000000000000007</v>
      </c>
      <c r="Y390">
        <v>0.1</v>
      </c>
      <c r="AP390" s="6">
        <f t="shared" si="25"/>
        <v>8.5000000000000006E-2</v>
      </c>
      <c r="AQ390" s="6">
        <f t="shared" si="24"/>
        <v>90.800000000000011</v>
      </c>
      <c r="AR390" s="6">
        <f t="shared" si="26"/>
        <v>8.3000000000000007</v>
      </c>
      <c r="AS390" s="6">
        <f t="shared" si="27"/>
        <v>0.1</v>
      </c>
      <c r="AT390" s="6">
        <v>13.711693548387096</v>
      </c>
      <c r="AU390" s="6">
        <v>238.1895544354839</v>
      </c>
      <c r="AV390">
        <v>66.099999999999994</v>
      </c>
    </row>
    <row r="391" spans="1:48" x14ac:dyDescent="0.25">
      <c r="A391" t="s">
        <v>253</v>
      </c>
      <c r="B391" s="2">
        <v>2016</v>
      </c>
      <c r="C391" s="8" t="s">
        <v>614</v>
      </c>
      <c r="D391" s="2" t="s">
        <v>327</v>
      </c>
      <c r="E391" t="s">
        <v>456</v>
      </c>
      <c r="F391" s="5" t="s">
        <v>615</v>
      </c>
      <c r="K391">
        <v>87.9</v>
      </c>
      <c r="M391">
        <v>1.9</v>
      </c>
      <c r="Q391">
        <v>0.5</v>
      </c>
      <c r="X391">
        <v>5.4</v>
      </c>
      <c r="AP391" s="6">
        <f t="shared" si="25"/>
        <v>5.4000000000000006E-2</v>
      </c>
      <c r="AQ391" s="6">
        <f t="shared" si="24"/>
        <v>90.300000000000011</v>
      </c>
      <c r="AR391" s="6">
        <f t="shared" si="26"/>
        <v>5.4</v>
      </c>
      <c r="AS391" s="6">
        <f t="shared" si="27"/>
        <v>0</v>
      </c>
      <c r="AT391" s="6">
        <v>12.399164054336467</v>
      </c>
      <c r="AU391" s="6">
        <v>219.83722152560082</v>
      </c>
      <c r="AV391">
        <v>63.2</v>
      </c>
    </row>
    <row r="392" spans="1:48" x14ac:dyDescent="0.25">
      <c r="A392" t="s">
        <v>254</v>
      </c>
      <c r="B392" s="2">
        <v>2016</v>
      </c>
      <c r="C392" s="8" t="s">
        <v>614</v>
      </c>
      <c r="D392" s="2" t="s">
        <v>327</v>
      </c>
      <c r="E392" t="s">
        <v>456</v>
      </c>
      <c r="F392" s="5" t="s">
        <v>615</v>
      </c>
      <c r="Q392">
        <v>5.4</v>
      </c>
      <c r="W392">
        <v>8.5</v>
      </c>
      <c r="X392">
        <v>55.1</v>
      </c>
      <c r="Y392">
        <v>8.1999999999999993</v>
      </c>
      <c r="AC392">
        <v>20.7</v>
      </c>
      <c r="AP392" s="6">
        <f t="shared" si="25"/>
        <v>0.71499999999999997</v>
      </c>
      <c r="AQ392" s="6">
        <f t="shared" si="24"/>
        <v>34.6</v>
      </c>
      <c r="AR392" s="6">
        <f t="shared" si="26"/>
        <v>55.1</v>
      </c>
      <c r="AS392" s="6">
        <f t="shared" si="27"/>
        <v>8.1999999999999993</v>
      </c>
      <c r="AT392" s="6">
        <v>18.312563840653727</v>
      </c>
      <c r="AU392" s="6">
        <v>301.43752706843713</v>
      </c>
      <c r="AV392">
        <v>59.77</v>
      </c>
    </row>
    <row r="393" spans="1:48" x14ac:dyDescent="0.25">
      <c r="A393" t="s">
        <v>244</v>
      </c>
      <c r="B393" s="2">
        <v>2016</v>
      </c>
      <c r="C393" s="8" t="s">
        <v>614</v>
      </c>
      <c r="D393" s="2" t="s">
        <v>327</v>
      </c>
      <c r="E393" t="s">
        <v>456</v>
      </c>
      <c r="F393" s="5" t="s">
        <v>615</v>
      </c>
      <c r="Q393">
        <v>19</v>
      </c>
      <c r="W393">
        <v>14</v>
      </c>
      <c r="X393">
        <v>63</v>
      </c>
      <c r="Y393">
        <v>3</v>
      </c>
      <c r="AC393">
        <v>1</v>
      </c>
      <c r="AP393" s="6">
        <f t="shared" si="25"/>
        <v>0.69</v>
      </c>
      <c r="AQ393" s="6">
        <f t="shared" si="24"/>
        <v>34</v>
      </c>
      <c r="AR393" s="6">
        <f t="shared" si="26"/>
        <v>63</v>
      </c>
      <c r="AS393" s="6">
        <f t="shared" si="27"/>
        <v>3</v>
      </c>
      <c r="AT393" s="6">
        <v>17.64</v>
      </c>
      <c r="AU393" s="6">
        <v>292.08467999999999</v>
      </c>
      <c r="AV393">
        <v>59.32</v>
      </c>
    </row>
    <row r="394" spans="1:48" x14ac:dyDescent="0.25">
      <c r="A394" t="s">
        <v>255</v>
      </c>
      <c r="B394" s="2">
        <v>2016</v>
      </c>
      <c r="C394" s="8" t="s">
        <v>614</v>
      </c>
      <c r="D394" s="2" t="s">
        <v>327</v>
      </c>
      <c r="E394" t="s">
        <v>456</v>
      </c>
      <c r="F394" s="5" t="s">
        <v>615</v>
      </c>
      <c r="Q394">
        <v>6.1</v>
      </c>
      <c r="W394">
        <v>47.5</v>
      </c>
      <c r="X394">
        <v>46.4</v>
      </c>
      <c r="AP394" s="6">
        <f t="shared" si="25"/>
        <v>0.46399999999999997</v>
      </c>
      <c r="AQ394" s="6">
        <f t="shared" si="24"/>
        <v>53.6</v>
      </c>
      <c r="AR394" s="6">
        <f t="shared" si="26"/>
        <v>46.4</v>
      </c>
      <c r="AS394" s="6">
        <f t="shared" si="27"/>
        <v>0</v>
      </c>
      <c r="AT394" s="6">
        <v>17.878</v>
      </c>
      <c r="AU394" s="6">
        <v>295.87845600000003</v>
      </c>
      <c r="AV394">
        <v>64.260000000000005</v>
      </c>
    </row>
    <row r="395" spans="1:48" x14ac:dyDescent="0.25">
      <c r="A395" t="s">
        <v>256</v>
      </c>
      <c r="B395" s="2">
        <v>2016</v>
      </c>
      <c r="C395" s="8" t="s">
        <v>614</v>
      </c>
      <c r="D395" s="2" t="s">
        <v>327</v>
      </c>
      <c r="E395" t="s">
        <v>456</v>
      </c>
      <c r="F395" s="5" t="s">
        <v>615</v>
      </c>
      <c r="Q395">
        <v>4</v>
      </c>
      <c r="W395">
        <v>6.1</v>
      </c>
      <c r="X395">
        <v>14.8</v>
      </c>
      <c r="Y395">
        <v>71</v>
      </c>
      <c r="Z395">
        <v>1</v>
      </c>
      <c r="AC395">
        <v>3</v>
      </c>
      <c r="AP395" s="6">
        <f t="shared" si="25"/>
        <v>1.5980000000000001</v>
      </c>
      <c r="AQ395" s="6">
        <f t="shared" si="24"/>
        <v>13.1</v>
      </c>
      <c r="AR395" s="6">
        <f t="shared" si="26"/>
        <v>14.8</v>
      </c>
      <c r="AS395" s="6">
        <f t="shared" si="27"/>
        <v>72</v>
      </c>
      <c r="AT395" s="6">
        <v>17.97997997997998</v>
      </c>
      <c r="AU395" s="6">
        <v>295.03359059059056</v>
      </c>
      <c r="AV395">
        <v>41.25</v>
      </c>
    </row>
    <row r="396" spans="1:48" x14ac:dyDescent="0.25">
      <c r="A396" t="s">
        <v>257</v>
      </c>
      <c r="B396" s="2">
        <v>2016</v>
      </c>
      <c r="C396" s="8" t="s">
        <v>614</v>
      </c>
      <c r="D396" s="2" t="s">
        <v>327</v>
      </c>
      <c r="E396" t="s">
        <v>456</v>
      </c>
      <c r="F396" s="5" t="s">
        <v>615</v>
      </c>
      <c r="M396">
        <v>0.8</v>
      </c>
      <c r="Q396">
        <v>14.5</v>
      </c>
      <c r="W396">
        <v>3.8</v>
      </c>
      <c r="X396">
        <v>18.5</v>
      </c>
      <c r="Y396">
        <v>61.4</v>
      </c>
      <c r="AC396">
        <v>1</v>
      </c>
      <c r="AP396" s="6">
        <f t="shared" si="25"/>
        <v>1.413</v>
      </c>
      <c r="AQ396" s="6">
        <f t="shared" si="24"/>
        <v>20.100000000000001</v>
      </c>
      <c r="AR396" s="6">
        <f t="shared" si="26"/>
        <v>18.5</v>
      </c>
      <c r="AS396" s="6">
        <f t="shared" si="27"/>
        <v>61.4</v>
      </c>
      <c r="AT396" s="6">
        <v>17.698</v>
      </c>
      <c r="AU396" s="6">
        <v>291.45122599999996</v>
      </c>
      <c r="AV396">
        <v>44.45</v>
      </c>
    </row>
    <row r="397" spans="1:48" x14ac:dyDescent="0.25">
      <c r="A397" t="s">
        <v>258</v>
      </c>
      <c r="B397" s="2">
        <v>2016</v>
      </c>
      <c r="C397" s="8" t="s">
        <v>614</v>
      </c>
      <c r="D397" s="2" t="s">
        <v>327</v>
      </c>
      <c r="E397" t="s">
        <v>456</v>
      </c>
      <c r="F397" s="5" t="s">
        <v>615</v>
      </c>
      <c r="J397">
        <v>0.8</v>
      </c>
      <c r="K397">
        <v>35.6</v>
      </c>
      <c r="M397">
        <v>50.7</v>
      </c>
      <c r="Q397">
        <v>4.5</v>
      </c>
      <c r="X397">
        <v>8.3000000000000007</v>
      </c>
      <c r="Y397">
        <v>0.1</v>
      </c>
      <c r="AP397" s="6">
        <f t="shared" si="25"/>
        <v>8.5000000000000006E-2</v>
      </c>
      <c r="AQ397" s="6">
        <f t="shared" si="24"/>
        <v>91.600000000000009</v>
      </c>
      <c r="AR397" s="6">
        <f t="shared" si="26"/>
        <v>8.3000000000000007</v>
      </c>
      <c r="AS397" s="6">
        <f t="shared" si="27"/>
        <v>0.1</v>
      </c>
      <c r="AT397" s="6">
        <v>13.682000000000002</v>
      </c>
      <c r="AU397" s="6">
        <v>237.77441400000004</v>
      </c>
      <c r="AV397">
        <v>66.13</v>
      </c>
    </row>
    <row r="398" spans="1:48" x14ac:dyDescent="0.25">
      <c r="A398" t="s">
        <v>259</v>
      </c>
      <c r="B398" s="2">
        <v>2016</v>
      </c>
      <c r="C398" s="8" t="s">
        <v>614</v>
      </c>
      <c r="D398" s="2" t="s">
        <v>327</v>
      </c>
      <c r="E398" t="s">
        <v>456</v>
      </c>
      <c r="F398" s="5" t="s">
        <v>615</v>
      </c>
      <c r="J398">
        <v>0.1</v>
      </c>
      <c r="K398">
        <v>19.600000000000001</v>
      </c>
      <c r="M398">
        <v>54.5</v>
      </c>
      <c r="Q398">
        <v>19.600000000000001</v>
      </c>
      <c r="X398">
        <v>5.4</v>
      </c>
      <c r="AP398" s="6">
        <f t="shared" si="25"/>
        <v>5.4000000000000006E-2</v>
      </c>
      <c r="AQ398" s="6">
        <f t="shared" si="24"/>
        <v>93.799999999999983</v>
      </c>
      <c r="AR398" s="6">
        <f t="shared" si="26"/>
        <v>5.4</v>
      </c>
      <c r="AS398" s="6">
        <f t="shared" si="27"/>
        <v>0</v>
      </c>
      <c r="AT398" s="6">
        <v>14.213709677419354</v>
      </c>
      <c r="AU398" s="6">
        <v>245.29383467741934</v>
      </c>
      <c r="AV398">
        <v>67.47</v>
      </c>
    </row>
    <row r="399" spans="1:48" x14ac:dyDescent="0.25">
      <c r="A399" t="s">
        <v>260</v>
      </c>
      <c r="B399" s="2">
        <v>2016</v>
      </c>
      <c r="C399" s="8" t="s">
        <v>614</v>
      </c>
      <c r="D399" s="2" t="s">
        <v>327</v>
      </c>
      <c r="E399" t="s">
        <v>456</v>
      </c>
      <c r="F399" s="5" t="s">
        <v>615</v>
      </c>
      <c r="Q399">
        <v>66</v>
      </c>
      <c r="W399">
        <v>3.5</v>
      </c>
      <c r="X399">
        <v>27.5</v>
      </c>
      <c r="Y399">
        <v>3</v>
      </c>
      <c r="AP399" s="6">
        <f t="shared" si="25"/>
        <v>0.33500000000000002</v>
      </c>
      <c r="AQ399" s="6">
        <f t="shared" si="24"/>
        <v>69.5</v>
      </c>
      <c r="AR399" s="6">
        <f t="shared" si="26"/>
        <v>27.5</v>
      </c>
      <c r="AS399" s="6">
        <f t="shared" si="27"/>
        <v>3</v>
      </c>
      <c r="AT399" s="6">
        <v>16.68</v>
      </c>
      <c r="AU399" s="6">
        <v>279.32771000000002</v>
      </c>
      <c r="AV399">
        <v>65.27</v>
      </c>
    </row>
    <row r="400" spans="1:48" x14ac:dyDescent="0.25">
      <c r="A400" t="s">
        <v>261</v>
      </c>
      <c r="B400" s="2">
        <v>2016</v>
      </c>
      <c r="C400" s="8" t="s">
        <v>614</v>
      </c>
      <c r="D400" s="2" t="s">
        <v>327</v>
      </c>
      <c r="E400" t="s">
        <v>456</v>
      </c>
      <c r="F400" s="5" t="s">
        <v>615</v>
      </c>
      <c r="M400">
        <v>0.1</v>
      </c>
      <c r="Q400">
        <v>17.8</v>
      </c>
      <c r="W400">
        <v>14</v>
      </c>
      <c r="X400">
        <v>46.3</v>
      </c>
      <c r="Y400">
        <v>17.899999999999999</v>
      </c>
      <c r="AC400">
        <v>3</v>
      </c>
      <c r="AP400" s="6">
        <f t="shared" si="25"/>
        <v>0.82099999999999995</v>
      </c>
      <c r="AQ400" s="6">
        <f t="shared" si="24"/>
        <v>34.900000000000006</v>
      </c>
      <c r="AR400" s="6">
        <f t="shared" si="26"/>
        <v>46.3</v>
      </c>
      <c r="AS400" s="6">
        <f t="shared" si="27"/>
        <v>17.899999999999999</v>
      </c>
      <c r="AT400" s="6">
        <v>17.697275479313824</v>
      </c>
      <c r="AU400" s="6">
        <v>292.61118365287592</v>
      </c>
      <c r="AV400">
        <v>56.61</v>
      </c>
    </row>
    <row r="401" spans="1:48" x14ac:dyDescent="0.25">
      <c r="A401" t="s">
        <v>262</v>
      </c>
      <c r="B401" s="2">
        <v>2016</v>
      </c>
      <c r="C401" s="8" t="s">
        <v>614</v>
      </c>
      <c r="D401" s="2" t="s">
        <v>327</v>
      </c>
      <c r="E401" t="s">
        <v>456</v>
      </c>
      <c r="F401" s="5" t="s">
        <v>615</v>
      </c>
      <c r="Q401">
        <v>25.4</v>
      </c>
      <c r="X401">
        <v>46.8</v>
      </c>
      <c r="Y401">
        <v>27.8</v>
      </c>
      <c r="AP401" s="6">
        <f t="shared" si="25"/>
        <v>1.024</v>
      </c>
      <c r="AQ401" s="6">
        <f t="shared" si="24"/>
        <v>25.4</v>
      </c>
      <c r="AR401" s="6">
        <f t="shared" si="26"/>
        <v>46.8</v>
      </c>
      <c r="AS401" s="6">
        <f t="shared" si="27"/>
        <v>27.8</v>
      </c>
      <c r="AT401" s="6">
        <v>17.492000000000004</v>
      </c>
      <c r="AU401" s="6">
        <v>289.33928400000002</v>
      </c>
      <c r="AV401">
        <v>52.22</v>
      </c>
    </row>
    <row r="402" spans="1:48" x14ac:dyDescent="0.25">
      <c r="A402" t="s">
        <v>263</v>
      </c>
      <c r="B402" s="2">
        <v>2016</v>
      </c>
      <c r="C402" s="8" t="s">
        <v>614</v>
      </c>
      <c r="D402" s="2" t="s">
        <v>327</v>
      </c>
      <c r="E402" t="s">
        <v>456</v>
      </c>
      <c r="F402" s="5" t="s">
        <v>615</v>
      </c>
      <c r="Q402">
        <v>24.4</v>
      </c>
      <c r="R402">
        <v>0.2</v>
      </c>
      <c r="W402">
        <v>7.2</v>
      </c>
      <c r="X402">
        <v>50.5</v>
      </c>
      <c r="Y402">
        <v>15.8</v>
      </c>
      <c r="Z402">
        <v>0.6</v>
      </c>
      <c r="AC402">
        <v>0.7</v>
      </c>
      <c r="AD402">
        <v>0.2</v>
      </c>
      <c r="AP402" s="6">
        <f t="shared" si="25"/>
        <v>0.84300000000000008</v>
      </c>
      <c r="AQ402" s="6">
        <f t="shared" si="24"/>
        <v>32.299999999999997</v>
      </c>
      <c r="AR402" s="6">
        <f t="shared" si="26"/>
        <v>50.900000000000006</v>
      </c>
      <c r="AS402" s="6">
        <f t="shared" si="27"/>
        <v>16.400000000000002</v>
      </c>
      <c r="AT402" s="6">
        <v>17.524096385542169</v>
      </c>
      <c r="AU402" s="6">
        <v>290.14545180722894</v>
      </c>
      <c r="AV402">
        <v>56.33</v>
      </c>
    </row>
    <row r="403" spans="1:48" x14ac:dyDescent="0.25">
      <c r="A403" t="s">
        <v>264</v>
      </c>
      <c r="B403" s="2">
        <v>2016</v>
      </c>
      <c r="C403" s="8" t="s">
        <v>614</v>
      </c>
      <c r="D403" s="2" t="s">
        <v>327</v>
      </c>
      <c r="E403" t="s">
        <v>456</v>
      </c>
      <c r="F403" s="5" t="s">
        <v>615</v>
      </c>
      <c r="M403">
        <v>0.4</v>
      </c>
      <c r="Q403">
        <v>19.7</v>
      </c>
      <c r="R403">
        <v>0.4</v>
      </c>
      <c r="W403">
        <v>6.5</v>
      </c>
      <c r="X403">
        <v>50.3</v>
      </c>
      <c r="Y403">
        <v>21.6</v>
      </c>
      <c r="Z403">
        <v>1.1000000000000001</v>
      </c>
      <c r="AP403" s="6">
        <f t="shared" si="25"/>
        <v>0.97199999999999998</v>
      </c>
      <c r="AQ403" s="6">
        <f t="shared" si="24"/>
        <v>26.599999999999998</v>
      </c>
      <c r="AR403" s="6">
        <f t="shared" si="26"/>
        <v>50.699999999999996</v>
      </c>
      <c r="AS403" s="6">
        <f t="shared" si="27"/>
        <v>22.700000000000003</v>
      </c>
      <c r="AT403" s="6">
        <v>17.581999999999997</v>
      </c>
      <c r="AU403" s="6">
        <v>290.70636400000001</v>
      </c>
      <c r="AV403">
        <v>54</v>
      </c>
    </row>
    <row r="404" spans="1:48" x14ac:dyDescent="0.25">
      <c r="A404" t="s">
        <v>93</v>
      </c>
      <c r="B404" s="2">
        <v>2016</v>
      </c>
      <c r="C404" s="8" t="s">
        <v>614</v>
      </c>
      <c r="D404" s="2" t="s">
        <v>327</v>
      </c>
      <c r="E404" t="s">
        <v>456</v>
      </c>
      <c r="F404" s="5" t="s">
        <v>615</v>
      </c>
      <c r="M404">
        <v>1.4</v>
      </c>
      <c r="Q404">
        <v>15.6</v>
      </c>
      <c r="W404">
        <v>9.6999999999999993</v>
      </c>
      <c r="X404">
        <v>40.799999999999997</v>
      </c>
      <c r="Y404">
        <v>32.1</v>
      </c>
      <c r="AC404">
        <v>0.4</v>
      </c>
      <c r="AP404" s="6">
        <f t="shared" si="25"/>
        <v>1.05</v>
      </c>
      <c r="AQ404" s="6">
        <f t="shared" si="24"/>
        <v>27.099999999999998</v>
      </c>
      <c r="AR404" s="6">
        <f t="shared" si="26"/>
        <v>40.799999999999997</v>
      </c>
      <c r="AS404" s="6">
        <f t="shared" si="27"/>
        <v>32.1</v>
      </c>
      <c r="AT404" s="6">
        <v>17.64</v>
      </c>
      <c r="AU404" s="6">
        <v>291.36424999999997</v>
      </c>
      <c r="AV404">
        <v>52.31</v>
      </c>
    </row>
    <row r="405" spans="1:48" x14ac:dyDescent="0.25">
      <c r="A405" t="s">
        <v>265</v>
      </c>
      <c r="B405" s="2">
        <v>2016</v>
      </c>
      <c r="C405" s="8" t="s">
        <v>614</v>
      </c>
      <c r="D405" s="2" t="s">
        <v>327</v>
      </c>
      <c r="E405" t="s">
        <v>456</v>
      </c>
      <c r="F405" s="5" t="s">
        <v>615</v>
      </c>
      <c r="M405">
        <v>1.8</v>
      </c>
      <c r="Q405">
        <v>15.2</v>
      </c>
      <c r="W405">
        <v>4.5</v>
      </c>
      <c r="X405">
        <v>32.6</v>
      </c>
      <c r="Y405">
        <v>43.6</v>
      </c>
      <c r="AP405" s="6">
        <f t="shared" si="25"/>
        <v>1.1980000000000002</v>
      </c>
      <c r="AQ405" s="6">
        <f t="shared" si="24"/>
        <v>21.5</v>
      </c>
      <c r="AR405" s="6">
        <f t="shared" si="26"/>
        <v>32.6</v>
      </c>
      <c r="AS405" s="6">
        <f t="shared" si="27"/>
        <v>43.6</v>
      </c>
      <c r="AT405" s="6">
        <v>17.615148413510745</v>
      </c>
      <c r="AU405" s="6">
        <v>290.66274206755372</v>
      </c>
      <c r="AV405">
        <v>48.94</v>
      </c>
    </row>
    <row r="406" spans="1:48" x14ac:dyDescent="0.25">
      <c r="A406" t="s">
        <v>266</v>
      </c>
      <c r="B406" s="2">
        <v>2016</v>
      </c>
      <c r="C406" s="8" t="s">
        <v>614</v>
      </c>
      <c r="D406" s="2" t="s">
        <v>327</v>
      </c>
      <c r="E406" t="s">
        <v>456</v>
      </c>
      <c r="F406" s="5" t="s">
        <v>615</v>
      </c>
      <c r="M406">
        <v>8</v>
      </c>
      <c r="Q406">
        <v>23</v>
      </c>
      <c r="W406">
        <v>8</v>
      </c>
      <c r="X406">
        <v>32</v>
      </c>
      <c r="Y406">
        <v>22</v>
      </c>
      <c r="AC406">
        <v>3</v>
      </c>
      <c r="AP406" s="6">
        <f t="shared" si="25"/>
        <v>0.76</v>
      </c>
      <c r="AQ406" s="6">
        <f t="shared" si="24"/>
        <v>42</v>
      </c>
      <c r="AR406" s="6">
        <f t="shared" si="26"/>
        <v>32</v>
      </c>
      <c r="AS406" s="6">
        <f t="shared" si="27"/>
        <v>22</v>
      </c>
      <c r="AT406" s="6">
        <v>17.25</v>
      </c>
      <c r="AU406" s="6">
        <v>286.41024999999996</v>
      </c>
      <c r="AV406">
        <v>57.51</v>
      </c>
    </row>
    <row r="407" spans="1:48" x14ac:dyDescent="0.25">
      <c r="A407" t="s">
        <v>267</v>
      </c>
      <c r="B407" s="2">
        <v>2016</v>
      </c>
      <c r="C407" s="8" t="s">
        <v>614</v>
      </c>
      <c r="D407" s="2" t="s">
        <v>327</v>
      </c>
      <c r="E407" t="s">
        <v>456</v>
      </c>
      <c r="F407" s="5" t="s">
        <v>615</v>
      </c>
      <c r="M407">
        <v>39.200000000000003</v>
      </c>
      <c r="Q407">
        <v>13.3</v>
      </c>
      <c r="W407">
        <v>2.4</v>
      </c>
      <c r="X407">
        <v>44.1</v>
      </c>
      <c r="Y407">
        <v>1</v>
      </c>
      <c r="AP407" s="6">
        <f t="shared" si="25"/>
        <v>0.46100000000000002</v>
      </c>
      <c r="AQ407" s="6">
        <f t="shared" si="24"/>
        <v>54.9</v>
      </c>
      <c r="AR407" s="6">
        <f t="shared" si="26"/>
        <v>44.1</v>
      </c>
      <c r="AS407" s="6">
        <f t="shared" si="27"/>
        <v>1</v>
      </c>
      <c r="AT407" s="6">
        <v>16.166000000000004</v>
      </c>
      <c r="AU407" s="6">
        <v>271.86572200000001</v>
      </c>
      <c r="AV407">
        <v>61.85</v>
      </c>
    </row>
    <row r="408" spans="1:48" x14ac:dyDescent="0.25">
      <c r="A408" t="s">
        <v>268</v>
      </c>
      <c r="B408" s="2">
        <v>2016</v>
      </c>
      <c r="C408" s="8" t="s">
        <v>614</v>
      </c>
      <c r="D408" s="2" t="s">
        <v>327</v>
      </c>
      <c r="E408" t="s">
        <v>456</v>
      </c>
      <c r="F408" s="5" t="s">
        <v>615</v>
      </c>
      <c r="Q408">
        <v>9</v>
      </c>
      <c r="W408">
        <v>0</v>
      </c>
      <c r="X408">
        <v>14.6</v>
      </c>
      <c r="Y408">
        <v>73.7</v>
      </c>
      <c r="Z408">
        <v>2.7</v>
      </c>
      <c r="AP408" s="6">
        <f t="shared" si="25"/>
        <v>1.7009999999999998</v>
      </c>
      <c r="AQ408" s="6">
        <f t="shared" si="24"/>
        <v>9</v>
      </c>
      <c r="AR408" s="6">
        <f t="shared" si="26"/>
        <v>14.6</v>
      </c>
      <c r="AS408" s="6">
        <f t="shared" si="27"/>
        <v>76.400000000000006</v>
      </c>
      <c r="AT408" s="6">
        <v>17.819999999999997</v>
      </c>
      <c r="AU408" s="6">
        <v>292.58613999999994</v>
      </c>
      <c r="AV408">
        <v>38.729999999999997</v>
      </c>
    </row>
    <row r="409" spans="1:48" x14ac:dyDescent="0.25">
      <c r="A409" t="s">
        <v>269</v>
      </c>
      <c r="B409" s="2">
        <v>2016</v>
      </c>
      <c r="C409" s="8" t="s">
        <v>614</v>
      </c>
      <c r="D409" s="2" t="s">
        <v>327</v>
      </c>
      <c r="E409" t="s">
        <v>456</v>
      </c>
      <c r="F409" s="5" t="s">
        <v>615</v>
      </c>
      <c r="M409">
        <v>0.2</v>
      </c>
      <c r="Q409">
        <v>11</v>
      </c>
      <c r="W409">
        <v>10.199999999999999</v>
      </c>
      <c r="X409">
        <v>29.5</v>
      </c>
      <c r="Y409">
        <v>46.4</v>
      </c>
      <c r="Z409">
        <v>0.4</v>
      </c>
      <c r="AD409">
        <v>2.2999999999999998</v>
      </c>
      <c r="AP409" s="6">
        <f t="shared" si="25"/>
        <v>1.258</v>
      </c>
      <c r="AQ409" s="6">
        <f t="shared" si="24"/>
        <v>21.4</v>
      </c>
      <c r="AR409" s="6">
        <f t="shared" si="26"/>
        <v>31.8</v>
      </c>
      <c r="AS409" s="6">
        <f t="shared" si="27"/>
        <v>46.8</v>
      </c>
      <c r="AT409" s="6">
        <v>17.817999999999998</v>
      </c>
      <c r="AU409" s="6">
        <v>293.44510599999995</v>
      </c>
      <c r="AV409">
        <v>48.31</v>
      </c>
    </row>
    <row r="410" spans="1:48" x14ac:dyDescent="0.25">
      <c r="A410" t="s">
        <v>270</v>
      </c>
      <c r="B410" s="2">
        <v>2016</v>
      </c>
      <c r="C410" s="8" t="s">
        <v>614</v>
      </c>
      <c r="D410" s="2" t="s">
        <v>327</v>
      </c>
      <c r="E410" t="s">
        <v>456</v>
      </c>
      <c r="F410" s="5" t="s">
        <v>615</v>
      </c>
      <c r="Q410">
        <v>18.399999999999999</v>
      </c>
      <c r="R410">
        <v>0.3</v>
      </c>
      <c r="W410">
        <v>11.8</v>
      </c>
      <c r="X410">
        <v>18.3</v>
      </c>
      <c r="Y410">
        <v>26.7</v>
      </c>
      <c r="Z410">
        <v>23.2</v>
      </c>
      <c r="AC410">
        <v>0.5</v>
      </c>
      <c r="AD410">
        <v>0.2</v>
      </c>
      <c r="AH410">
        <v>0.6</v>
      </c>
      <c r="AP410" s="6">
        <f t="shared" si="25"/>
        <v>1.4179999999999999</v>
      </c>
      <c r="AQ410" s="6">
        <f t="shared" si="24"/>
        <v>31.3</v>
      </c>
      <c r="AR410" s="6">
        <f t="shared" si="26"/>
        <v>18.8</v>
      </c>
      <c r="AS410" s="6">
        <f t="shared" si="27"/>
        <v>49.9</v>
      </c>
      <c r="AT410" s="6">
        <v>17.657999999999998</v>
      </c>
      <c r="AU410" s="6">
        <v>290.88094600000005</v>
      </c>
      <c r="AV410">
        <v>44</v>
      </c>
    </row>
    <row r="411" spans="1:48" x14ac:dyDescent="0.25">
      <c r="A411" t="s">
        <v>271</v>
      </c>
      <c r="B411" s="2">
        <v>2016</v>
      </c>
      <c r="C411" s="8" t="s">
        <v>614</v>
      </c>
      <c r="D411" s="2" t="s">
        <v>327</v>
      </c>
      <c r="E411" t="s">
        <v>456</v>
      </c>
      <c r="F411" s="5" t="s">
        <v>615</v>
      </c>
      <c r="K411">
        <v>0.1</v>
      </c>
      <c r="M411">
        <v>1</v>
      </c>
      <c r="Q411">
        <v>42.8</v>
      </c>
      <c r="W411">
        <v>4.5</v>
      </c>
      <c r="X411">
        <v>40.5</v>
      </c>
      <c r="Y411">
        <v>10.1</v>
      </c>
      <c r="Z411">
        <v>0.2</v>
      </c>
      <c r="AP411" s="6">
        <f t="shared" si="25"/>
        <v>0.61299999999999999</v>
      </c>
      <c r="AQ411" s="6">
        <f t="shared" si="24"/>
        <v>48.4</v>
      </c>
      <c r="AR411" s="6">
        <f t="shared" si="26"/>
        <v>40.5</v>
      </c>
      <c r="AS411" s="6">
        <f t="shared" si="27"/>
        <v>10.299999999999999</v>
      </c>
      <c r="AT411" s="6">
        <v>17.090725806451612</v>
      </c>
      <c r="AU411" s="6">
        <v>284.52317741935479</v>
      </c>
      <c r="AV411">
        <v>54.6</v>
      </c>
    </row>
    <row r="412" spans="1:48" x14ac:dyDescent="0.25">
      <c r="A412" t="s">
        <v>272</v>
      </c>
      <c r="B412" s="2">
        <v>2016</v>
      </c>
      <c r="C412" s="8" t="s">
        <v>614</v>
      </c>
      <c r="D412" s="2" t="s">
        <v>327</v>
      </c>
      <c r="E412" t="s">
        <v>456</v>
      </c>
      <c r="F412" s="5" t="s">
        <v>615</v>
      </c>
      <c r="K412">
        <v>0.1</v>
      </c>
      <c r="M412">
        <v>0.1</v>
      </c>
      <c r="Q412">
        <v>10.199999999999999</v>
      </c>
      <c r="W412">
        <v>3.7</v>
      </c>
      <c r="X412">
        <v>22.8</v>
      </c>
      <c r="Y412">
        <v>53.7</v>
      </c>
      <c r="Z412">
        <v>8.6</v>
      </c>
      <c r="AC412">
        <v>0.3</v>
      </c>
      <c r="AH412">
        <v>0.1</v>
      </c>
      <c r="AP412" s="6">
        <f t="shared" si="25"/>
        <v>1.56</v>
      </c>
      <c r="AQ412" s="6">
        <f t="shared" si="24"/>
        <v>14.499999999999998</v>
      </c>
      <c r="AR412" s="6">
        <f t="shared" si="26"/>
        <v>22.8</v>
      </c>
      <c r="AS412" s="6">
        <f t="shared" si="27"/>
        <v>62.300000000000004</v>
      </c>
      <c r="AT412" s="6">
        <v>17.794176706827312</v>
      </c>
      <c r="AU412" s="6">
        <v>292.49375803212854</v>
      </c>
      <c r="AV412">
        <v>37.9</v>
      </c>
    </row>
    <row r="413" spans="1:48" x14ac:dyDescent="0.25">
      <c r="A413" t="s">
        <v>273</v>
      </c>
      <c r="B413" s="2">
        <v>2016</v>
      </c>
      <c r="C413" s="8" t="s">
        <v>614</v>
      </c>
      <c r="D413" s="2" t="s">
        <v>327</v>
      </c>
      <c r="E413" t="s">
        <v>456</v>
      </c>
      <c r="F413" s="5" t="s">
        <v>615</v>
      </c>
      <c r="Q413">
        <v>13.27</v>
      </c>
      <c r="W413">
        <v>2.8</v>
      </c>
      <c r="X413">
        <v>64.150000000000006</v>
      </c>
      <c r="Y413">
        <v>17.920000000000002</v>
      </c>
      <c r="Z413">
        <v>1.86</v>
      </c>
      <c r="AP413" s="6">
        <f t="shared" si="25"/>
        <v>1.0557000000000001</v>
      </c>
      <c r="AQ413" s="6">
        <f t="shared" si="24"/>
        <v>16.07</v>
      </c>
      <c r="AR413" s="6">
        <f t="shared" si="26"/>
        <v>64.150000000000006</v>
      </c>
      <c r="AS413" s="6">
        <f t="shared" si="27"/>
        <v>19.78</v>
      </c>
      <c r="AT413" s="6">
        <v>17.7346</v>
      </c>
      <c r="AU413" s="6">
        <v>292.67911419999996</v>
      </c>
      <c r="AV413">
        <v>52</v>
      </c>
    </row>
    <row r="414" spans="1:48" x14ac:dyDescent="0.25">
      <c r="A414" t="s">
        <v>274</v>
      </c>
      <c r="B414" s="2">
        <v>2016</v>
      </c>
      <c r="C414" s="8" t="s">
        <v>614</v>
      </c>
      <c r="D414" s="2" t="s">
        <v>327</v>
      </c>
      <c r="E414" t="s">
        <v>456</v>
      </c>
      <c r="F414" s="5" t="s">
        <v>615</v>
      </c>
      <c r="Q414">
        <v>5.93</v>
      </c>
      <c r="R414">
        <v>0.04</v>
      </c>
      <c r="W414">
        <v>30.47</v>
      </c>
      <c r="X414">
        <v>54.26</v>
      </c>
      <c r="Y414">
        <v>7.8</v>
      </c>
      <c r="Z414">
        <v>0.66</v>
      </c>
      <c r="AC414">
        <v>0.51</v>
      </c>
      <c r="AP414" s="6">
        <f t="shared" si="25"/>
        <v>0.71879999999999999</v>
      </c>
      <c r="AQ414" s="6">
        <f t="shared" si="24"/>
        <v>36.909999999999997</v>
      </c>
      <c r="AR414" s="6">
        <f t="shared" si="26"/>
        <v>54.3</v>
      </c>
      <c r="AS414" s="6">
        <f t="shared" si="27"/>
        <v>8.4599999999999991</v>
      </c>
      <c r="AT414" s="6">
        <v>17.89043844687469</v>
      </c>
      <c r="AU414" s="6">
        <v>295.53687739540482</v>
      </c>
      <c r="AV414">
        <v>58.23</v>
      </c>
    </row>
    <row r="415" spans="1:48" x14ac:dyDescent="0.25">
      <c r="A415" t="s">
        <v>275</v>
      </c>
      <c r="B415" s="2">
        <v>2016</v>
      </c>
      <c r="C415" s="8" t="s">
        <v>614</v>
      </c>
      <c r="D415" s="2" t="s">
        <v>327</v>
      </c>
      <c r="E415" t="s">
        <v>456</v>
      </c>
      <c r="F415" s="5" t="s">
        <v>615</v>
      </c>
      <c r="Q415">
        <v>17.489999999999998</v>
      </c>
      <c r="R415">
        <v>0.5</v>
      </c>
      <c r="W415">
        <v>6.72</v>
      </c>
      <c r="X415">
        <v>48.54</v>
      </c>
      <c r="Y415">
        <v>22.2</v>
      </c>
      <c r="Z415">
        <v>0.77</v>
      </c>
      <c r="AC415">
        <v>0.34</v>
      </c>
      <c r="AP415" s="6">
        <f t="shared" si="25"/>
        <v>0.95750000000000002</v>
      </c>
      <c r="AQ415" s="6">
        <f t="shared" si="24"/>
        <v>24.549999999999997</v>
      </c>
      <c r="AR415" s="6">
        <f t="shared" si="26"/>
        <v>49.04</v>
      </c>
      <c r="AS415" s="6">
        <f t="shared" si="27"/>
        <v>22.97</v>
      </c>
      <c r="AT415" s="6">
        <v>17.634424192212094</v>
      </c>
      <c r="AU415" s="6">
        <v>291.40254121789559</v>
      </c>
      <c r="AV415">
        <v>54.88</v>
      </c>
    </row>
    <row r="416" spans="1:48" x14ac:dyDescent="0.25">
      <c r="A416" t="s">
        <v>276</v>
      </c>
      <c r="B416" s="2">
        <v>2016</v>
      </c>
      <c r="C416" s="8" t="s">
        <v>614</v>
      </c>
      <c r="D416" s="2" t="s">
        <v>327</v>
      </c>
      <c r="E416" t="s">
        <v>456</v>
      </c>
      <c r="F416" s="5" t="s">
        <v>615</v>
      </c>
      <c r="Q416">
        <v>17.5</v>
      </c>
      <c r="R416">
        <v>0.5</v>
      </c>
      <c r="W416">
        <v>1.7</v>
      </c>
      <c r="X416">
        <v>24.5</v>
      </c>
      <c r="Y416">
        <v>41.3</v>
      </c>
      <c r="Z416">
        <v>0.4</v>
      </c>
      <c r="AC416">
        <v>0.4</v>
      </c>
      <c r="AP416" s="6">
        <f t="shared" si="25"/>
        <v>1.0880000000000001</v>
      </c>
      <c r="AQ416" s="6">
        <f t="shared" si="24"/>
        <v>19.599999999999998</v>
      </c>
      <c r="AR416" s="6">
        <f t="shared" si="26"/>
        <v>25</v>
      </c>
      <c r="AS416" s="6">
        <f t="shared" si="27"/>
        <v>41.699999999999996</v>
      </c>
      <c r="AT416" s="6">
        <v>17.592120509849362</v>
      </c>
      <c r="AU416" s="6">
        <v>290.27043453070678</v>
      </c>
      <c r="AV416">
        <v>54</v>
      </c>
    </row>
    <row r="417" spans="1:48" x14ac:dyDescent="0.25">
      <c r="A417" t="s">
        <v>262</v>
      </c>
      <c r="B417" s="1">
        <v>2004</v>
      </c>
      <c r="C417" s="8" t="s">
        <v>565</v>
      </c>
      <c r="D417" t="s">
        <v>349</v>
      </c>
      <c r="E417" t="s">
        <v>457</v>
      </c>
      <c r="F417" t="s">
        <v>566</v>
      </c>
      <c r="Q417">
        <v>25.4</v>
      </c>
      <c r="X417">
        <v>46.8</v>
      </c>
      <c r="Y417">
        <v>27.8</v>
      </c>
      <c r="AP417" s="6">
        <f t="shared" si="25"/>
        <v>1.024</v>
      </c>
      <c r="AQ417" s="6">
        <f t="shared" si="24"/>
        <v>25.4</v>
      </c>
      <c r="AR417" s="6">
        <f t="shared" si="26"/>
        <v>46.8</v>
      </c>
      <c r="AS417" s="6">
        <f t="shared" si="27"/>
        <v>27.8</v>
      </c>
      <c r="AT417" s="6">
        <v>17.492000000000004</v>
      </c>
      <c r="AU417" s="6">
        <v>289.33928400000002</v>
      </c>
      <c r="AV417">
        <v>52.22</v>
      </c>
    </row>
    <row r="418" spans="1:48" x14ac:dyDescent="0.25">
      <c r="A418" t="s">
        <v>277</v>
      </c>
      <c r="B418" s="1">
        <v>2004</v>
      </c>
      <c r="C418" s="8" t="s">
        <v>565</v>
      </c>
      <c r="D418" t="s">
        <v>349</v>
      </c>
      <c r="E418" t="s">
        <v>457</v>
      </c>
      <c r="F418" t="s">
        <v>566</v>
      </c>
      <c r="M418">
        <v>1</v>
      </c>
      <c r="Q418">
        <v>17.2</v>
      </c>
      <c r="R418">
        <v>4.2</v>
      </c>
      <c r="W418">
        <v>7.5</v>
      </c>
      <c r="X418">
        <v>48.4</v>
      </c>
      <c r="Y418">
        <v>21.7</v>
      </c>
      <c r="AP418" s="6">
        <f t="shared" si="25"/>
        <v>0.96</v>
      </c>
      <c r="AQ418" s="6">
        <f t="shared" si="24"/>
        <v>25.7</v>
      </c>
      <c r="AR418" s="6">
        <f t="shared" si="26"/>
        <v>52.6</v>
      </c>
      <c r="AS418" s="6">
        <f t="shared" si="27"/>
        <v>21.7</v>
      </c>
      <c r="AT418" s="6">
        <v>17.531999999999996</v>
      </c>
      <c r="AU418" s="6">
        <v>290.02911399999999</v>
      </c>
      <c r="AV418">
        <v>53.47</v>
      </c>
    </row>
    <row r="419" spans="1:48" x14ac:dyDescent="0.25">
      <c r="A419" t="s">
        <v>263</v>
      </c>
      <c r="B419" s="1">
        <v>2004</v>
      </c>
      <c r="C419" s="8" t="s">
        <v>565</v>
      </c>
      <c r="D419" t="s">
        <v>349</v>
      </c>
      <c r="E419" t="s">
        <v>457</v>
      </c>
      <c r="F419" t="s">
        <v>566</v>
      </c>
      <c r="Q419">
        <v>24.4</v>
      </c>
      <c r="R419">
        <v>0.2</v>
      </c>
      <c r="W419">
        <v>7.2</v>
      </c>
      <c r="X419">
        <v>50.5</v>
      </c>
      <c r="Y419">
        <v>15.8</v>
      </c>
      <c r="Z419">
        <v>0.6</v>
      </c>
      <c r="AC419">
        <v>0.7</v>
      </c>
      <c r="AD419">
        <v>0.2</v>
      </c>
      <c r="AI419">
        <v>0.2</v>
      </c>
      <c r="AO419">
        <v>0.2</v>
      </c>
      <c r="AP419" s="6">
        <f t="shared" si="25"/>
        <v>0.84300000000000008</v>
      </c>
      <c r="AQ419" s="6">
        <f t="shared" si="24"/>
        <v>32.5</v>
      </c>
      <c r="AR419" s="6">
        <f t="shared" si="26"/>
        <v>50.900000000000006</v>
      </c>
      <c r="AS419" s="6">
        <f t="shared" si="27"/>
        <v>16.400000000000002</v>
      </c>
      <c r="AT419" s="6">
        <v>17.53306613226453</v>
      </c>
      <c r="AU419" s="6">
        <v>290.27466132264533</v>
      </c>
      <c r="AV419">
        <v>56.33</v>
      </c>
    </row>
    <row r="420" spans="1:48" x14ac:dyDescent="0.25">
      <c r="A420" t="s">
        <v>236</v>
      </c>
      <c r="B420" s="1">
        <v>2004</v>
      </c>
      <c r="C420" s="8" t="s">
        <v>565</v>
      </c>
      <c r="D420" t="s">
        <v>349</v>
      </c>
      <c r="E420" t="s">
        <v>457</v>
      </c>
      <c r="F420" t="s">
        <v>566</v>
      </c>
      <c r="Q420">
        <v>15.6</v>
      </c>
      <c r="W420">
        <v>10.5</v>
      </c>
      <c r="X420">
        <v>60.9</v>
      </c>
      <c r="Y420">
        <v>5.2</v>
      </c>
      <c r="Z420">
        <v>7.4</v>
      </c>
      <c r="AC420">
        <v>0.3</v>
      </c>
      <c r="AI420">
        <v>0.1</v>
      </c>
      <c r="AP420" s="6">
        <f t="shared" si="25"/>
        <v>0.93500000000000005</v>
      </c>
      <c r="AQ420" s="6">
        <f t="shared" si="24"/>
        <v>26.500000000000004</v>
      </c>
      <c r="AR420" s="6">
        <f t="shared" si="26"/>
        <v>60.9</v>
      </c>
      <c r="AS420" s="6">
        <f t="shared" si="27"/>
        <v>12.600000000000001</v>
      </c>
      <c r="AT420" s="6">
        <v>17.698</v>
      </c>
      <c r="AU420" s="6">
        <v>292.40789599999994</v>
      </c>
      <c r="AV420">
        <v>57.48</v>
      </c>
    </row>
    <row r="421" spans="1:48" x14ac:dyDescent="0.25">
      <c r="A421" t="s">
        <v>240</v>
      </c>
      <c r="B421" s="1">
        <v>2004</v>
      </c>
      <c r="C421" s="8" t="s">
        <v>565</v>
      </c>
      <c r="D421" t="s">
        <v>349</v>
      </c>
      <c r="E421" t="s">
        <v>457</v>
      </c>
      <c r="F421" t="s">
        <v>566</v>
      </c>
      <c r="Q421">
        <v>17</v>
      </c>
      <c r="R421">
        <v>4.3</v>
      </c>
      <c r="W421">
        <v>7.8</v>
      </c>
      <c r="X421">
        <v>32.4</v>
      </c>
      <c r="Y421">
        <v>31.3</v>
      </c>
      <c r="Z421">
        <v>7.2</v>
      </c>
      <c r="AP421" s="6">
        <f t="shared" si="25"/>
        <v>1.2090000000000001</v>
      </c>
      <c r="AQ421" s="6">
        <f t="shared" si="24"/>
        <v>24.8</v>
      </c>
      <c r="AR421" s="6">
        <f t="shared" si="26"/>
        <v>36.699999999999996</v>
      </c>
      <c r="AS421" s="6">
        <f t="shared" si="27"/>
        <v>38.5</v>
      </c>
      <c r="AT421" s="6">
        <v>17.574000000000002</v>
      </c>
      <c r="AU421" s="6">
        <v>290.12027799999998</v>
      </c>
      <c r="AV421">
        <v>50.46</v>
      </c>
    </row>
    <row r="422" spans="1:48" x14ac:dyDescent="0.25">
      <c r="A422" t="s">
        <v>248</v>
      </c>
      <c r="B422" s="1">
        <v>2004</v>
      </c>
      <c r="C422" s="8" t="s">
        <v>565</v>
      </c>
      <c r="D422" t="s">
        <v>349</v>
      </c>
      <c r="E422" t="s">
        <v>457</v>
      </c>
      <c r="F422" t="s">
        <v>566</v>
      </c>
      <c r="Q422">
        <v>29</v>
      </c>
      <c r="W422">
        <v>9.6999999999999993</v>
      </c>
      <c r="X422">
        <v>38.299999999999997</v>
      </c>
      <c r="Y422">
        <v>21.8</v>
      </c>
      <c r="Z422">
        <v>1.2</v>
      </c>
      <c r="AP422" s="6">
        <f t="shared" si="25"/>
        <v>0.85499999999999998</v>
      </c>
      <c r="AQ422" s="6">
        <f t="shared" si="24"/>
        <v>38.700000000000003</v>
      </c>
      <c r="AR422" s="6">
        <f t="shared" si="26"/>
        <v>38.299999999999997</v>
      </c>
      <c r="AS422" s="6">
        <f t="shared" si="27"/>
        <v>23</v>
      </c>
      <c r="AT422" s="6">
        <v>17.420000000000002</v>
      </c>
      <c r="AU422" s="6">
        <v>288.66830999999996</v>
      </c>
      <c r="AV422">
        <v>55.58</v>
      </c>
    </row>
    <row r="423" spans="1:48" x14ac:dyDescent="0.25">
      <c r="A423" t="s">
        <v>224</v>
      </c>
      <c r="B423" s="1">
        <v>2004</v>
      </c>
      <c r="C423" s="8" t="s">
        <v>565</v>
      </c>
      <c r="D423" t="s">
        <v>349</v>
      </c>
      <c r="E423" t="s">
        <v>457</v>
      </c>
      <c r="F423" t="s">
        <v>566</v>
      </c>
      <c r="X423">
        <v>15</v>
      </c>
      <c r="Y423">
        <v>65</v>
      </c>
      <c r="Z423">
        <v>15</v>
      </c>
      <c r="AO423">
        <v>5</v>
      </c>
      <c r="AP423" s="6">
        <f t="shared" si="25"/>
        <v>1.9</v>
      </c>
      <c r="AQ423" s="6">
        <f t="shared" si="24"/>
        <v>0</v>
      </c>
      <c r="AR423" s="6">
        <f t="shared" si="26"/>
        <v>15</v>
      </c>
      <c r="AS423" s="6">
        <f t="shared" si="27"/>
        <v>80</v>
      </c>
      <c r="AT423" s="6">
        <v>18</v>
      </c>
      <c r="AU423" s="6">
        <v>294.51299999999998</v>
      </c>
      <c r="AV423">
        <v>36.4</v>
      </c>
    </row>
    <row r="424" spans="1:48" x14ac:dyDescent="0.25">
      <c r="A424" t="s">
        <v>230</v>
      </c>
      <c r="B424" s="1">
        <v>2004</v>
      </c>
      <c r="C424" s="8" t="s">
        <v>565</v>
      </c>
      <c r="D424" t="s">
        <v>349</v>
      </c>
      <c r="E424" t="s">
        <v>457</v>
      </c>
      <c r="F424" t="s">
        <v>566</v>
      </c>
      <c r="Q424">
        <v>19.7</v>
      </c>
      <c r="W424">
        <v>2.4</v>
      </c>
      <c r="X424">
        <v>37.299999999999997</v>
      </c>
      <c r="Y424">
        <v>39.799999999999997</v>
      </c>
      <c r="AC424">
        <v>0.6</v>
      </c>
      <c r="AI424">
        <v>0.2</v>
      </c>
      <c r="AP424" s="6">
        <f t="shared" si="25"/>
        <v>1.1689999999999998</v>
      </c>
      <c r="AQ424" s="6">
        <f t="shared" si="24"/>
        <v>22.9</v>
      </c>
      <c r="AR424" s="6">
        <f t="shared" si="26"/>
        <v>37.299999999999997</v>
      </c>
      <c r="AS424" s="6">
        <f t="shared" si="27"/>
        <v>39.799999999999997</v>
      </c>
      <c r="AT424" s="6">
        <v>17.626000000000001</v>
      </c>
      <c r="AU424" s="6">
        <v>290.92914200000001</v>
      </c>
      <c r="AV424">
        <v>49.6</v>
      </c>
    </row>
    <row r="425" spans="1:48" x14ac:dyDescent="0.25">
      <c r="A425" t="s">
        <v>266</v>
      </c>
      <c r="B425" s="1">
        <v>2004</v>
      </c>
      <c r="C425" s="8" t="s">
        <v>565</v>
      </c>
      <c r="D425" t="s">
        <v>349</v>
      </c>
      <c r="E425" t="s">
        <v>457</v>
      </c>
      <c r="F425" t="s">
        <v>566</v>
      </c>
      <c r="M425">
        <v>8</v>
      </c>
      <c r="Q425">
        <v>23</v>
      </c>
      <c r="W425">
        <v>8</v>
      </c>
      <c r="X425">
        <v>32</v>
      </c>
      <c r="Y425">
        <v>22</v>
      </c>
      <c r="AC425">
        <v>3</v>
      </c>
      <c r="AI425">
        <v>4</v>
      </c>
      <c r="AP425" s="6">
        <f t="shared" si="25"/>
        <v>0.76</v>
      </c>
      <c r="AQ425" s="6">
        <f t="shared" si="24"/>
        <v>46</v>
      </c>
      <c r="AR425" s="6">
        <f t="shared" si="26"/>
        <v>32</v>
      </c>
      <c r="AS425" s="6">
        <f t="shared" si="27"/>
        <v>22</v>
      </c>
      <c r="AT425" s="6">
        <v>17.440000000000001</v>
      </c>
      <c r="AU425" s="6">
        <v>289.13867999999997</v>
      </c>
      <c r="AV425">
        <v>57.51</v>
      </c>
    </row>
    <row r="426" spans="1:48" x14ac:dyDescent="0.25">
      <c r="A426" t="s">
        <v>98</v>
      </c>
      <c r="B426" s="1">
        <v>2004</v>
      </c>
      <c r="C426" s="8" t="s">
        <v>565</v>
      </c>
      <c r="D426" t="s">
        <v>349</v>
      </c>
      <c r="E426" t="s">
        <v>457</v>
      </c>
      <c r="F426" t="s">
        <v>566</v>
      </c>
      <c r="M426">
        <v>3.2</v>
      </c>
      <c r="Q426">
        <v>3.1</v>
      </c>
      <c r="W426">
        <v>2.6</v>
      </c>
      <c r="X426">
        <v>88</v>
      </c>
      <c r="Y426">
        <v>2.9</v>
      </c>
      <c r="AO426">
        <v>0.2</v>
      </c>
      <c r="AP426" s="6">
        <f t="shared" si="25"/>
        <v>0.93799999999999994</v>
      </c>
      <c r="AQ426" s="6">
        <f t="shared" si="24"/>
        <v>8.9</v>
      </c>
      <c r="AR426" s="6">
        <f t="shared" si="26"/>
        <v>88</v>
      </c>
      <c r="AS426" s="6">
        <f t="shared" si="27"/>
        <v>2.9</v>
      </c>
      <c r="AT426" s="6">
        <v>17.809619238476952</v>
      </c>
      <c r="AU426" s="6">
        <v>293.96303006012016</v>
      </c>
      <c r="AV426">
        <v>54.5</v>
      </c>
    </row>
    <row r="427" spans="1:48" x14ac:dyDescent="0.25">
      <c r="A427" t="s">
        <v>278</v>
      </c>
      <c r="B427" s="1">
        <v>2004</v>
      </c>
      <c r="C427" s="8" t="s">
        <v>565</v>
      </c>
      <c r="D427" t="s">
        <v>349</v>
      </c>
      <c r="E427" t="s">
        <v>457</v>
      </c>
      <c r="F427" t="s">
        <v>566</v>
      </c>
      <c r="M427">
        <v>11</v>
      </c>
      <c r="Q427">
        <v>1.2</v>
      </c>
      <c r="W427">
        <v>0.5</v>
      </c>
      <c r="X427">
        <v>56</v>
      </c>
      <c r="Y427">
        <v>29</v>
      </c>
      <c r="AC427">
        <v>2.2999999999999998</v>
      </c>
      <c r="AP427" s="6">
        <f t="shared" si="25"/>
        <v>1.1399999999999999</v>
      </c>
      <c r="AQ427" s="6">
        <f t="shared" si="24"/>
        <v>15</v>
      </c>
      <c r="AR427" s="6">
        <f t="shared" si="26"/>
        <v>56</v>
      </c>
      <c r="AS427" s="6">
        <f t="shared" si="27"/>
        <v>29</v>
      </c>
      <c r="AT427" s="6">
        <v>17.582000000000001</v>
      </c>
      <c r="AU427" s="6">
        <v>290.36976399999998</v>
      </c>
      <c r="AV427">
        <v>49.9</v>
      </c>
    </row>
    <row r="428" spans="1:48" x14ac:dyDescent="0.25">
      <c r="A428" t="s">
        <v>194</v>
      </c>
      <c r="B428" s="1">
        <v>2004</v>
      </c>
      <c r="C428" s="8" t="s">
        <v>565</v>
      </c>
      <c r="D428" t="s">
        <v>349</v>
      </c>
      <c r="E428" t="s">
        <v>457</v>
      </c>
      <c r="F428" t="s">
        <v>566</v>
      </c>
      <c r="K428">
        <v>2.8</v>
      </c>
      <c r="M428">
        <v>5.5</v>
      </c>
      <c r="Q428">
        <v>9.9</v>
      </c>
      <c r="W428">
        <v>1.1000000000000001</v>
      </c>
      <c r="X428">
        <v>15.8</v>
      </c>
      <c r="Y428">
        <v>22.1</v>
      </c>
      <c r="Z428">
        <v>42.7</v>
      </c>
      <c r="AO428">
        <v>0.1</v>
      </c>
      <c r="AP428" s="6">
        <f t="shared" si="25"/>
        <v>1.8810000000000002</v>
      </c>
      <c r="AQ428" s="6">
        <f t="shared" si="24"/>
        <v>19.300000000000004</v>
      </c>
      <c r="AR428" s="6">
        <f t="shared" si="26"/>
        <v>15.8</v>
      </c>
      <c r="AS428" s="6">
        <f t="shared" si="27"/>
        <v>64.800000000000011</v>
      </c>
      <c r="AT428" s="6">
        <v>17.413413413413412</v>
      </c>
      <c r="AU428" s="6">
        <v>286.51929429429424</v>
      </c>
      <c r="AV428">
        <v>34.25</v>
      </c>
    </row>
    <row r="429" spans="1:48" x14ac:dyDescent="0.25">
      <c r="A429" t="s">
        <v>279</v>
      </c>
      <c r="B429" s="1">
        <v>2004</v>
      </c>
      <c r="C429" s="8" t="s">
        <v>565</v>
      </c>
      <c r="D429" t="s">
        <v>349</v>
      </c>
      <c r="E429" t="s">
        <v>457</v>
      </c>
      <c r="F429" t="s">
        <v>566</v>
      </c>
      <c r="M429">
        <v>2.4</v>
      </c>
      <c r="Q429">
        <v>5.4</v>
      </c>
      <c r="X429">
        <v>45.8</v>
      </c>
      <c r="Y429">
        <v>46.4</v>
      </c>
      <c r="AP429" s="6">
        <f t="shared" si="25"/>
        <v>1.3859999999999999</v>
      </c>
      <c r="AQ429" s="6">
        <f t="shared" si="24"/>
        <v>7.8000000000000007</v>
      </c>
      <c r="AR429" s="6">
        <f t="shared" si="26"/>
        <v>45.8</v>
      </c>
      <c r="AS429" s="6">
        <f t="shared" si="27"/>
        <v>46.4</v>
      </c>
      <c r="AT429" s="6">
        <v>17.795999999999999</v>
      </c>
      <c r="AU429" s="6">
        <v>292.87949199999997</v>
      </c>
      <c r="AV429">
        <v>45.2</v>
      </c>
    </row>
    <row r="430" spans="1:48" x14ac:dyDescent="0.25">
      <c r="A430" t="s">
        <v>128</v>
      </c>
      <c r="B430" s="1">
        <v>2004</v>
      </c>
      <c r="C430" s="8" t="s">
        <v>565</v>
      </c>
      <c r="D430" t="s">
        <v>349</v>
      </c>
      <c r="E430" t="s">
        <v>457</v>
      </c>
      <c r="F430" t="s">
        <v>566</v>
      </c>
      <c r="Q430">
        <v>8</v>
      </c>
      <c r="W430">
        <v>15</v>
      </c>
      <c r="X430">
        <v>56</v>
      </c>
      <c r="Y430">
        <v>18</v>
      </c>
      <c r="AC430">
        <v>3</v>
      </c>
      <c r="AP430" s="6">
        <f t="shared" si="25"/>
        <v>0.92</v>
      </c>
      <c r="AQ430" s="6">
        <f t="shared" si="24"/>
        <v>26</v>
      </c>
      <c r="AR430" s="6">
        <f t="shared" si="26"/>
        <v>56</v>
      </c>
      <c r="AS430" s="6">
        <f t="shared" si="27"/>
        <v>18</v>
      </c>
      <c r="AT430" s="6">
        <v>17.899999999999999</v>
      </c>
      <c r="AU430" s="6">
        <v>295.27179999999998</v>
      </c>
      <c r="AV430">
        <v>54.99</v>
      </c>
    </row>
    <row r="431" spans="1:48" x14ac:dyDescent="0.25">
      <c r="A431" t="s">
        <v>229</v>
      </c>
      <c r="B431" s="1">
        <v>2004</v>
      </c>
      <c r="C431" s="8" t="s">
        <v>565</v>
      </c>
      <c r="D431" t="s">
        <v>349</v>
      </c>
      <c r="E431" t="s">
        <v>457</v>
      </c>
      <c r="F431" t="s">
        <v>566</v>
      </c>
      <c r="Q431">
        <v>8</v>
      </c>
      <c r="W431">
        <v>14</v>
      </c>
      <c r="X431">
        <v>48</v>
      </c>
      <c r="Y431">
        <v>30</v>
      </c>
      <c r="AP431" s="6">
        <f t="shared" si="25"/>
        <v>1.08</v>
      </c>
      <c r="AQ431" s="6">
        <f t="shared" si="24"/>
        <v>22</v>
      </c>
      <c r="AR431" s="6">
        <f t="shared" si="26"/>
        <v>48</v>
      </c>
      <c r="AS431" s="6">
        <f t="shared" si="27"/>
        <v>30</v>
      </c>
      <c r="AT431" s="6">
        <v>17.84</v>
      </c>
      <c r="AU431" s="6">
        <v>294.11008000000004</v>
      </c>
      <c r="AV431">
        <v>51.57</v>
      </c>
    </row>
    <row r="432" spans="1:48" x14ac:dyDescent="0.25">
      <c r="A432" t="s">
        <v>250</v>
      </c>
      <c r="B432" s="1">
        <v>2004</v>
      </c>
      <c r="C432" s="8" t="s">
        <v>565</v>
      </c>
      <c r="D432" t="s">
        <v>349</v>
      </c>
      <c r="E432" t="s">
        <v>457</v>
      </c>
      <c r="F432" t="s">
        <v>566</v>
      </c>
      <c r="Q432">
        <v>17.899999999999999</v>
      </c>
      <c r="R432">
        <v>2.5</v>
      </c>
      <c r="W432">
        <v>18.5</v>
      </c>
      <c r="X432">
        <v>42.7</v>
      </c>
      <c r="Y432">
        <v>13.7</v>
      </c>
      <c r="Z432">
        <v>2.1</v>
      </c>
      <c r="AN432">
        <v>2.6</v>
      </c>
      <c r="AP432" s="6">
        <f t="shared" si="25"/>
        <v>0.78899999999999992</v>
      </c>
      <c r="AQ432" s="6">
        <f t="shared" si="24"/>
        <v>39</v>
      </c>
      <c r="AR432" s="6">
        <f t="shared" si="26"/>
        <v>45.2</v>
      </c>
      <c r="AS432" s="6">
        <f t="shared" si="27"/>
        <v>15.799999999999999</v>
      </c>
      <c r="AT432" s="6">
        <v>17.748000000000001</v>
      </c>
      <c r="AU432" s="6">
        <v>293.4020460000001</v>
      </c>
      <c r="AV432">
        <v>57.3</v>
      </c>
    </row>
    <row r="433" spans="1:48" x14ac:dyDescent="0.25">
      <c r="A433" t="s">
        <v>280</v>
      </c>
      <c r="B433" s="1">
        <v>2004</v>
      </c>
      <c r="C433" s="8" t="s">
        <v>565</v>
      </c>
      <c r="D433" t="s">
        <v>349</v>
      </c>
      <c r="E433" t="s">
        <v>457</v>
      </c>
      <c r="F433" t="s">
        <v>566</v>
      </c>
      <c r="Q433">
        <v>2.5</v>
      </c>
      <c r="W433">
        <v>56.4</v>
      </c>
      <c r="X433">
        <v>39.4</v>
      </c>
      <c r="Y433">
        <v>1.7</v>
      </c>
      <c r="AP433" s="6">
        <f t="shared" si="25"/>
        <v>0.42799999999999999</v>
      </c>
      <c r="AQ433" s="6">
        <f t="shared" si="24"/>
        <v>58.9</v>
      </c>
      <c r="AR433" s="6">
        <f t="shared" si="26"/>
        <v>39.4</v>
      </c>
      <c r="AS433" s="6">
        <f t="shared" si="27"/>
        <v>1.7</v>
      </c>
      <c r="AT433" s="6">
        <v>17.949999999999996</v>
      </c>
      <c r="AU433" s="6">
        <v>296.96128999999996</v>
      </c>
      <c r="AV433">
        <v>65.16</v>
      </c>
    </row>
    <row r="434" spans="1:48" x14ac:dyDescent="0.25">
      <c r="A434" t="s">
        <v>281</v>
      </c>
      <c r="B434" s="1">
        <v>2004</v>
      </c>
      <c r="C434" s="8" t="s">
        <v>565</v>
      </c>
      <c r="D434" t="s">
        <v>349</v>
      </c>
      <c r="E434" t="s">
        <v>457</v>
      </c>
      <c r="F434" t="s">
        <v>566</v>
      </c>
      <c r="Q434">
        <v>3.7</v>
      </c>
      <c r="W434">
        <v>43.7</v>
      </c>
      <c r="X434">
        <v>52.9</v>
      </c>
      <c r="AP434" s="6">
        <f t="shared" si="25"/>
        <v>0.52900000000000003</v>
      </c>
      <c r="AQ434" s="6">
        <f t="shared" si="24"/>
        <v>47.400000000000006</v>
      </c>
      <c r="AR434" s="6">
        <f t="shared" si="26"/>
        <v>52.9</v>
      </c>
      <c r="AS434" s="6">
        <f t="shared" si="27"/>
        <v>0</v>
      </c>
      <c r="AT434" s="6">
        <v>17.926221335992022</v>
      </c>
      <c r="AU434" s="6">
        <v>296.42762811565302</v>
      </c>
      <c r="AV434">
        <v>63.1</v>
      </c>
    </row>
    <row r="435" spans="1:48" x14ac:dyDescent="0.25">
      <c r="A435" t="s">
        <v>251</v>
      </c>
      <c r="B435" s="1">
        <v>2004</v>
      </c>
      <c r="C435" s="8" t="s">
        <v>565</v>
      </c>
      <c r="D435" t="s">
        <v>349</v>
      </c>
      <c r="E435" t="s">
        <v>457</v>
      </c>
      <c r="F435" t="s">
        <v>566</v>
      </c>
      <c r="Q435">
        <v>0.7</v>
      </c>
      <c r="W435">
        <v>46.4</v>
      </c>
      <c r="X435">
        <v>49.5</v>
      </c>
      <c r="Y435">
        <v>0.9</v>
      </c>
      <c r="AC435">
        <v>2.5</v>
      </c>
      <c r="AP435" s="6">
        <f t="shared" si="25"/>
        <v>0.51300000000000001</v>
      </c>
      <c r="AQ435" s="6">
        <f t="shared" si="24"/>
        <v>49.6</v>
      </c>
      <c r="AR435" s="6">
        <f t="shared" si="26"/>
        <v>49.5</v>
      </c>
      <c r="AS435" s="6">
        <f t="shared" si="27"/>
        <v>0.9</v>
      </c>
      <c r="AT435" s="6">
        <v>18.036000000000001</v>
      </c>
      <c r="AU435" s="6">
        <v>297.99661199999997</v>
      </c>
      <c r="AV435">
        <v>63.52</v>
      </c>
    </row>
    <row r="436" spans="1:48" x14ac:dyDescent="0.25">
      <c r="A436" t="s">
        <v>233</v>
      </c>
      <c r="B436" s="1">
        <v>2004</v>
      </c>
      <c r="C436" s="8" t="s">
        <v>565</v>
      </c>
      <c r="D436" t="s">
        <v>349</v>
      </c>
      <c r="E436" t="s">
        <v>457</v>
      </c>
      <c r="F436" t="s">
        <v>566</v>
      </c>
      <c r="Q436">
        <v>7.1</v>
      </c>
      <c r="W436">
        <v>17.7</v>
      </c>
      <c r="X436">
        <v>38.4</v>
      </c>
      <c r="Z436">
        <v>36.799999999999997</v>
      </c>
      <c r="AP436" s="6">
        <f t="shared" si="25"/>
        <v>1.4879999999999998</v>
      </c>
      <c r="AQ436" s="6">
        <f t="shared" si="24"/>
        <v>24.799999999999997</v>
      </c>
      <c r="AR436" s="6">
        <f t="shared" si="26"/>
        <v>38.4</v>
      </c>
      <c r="AS436" s="6">
        <f t="shared" si="27"/>
        <v>36.799999999999997</v>
      </c>
      <c r="AT436" s="6">
        <v>17.857999999999997</v>
      </c>
      <c r="AU436" s="6">
        <v>293.54693599999996</v>
      </c>
      <c r="AV436">
        <v>50.7</v>
      </c>
    </row>
    <row r="437" spans="1:48" x14ac:dyDescent="0.25">
      <c r="A437" t="s">
        <v>202</v>
      </c>
      <c r="B437" s="1">
        <v>2004</v>
      </c>
      <c r="C437" s="8" t="s">
        <v>565</v>
      </c>
      <c r="D437" t="s">
        <v>349</v>
      </c>
      <c r="E437" t="s">
        <v>457</v>
      </c>
      <c r="F437" t="s">
        <v>566</v>
      </c>
      <c r="M437">
        <v>4.43</v>
      </c>
      <c r="W437">
        <v>7.93</v>
      </c>
      <c r="X437">
        <v>63.24</v>
      </c>
      <c r="Y437">
        <v>24.4</v>
      </c>
      <c r="AP437" s="6">
        <f t="shared" si="25"/>
        <v>1.1203999999999998</v>
      </c>
      <c r="AQ437" s="6">
        <f t="shared" si="24"/>
        <v>12.36</v>
      </c>
      <c r="AR437" s="6">
        <f t="shared" si="26"/>
        <v>63.24</v>
      </c>
      <c r="AS437" s="6">
        <f t="shared" si="27"/>
        <v>24.4</v>
      </c>
      <c r="AT437" s="6">
        <v>17.822800000000001</v>
      </c>
      <c r="AU437" s="6">
        <v>293.78740859999999</v>
      </c>
      <c r="AV437">
        <v>50.71</v>
      </c>
    </row>
    <row r="438" spans="1:48" x14ac:dyDescent="0.25">
      <c r="A438" t="s">
        <v>282</v>
      </c>
      <c r="B438" s="1">
        <v>2004</v>
      </c>
      <c r="C438" s="8" t="s">
        <v>565</v>
      </c>
      <c r="D438" t="s">
        <v>349</v>
      </c>
      <c r="E438" t="s">
        <v>457</v>
      </c>
      <c r="F438" t="s">
        <v>566</v>
      </c>
      <c r="Q438">
        <v>4</v>
      </c>
      <c r="W438">
        <v>4</v>
      </c>
      <c r="X438">
        <v>12</v>
      </c>
      <c r="Y438">
        <v>18</v>
      </c>
      <c r="Z438">
        <v>62</v>
      </c>
      <c r="AP438" s="6">
        <f t="shared" si="25"/>
        <v>2.34</v>
      </c>
      <c r="AQ438" s="6">
        <f t="shared" si="24"/>
        <v>8</v>
      </c>
      <c r="AR438" s="6">
        <f t="shared" si="26"/>
        <v>12</v>
      </c>
      <c r="AS438" s="6">
        <f t="shared" si="27"/>
        <v>80</v>
      </c>
      <c r="AT438" s="6">
        <v>17.920000000000002</v>
      </c>
      <c r="AU438" s="6">
        <v>292.71123999999998</v>
      </c>
      <c r="AV438">
        <v>25.46</v>
      </c>
    </row>
    <row r="439" spans="1:48" x14ac:dyDescent="0.25">
      <c r="A439" t="s">
        <v>253</v>
      </c>
      <c r="B439" s="1">
        <v>2004</v>
      </c>
      <c r="C439" s="8" t="s">
        <v>565</v>
      </c>
      <c r="D439" t="s">
        <v>349</v>
      </c>
      <c r="E439" t="s">
        <v>457</v>
      </c>
      <c r="F439" t="s">
        <v>566</v>
      </c>
      <c r="J439">
        <v>4.3</v>
      </c>
      <c r="K439">
        <v>87.5</v>
      </c>
      <c r="M439">
        <v>1.9</v>
      </c>
      <c r="Q439">
        <v>0.5</v>
      </c>
      <c r="X439">
        <v>5.4</v>
      </c>
      <c r="AP439" s="6">
        <f t="shared" si="25"/>
        <v>5.4000000000000006E-2</v>
      </c>
      <c r="AQ439" s="6">
        <f t="shared" si="24"/>
        <v>94.2</v>
      </c>
      <c r="AR439" s="6">
        <f t="shared" si="26"/>
        <v>5.4</v>
      </c>
      <c r="AS439" s="6">
        <f t="shared" si="27"/>
        <v>0</v>
      </c>
      <c r="AT439" s="6">
        <v>12.297188755020079</v>
      </c>
      <c r="AU439" s="6">
        <v>218.41123293172691</v>
      </c>
      <c r="AV439">
        <v>63.2</v>
      </c>
    </row>
    <row r="440" spans="1:48" x14ac:dyDescent="0.25">
      <c r="A440" t="s">
        <v>283</v>
      </c>
      <c r="B440" s="1">
        <v>2004</v>
      </c>
      <c r="C440" s="8" t="s">
        <v>565</v>
      </c>
      <c r="D440" t="s">
        <v>349</v>
      </c>
      <c r="E440" t="s">
        <v>457</v>
      </c>
      <c r="F440" t="s">
        <v>566</v>
      </c>
      <c r="K440">
        <v>96.3</v>
      </c>
      <c r="X440">
        <v>2.2999999999999998</v>
      </c>
      <c r="AO440">
        <v>1.4</v>
      </c>
      <c r="AP440" s="6">
        <f t="shared" si="25"/>
        <v>2.3E-2</v>
      </c>
      <c r="AQ440" s="6">
        <f t="shared" si="24"/>
        <v>96.3</v>
      </c>
      <c r="AR440" s="6">
        <f t="shared" si="26"/>
        <v>2.2999999999999998</v>
      </c>
      <c r="AS440" s="6">
        <f t="shared" si="27"/>
        <v>0</v>
      </c>
      <c r="AT440" s="6">
        <v>12.139959432048682</v>
      </c>
      <c r="AU440" s="6">
        <v>216.26755780933061</v>
      </c>
      <c r="AV440">
        <v>64.790000000000006</v>
      </c>
    </row>
    <row r="441" spans="1:48" x14ac:dyDescent="0.25">
      <c r="A441" t="s">
        <v>284</v>
      </c>
      <c r="B441" s="1">
        <v>2004</v>
      </c>
      <c r="C441" s="8" t="s">
        <v>565</v>
      </c>
      <c r="D441" t="s">
        <v>349</v>
      </c>
      <c r="E441" t="s">
        <v>457</v>
      </c>
      <c r="F441" t="s">
        <v>566</v>
      </c>
      <c r="J441">
        <v>3</v>
      </c>
      <c r="K441">
        <v>85.9</v>
      </c>
      <c r="M441">
        <v>3.8</v>
      </c>
      <c r="X441">
        <v>4</v>
      </c>
      <c r="Y441">
        <v>3.3</v>
      </c>
      <c r="AP441" s="6">
        <f t="shared" si="25"/>
        <v>0.106</v>
      </c>
      <c r="AQ441" s="6">
        <f t="shared" si="24"/>
        <v>92.7</v>
      </c>
      <c r="AR441" s="6">
        <f t="shared" si="26"/>
        <v>4</v>
      </c>
      <c r="AS441" s="6">
        <f t="shared" si="27"/>
        <v>3.3</v>
      </c>
      <c r="AT441" s="6">
        <v>12.454000000000002</v>
      </c>
      <c r="AU441" s="6">
        <v>220.50725800000001</v>
      </c>
      <c r="AV441">
        <v>64.05</v>
      </c>
    </row>
    <row r="442" spans="1:48" x14ac:dyDescent="0.25">
      <c r="A442" t="s">
        <v>210</v>
      </c>
      <c r="B442" s="1">
        <v>2004</v>
      </c>
      <c r="C442" s="8" t="s">
        <v>565</v>
      </c>
      <c r="D442" t="s">
        <v>349</v>
      </c>
      <c r="E442" t="s">
        <v>457</v>
      </c>
      <c r="F442" t="s">
        <v>566</v>
      </c>
      <c r="J442">
        <v>1.7</v>
      </c>
      <c r="K442">
        <v>59.1</v>
      </c>
      <c r="M442">
        <v>11.5</v>
      </c>
      <c r="X442">
        <v>21</v>
      </c>
      <c r="Y442">
        <v>6.7</v>
      </c>
      <c r="AP442" s="6">
        <f t="shared" si="25"/>
        <v>0.34399999999999997</v>
      </c>
      <c r="AQ442" s="6">
        <f t="shared" si="24"/>
        <v>72.3</v>
      </c>
      <c r="AR442" s="6">
        <f t="shared" si="26"/>
        <v>21</v>
      </c>
      <c r="AS442" s="6">
        <f t="shared" si="27"/>
        <v>6.7</v>
      </c>
      <c r="AT442" s="6">
        <v>13.857999999999997</v>
      </c>
      <c r="AU442" s="6">
        <v>239.72516599999992</v>
      </c>
      <c r="AV442">
        <v>60.77</v>
      </c>
    </row>
    <row r="443" spans="1:48" x14ac:dyDescent="0.25">
      <c r="A443" t="s">
        <v>247</v>
      </c>
      <c r="B443" s="1">
        <v>2004</v>
      </c>
      <c r="C443" s="8" t="s">
        <v>565</v>
      </c>
      <c r="D443" t="s">
        <v>349</v>
      </c>
      <c r="E443" t="s">
        <v>457</v>
      </c>
      <c r="F443" t="s">
        <v>566</v>
      </c>
      <c r="Q443">
        <v>23.1</v>
      </c>
      <c r="W443">
        <v>12.8</v>
      </c>
      <c r="X443">
        <v>21.5</v>
      </c>
      <c r="Y443">
        <v>29</v>
      </c>
      <c r="Z443">
        <v>13.6</v>
      </c>
      <c r="AP443" s="6">
        <f t="shared" si="25"/>
        <v>1.2030000000000001</v>
      </c>
      <c r="AQ443" s="6">
        <f t="shared" si="24"/>
        <v>35.900000000000006</v>
      </c>
      <c r="AR443" s="6">
        <f t="shared" si="26"/>
        <v>21.5</v>
      </c>
      <c r="AS443" s="6">
        <f t="shared" si="27"/>
        <v>42.6</v>
      </c>
      <c r="AT443" s="6">
        <v>17.538</v>
      </c>
      <c r="AU443" s="6">
        <v>289.62780599999996</v>
      </c>
      <c r="AV443">
        <v>48.52</v>
      </c>
    </row>
    <row r="444" spans="1:48" x14ac:dyDescent="0.25">
      <c r="A444" t="s">
        <v>226</v>
      </c>
      <c r="B444" s="1">
        <v>2004</v>
      </c>
      <c r="C444" s="8" t="s">
        <v>565</v>
      </c>
      <c r="D444" t="s">
        <v>349</v>
      </c>
      <c r="E444" t="s">
        <v>457</v>
      </c>
      <c r="F444" t="s">
        <v>566</v>
      </c>
      <c r="Q444">
        <v>4</v>
      </c>
      <c r="W444">
        <v>6.1</v>
      </c>
      <c r="X444">
        <v>14.8</v>
      </c>
      <c r="Y444">
        <v>71</v>
      </c>
      <c r="Z444">
        <v>1</v>
      </c>
      <c r="AC444">
        <v>3</v>
      </c>
      <c r="AP444" s="6">
        <f t="shared" si="25"/>
        <v>1.5980000000000001</v>
      </c>
      <c r="AQ444" s="6">
        <f t="shared" si="24"/>
        <v>13.1</v>
      </c>
      <c r="AR444" s="6">
        <f t="shared" si="26"/>
        <v>14.8</v>
      </c>
      <c r="AS444" s="6">
        <f t="shared" si="27"/>
        <v>72</v>
      </c>
      <c r="AT444" s="6">
        <v>17.97997997997998</v>
      </c>
      <c r="AU444" s="6">
        <v>295.03359059059056</v>
      </c>
      <c r="AV444">
        <v>41.25</v>
      </c>
    </row>
    <row r="445" spans="1:48" x14ac:dyDescent="0.25">
      <c r="A445" t="s">
        <v>227</v>
      </c>
      <c r="B445" s="1">
        <v>2004</v>
      </c>
      <c r="C445" s="8" t="s">
        <v>565</v>
      </c>
      <c r="D445" t="s">
        <v>349</v>
      </c>
      <c r="E445" t="s">
        <v>457</v>
      </c>
      <c r="F445" t="s">
        <v>566</v>
      </c>
      <c r="Q445">
        <v>9.6999999999999993</v>
      </c>
      <c r="W445">
        <v>2.4</v>
      </c>
      <c r="X445">
        <v>83.8</v>
      </c>
      <c r="Y445">
        <v>0.8</v>
      </c>
      <c r="AC445">
        <v>3.3</v>
      </c>
      <c r="AP445" s="6">
        <f t="shared" si="25"/>
        <v>0.85399999999999987</v>
      </c>
      <c r="AQ445" s="6">
        <f t="shared" si="24"/>
        <v>15.399999999999999</v>
      </c>
      <c r="AR445" s="6">
        <f t="shared" si="26"/>
        <v>83.8</v>
      </c>
      <c r="AS445" s="6">
        <f t="shared" si="27"/>
        <v>0.8</v>
      </c>
      <c r="AT445" s="6">
        <v>17.872</v>
      </c>
      <c r="AU445" s="6">
        <v>295.00978400000002</v>
      </c>
      <c r="AV445">
        <v>56.32</v>
      </c>
    </row>
    <row r="446" spans="1:48" x14ac:dyDescent="0.25">
      <c r="A446" t="s">
        <v>285</v>
      </c>
      <c r="B446" s="1">
        <v>2004</v>
      </c>
      <c r="C446" s="8" t="s">
        <v>565</v>
      </c>
      <c r="D446" t="s">
        <v>349</v>
      </c>
      <c r="E446" t="s">
        <v>457</v>
      </c>
      <c r="F446" t="s">
        <v>566</v>
      </c>
      <c r="M446">
        <v>39.200000000000003</v>
      </c>
      <c r="Q446">
        <v>13.3</v>
      </c>
      <c r="W446">
        <v>2.4</v>
      </c>
      <c r="X446">
        <v>44.1</v>
      </c>
      <c r="Y446">
        <v>1</v>
      </c>
      <c r="AP446" s="6">
        <f t="shared" si="25"/>
        <v>0.46100000000000002</v>
      </c>
      <c r="AQ446" s="6">
        <f t="shared" si="24"/>
        <v>54.9</v>
      </c>
      <c r="AR446" s="6">
        <f t="shared" si="26"/>
        <v>44.1</v>
      </c>
      <c r="AS446" s="6">
        <f t="shared" si="27"/>
        <v>1</v>
      </c>
      <c r="AT446" s="6">
        <v>16.166000000000004</v>
      </c>
      <c r="AU446" s="6">
        <v>271.86572200000001</v>
      </c>
      <c r="AV446">
        <v>61.81</v>
      </c>
    </row>
    <row r="447" spans="1:48" x14ac:dyDescent="0.25">
      <c r="A447" t="s">
        <v>286</v>
      </c>
      <c r="B447" s="1">
        <v>2004</v>
      </c>
      <c r="C447" s="8" t="s">
        <v>565</v>
      </c>
      <c r="D447" t="s">
        <v>349</v>
      </c>
      <c r="E447" t="s">
        <v>457</v>
      </c>
      <c r="F447" t="s">
        <v>566</v>
      </c>
      <c r="M447">
        <v>0.8</v>
      </c>
      <c r="Q447">
        <v>14.5</v>
      </c>
      <c r="W447">
        <v>3.8</v>
      </c>
      <c r="X447">
        <v>18.5</v>
      </c>
      <c r="Y447">
        <v>61.4</v>
      </c>
      <c r="AC447">
        <v>1</v>
      </c>
      <c r="AP447" s="6">
        <f t="shared" si="25"/>
        <v>1.413</v>
      </c>
      <c r="AQ447" s="6">
        <f t="shared" si="24"/>
        <v>20.100000000000001</v>
      </c>
      <c r="AR447" s="6">
        <f t="shared" si="26"/>
        <v>18.5</v>
      </c>
      <c r="AS447" s="6">
        <f t="shared" si="27"/>
        <v>61.4</v>
      </c>
      <c r="AT447" s="6">
        <v>17.698</v>
      </c>
      <c r="AU447" s="6">
        <v>291.45122599999996</v>
      </c>
      <c r="AV447">
        <v>44.45</v>
      </c>
    </row>
    <row r="448" spans="1:48" x14ac:dyDescent="0.25">
      <c r="A448" t="s">
        <v>243</v>
      </c>
      <c r="B448" s="1">
        <v>2004</v>
      </c>
      <c r="C448" s="8" t="s">
        <v>565</v>
      </c>
      <c r="D448" t="s">
        <v>349</v>
      </c>
      <c r="E448" t="s">
        <v>457</v>
      </c>
      <c r="F448" t="s">
        <v>566</v>
      </c>
      <c r="Q448">
        <v>10.6</v>
      </c>
      <c r="W448">
        <v>6.8</v>
      </c>
      <c r="X448">
        <v>49.4</v>
      </c>
      <c r="Y448">
        <v>19</v>
      </c>
      <c r="AC448">
        <v>4.0999999999999996</v>
      </c>
      <c r="AD448">
        <v>2.4</v>
      </c>
      <c r="AI448">
        <v>5.3</v>
      </c>
      <c r="AN448">
        <v>2.4</v>
      </c>
      <c r="AP448" s="6">
        <f t="shared" si="25"/>
        <v>0.89800000000000013</v>
      </c>
      <c r="AQ448" s="6">
        <f t="shared" si="24"/>
        <v>29.2</v>
      </c>
      <c r="AR448" s="6">
        <f t="shared" si="26"/>
        <v>51.8</v>
      </c>
      <c r="AS448" s="6">
        <f t="shared" si="27"/>
        <v>19</v>
      </c>
      <c r="AT448" s="6">
        <v>18.273999999999997</v>
      </c>
      <c r="AU448" s="6">
        <v>300.56107799999995</v>
      </c>
      <c r="AV448">
        <v>55.84</v>
      </c>
    </row>
    <row r="449" spans="1:48" x14ac:dyDescent="0.25">
      <c r="A449" t="s">
        <v>231</v>
      </c>
      <c r="B449" s="1">
        <v>2004</v>
      </c>
      <c r="C449" s="8" t="s">
        <v>565</v>
      </c>
      <c r="D449" t="s">
        <v>349</v>
      </c>
      <c r="E449" t="s">
        <v>457</v>
      </c>
      <c r="F449" t="s">
        <v>566</v>
      </c>
      <c r="Q449">
        <v>10.4</v>
      </c>
      <c r="W449">
        <v>5.5</v>
      </c>
      <c r="X449">
        <v>64.400000000000006</v>
      </c>
      <c r="Y449">
        <v>12.4</v>
      </c>
      <c r="AC449">
        <v>1.8</v>
      </c>
      <c r="AD449">
        <v>2.6</v>
      </c>
      <c r="AI449">
        <v>1.2</v>
      </c>
      <c r="AJ449">
        <v>1.7</v>
      </c>
      <c r="AP449" s="6">
        <f t="shared" si="25"/>
        <v>0.93500000000000005</v>
      </c>
      <c r="AQ449" s="6">
        <f t="shared" si="24"/>
        <v>18.899999999999999</v>
      </c>
      <c r="AR449" s="6">
        <f t="shared" si="26"/>
        <v>68.7</v>
      </c>
      <c r="AS449" s="6">
        <f t="shared" si="27"/>
        <v>12.4</v>
      </c>
      <c r="AT449" s="6">
        <v>17.995999999999999</v>
      </c>
      <c r="AU449" s="6">
        <v>296.5874419999999</v>
      </c>
      <c r="AV449">
        <v>55.37</v>
      </c>
    </row>
    <row r="450" spans="1:48" x14ac:dyDescent="0.25">
      <c r="A450" t="s">
        <v>252</v>
      </c>
      <c r="B450" s="1">
        <v>2004</v>
      </c>
      <c r="C450" s="8" t="s">
        <v>565</v>
      </c>
      <c r="D450" t="s">
        <v>349</v>
      </c>
      <c r="E450" t="s">
        <v>457</v>
      </c>
      <c r="F450" t="s">
        <v>566</v>
      </c>
      <c r="J450">
        <v>0.8</v>
      </c>
      <c r="K450">
        <v>35.6</v>
      </c>
      <c r="M450">
        <v>50.7</v>
      </c>
      <c r="Q450">
        <v>4.5</v>
      </c>
      <c r="X450">
        <v>8.3000000000000007</v>
      </c>
      <c r="Y450">
        <v>0.1</v>
      </c>
      <c r="AP450" s="6">
        <f t="shared" si="25"/>
        <v>8.5000000000000006E-2</v>
      </c>
      <c r="AQ450" s="6">
        <f t="shared" si="24"/>
        <v>91.600000000000009</v>
      </c>
      <c r="AR450" s="6">
        <f t="shared" si="26"/>
        <v>8.3000000000000007</v>
      </c>
      <c r="AS450" s="6">
        <f t="shared" si="27"/>
        <v>0.1</v>
      </c>
      <c r="AT450" s="6">
        <v>13.682000000000002</v>
      </c>
      <c r="AU450" s="6">
        <v>237.77441400000004</v>
      </c>
      <c r="AV450">
        <v>66.13</v>
      </c>
    </row>
    <row r="451" spans="1:48" x14ac:dyDescent="0.25">
      <c r="A451" t="s">
        <v>287</v>
      </c>
      <c r="B451" s="1">
        <v>2004</v>
      </c>
      <c r="C451" s="8" t="s">
        <v>565</v>
      </c>
      <c r="D451" t="s">
        <v>349</v>
      </c>
      <c r="E451" t="s">
        <v>457</v>
      </c>
      <c r="F451" t="s">
        <v>566</v>
      </c>
      <c r="Q451">
        <v>2</v>
      </c>
      <c r="W451">
        <v>13.8</v>
      </c>
      <c r="X451">
        <v>45.3</v>
      </c>
      <c r="AC451">
        <v>34.700000000000003</v>
      </c>
      <c r="AD451">
        <v>4.2</v>
      </c>
      <c r="AP451" s="6">
        <f t="shared" si="25"/>
        <v>0.495</v>
      </c>
      <c r="AQ451" s="6">
        <f t="shared" ref="AQ451:AQ514" si="28">G451+H451+I451+K451+L451+M451+O451+Q451+U451+W451+AA451+AC451+AH451+AI451+AN451+J451</f>
        <v>50.5</v>
      </c>
      <c r="AR451" s="6">
        <f t="shared" si="26"/>
        <v>49.5</v>
      </c>
      <c r="AS451" s="6">
        <f t="shared" si="27"/>
        <v>0</v>
      </c>
      <c r="AT451" s="6">
        <v>18.738</v>
      </c>
      <c r="AU451" s="6">
        <v>307.87630600000006</v>
      </c>
      <c r="AV451">
        <v>64.86</v>
      </c>
    </row>
    <row r="452" spans="1:48" x14ac:dyDescent="0.25">
      <c r="A452" t="s">
        <v>254</v>
      </c>
      <c r="B452" s="1">
        <v>2004</v>
      </c>
      <c r="C452" s="8" t="s">
        <v>565</v>
      </c>
      <c r="D452" t="s">
        <v>349</v>
      </c>
      <c r="E452" t="s">
        <v>457</v>
      </c>
      <c r="F452" t="s">
        <v>566</v>
      </c>
      <c r="Q452">
        <v>5.4</v>
      </c>
      <c r="W452">
        <v>8.5</v>
      </c>
      <c r="X452">
        <v>55.1</v>
      </c>
      <c r="Y452">
        <v>8.1999999999999993</v>
      </c>
      <c r="AC452">
        <v>20.7</v>
      </c>
      <c r="AI452">
        <v>2.1</v>
      </c>
      <c r="AP452" s="6">
        <f t="shared" ref="AP452:AP515" si="29">(N452*1+P452*1+R452*1+S452*2+T452*3+V452*1+X452*1+Y452*2+Z452*3+AB452*1+AD452*1+AE452*2+AF452*4+AJ452*1+AL452*5+AM452*6)/100</f>
        <v>0.71499999999999997</v>
      </c>
      <c r="AQ452" s="6">
        <f t="shared" si="28"/>
        <v>36.700000000000003</v>
      </c>
      <c r="AR452" s="6">
        <f t="shared" ref="AR452:AR515" si="30">N452+P452+R452+V452+X452+AB452+AD452+AJ452</f>
        <v>55.1</v>
      </c>
      <c r="AS452" s="6">
        <f t="shared" ref="AS452:AS515" si="31">S452+T452+Y452+Z452+AE452+AF452+AG452+AK452+AL452+AM452</f>
        <v>8.1999999999999993</v>
      </c>
      <c r="AT452" s="6">
        <v>18.39</v>
      </c>
      <c r="AU452" s="6">
        <v>302.55437999999998</v>
      </c>
      <c r="AV452">
        <v>59.77</v>
      </c>
    </row>
    <row r="453" spans="1:48" x14ac:dyDescent="0.25">
      <c r="A453" t="s">
        <v>288</v>
      </c>
      <c r="B453" s="1">
        <v>2004</v>
      </c>
      <c r="C453" s="8" t="s">
        <v>565</v>
      </c>
      <c r="D453" t="s">
        <v>349</v>
      </c>
      <c r="E453" t="s">
        <v>457</v>
      </c>
      <c r="F453" t="s">
        <v>566</v>
      </c>
      <c r="M453">
        <v>1</v>
      </c>
      <c r="Q453">
        <v>17.8</v>
      </c>
      <c r="W453">
        <v>14</v>
      </c>
      <c r="X453">
        <v>46.3</v>
      </c>
      <c r="Y453">
        <v>17.899999999999999</v>
      </c>
      <c r="AC453">
        <v>3</v>
      </c>
      <c r="AP453" s="6">
        <f t="shared" si="29"/>
        <v>0.82099999999999995</v>
      </c>
      <c r="AQ453" s="6">
        <f t="shared" si="28"/>
        <v>35.799999999999997</v>
      </c>
      <c r="AR453" s="6">
        <f t="shared" si="30"/>
        <v>46.3</v>
      </c>
      <c r="AS453" s="6">
        <f t="shared" si="31"/>
        <v>17.899999999999999</v>
      </c>
      <c r="AT453" s="6">
        <v>17.663999999999998</v>
      </c>
      <c r="AU453" s="6">
        <v>292.15932799999996</v>
      </c>
      <c r="AV453">
        <v>56.61</v>
      </c>
    </row>
    <row r="454" spans="1:48" x14ac:dyDescent="0.25">
      <c r="A454" t="s">
        <v>244</v>
      </c>
      <c r="B454" s="1">
        <v>2004</v>
      </c>
      <c r="C454" s="8" t="s">
        <v>565</v>
      </c>
      <c r="D454" t="s">
        <v>349</v>
      </c>
      <c r="E454" t="s">
        <v>457</v>
      </c>
      <c r="F454" t="s">
        <v>566</v>
      </c>
      <c r="Q454">
        <v>19</v>
      </c>
      <c r="W454">
        <v>14</v>
      </c>
      <c r="X454">
        <v>63</v>
      </c>
      <c r="Y454">
        <v>18.2</v>
      </c>
      <c r="AC454">
        <v>1</v>
      </c>
      <c r="AP454" s="6">
        <f t="shared" si="29"/>
        <v>0.99400000000000011</v>
      </c>
      <c r="AQ454" s="6">
        <f t="shared" si="28"/>
        <v>34</v>
      </c>
      <c r="AR454" s="6">
        <f t="shared" si="30"/>
        <v>63</v>
      </c>
      <c r="AS454" s="6">
        <f t="shared" si="31"/>
        <v>18.2</v>
      </c>
      <c r="AT454" s="6">
        <v>17.6875</v>
      </c>
      <c r="AU454" s="6">
        <v>292.40508333333332</v>
      </c>
      <c r="AV454">
        <v>59.32</v>
      </c>
    </row>
    <row r="455" spans="1:48" x14ac:dyDescent="0.25">
      <c r="A455" t="s">
        <v>232</v>
      </c>
      <c r="B455" s="1">
        <v>2004</v>
      </c>
      <c r="C455" s="8" t="s">
        <v>565</v>
      </c>
      <c r="D455" t="s">
        <v>349</v>
      </c>
      <c r="E455" t="s">
        <v>457</v>
      </c>
      <c r="F455" t="s">
        <v>566</v>
      </c>
      <c r="Q455">
        <v>14.5</v>
      </c>
      <c r="W455">
        <v>8.5</v>
      </c>
      <c r="X455">
        <v>44</v>
      </c>
      <c r="Y455">
        <v>32.4</v>
      </c>
      <c r="AO455">
        <v>1</v>
      </c>
      <c r="AP455" s="6">
        <f t="shared" si="29"/>
        <v>1.0880000000000001</v>
      </c>
      <c r="AQ455" s="6">
        <f t="shared" si="28"/>
        <v>23</v>
      </c>
      <c r="AR455" s="6">
        <f t="shared" si="30"/>
        <v>44</v>
      </c>
      <c r="AS455" s="6">
        <f t="shared" si="31"/>
        <v>32.4</v>
      </c>
      <c r="AT455" s="6">
        <v>17.708249496981889</v>
      </c>
      <c r="AU455" s="6">
        <v>292.2323360160965</v>
      </c>
      <c r="AV455">
        <v>51.09</v>
      </c>
    </row>
    <row r="456" spans="1:48" x14ac:dyDescent="0.25">
      <c r="A456" t="s">
        <v>289</v>
      </c>
      <c r="B456" s="1">
        <v>2004</v>
      </c>
      <c r="C456" s="8" t="s">
        <v>565</v>
      </c>
      <c r="D456" t="s">
        <v>349</v>
      </c>
      <c r="E456" t="s">
        <v>457</v>
      </c>
      <c r="F456" t="s">
        <v>566</v>
      </c>
      <c r="Q456">
        <v>9</v>
      </c>
      <c r="X456">
        <v>14.6</v>
      </c>
      <c r="Y456">
        <v>73.7</v>
      </c>
      <c r="Z456">
        <v>2.7</v>
      </c>
      <c r="AP456" s="6">
        <f t="shared" si="29"/>
        <v>1.7009999999999998</v>
      </c>
      <c r="AQ456" s="6">
        <f t="shared" si="28"/>
        <v>9</v>
      </c>
      <c r="AR456" s="6">
        <f t="shared" si="30"/>
        <v>14.6</v>
      </c>
      <c r="AS456" s="6">
        <f t="shared" si="31"/>
        <v>76.400000000000006</v>
      </c>
      <c r="AT456" s="6">
        <v>17.819999999999997</v>
      </c>
      <c r="AU456" s="6">
        <v>292.58613999999994</v>
      </c>
      <c r="AV456">
        <v>38.729999999999997</v>
      </c>
    </row>
    <row r="457" spans="1:48" x14ac:dyDescent="0.25">
      <c r="A457" t="s">
        <v>269</v>
      </c>
      <c r="B457" s="1">
        <v>2004</v>
      </c>
      <c r="C457" s="8" t="s">
        <v>565</v>
      </c>
      <c r="D457" t="s">
        <v>349</v>
      </c>
      <c r="E457" t="s">
        <v>457</v>
      </c>
      <c r="F457" t="s">
        <v>566</v>
      </c>
      <c r="M457">
        <v>0.2</v>
      </c>
      <c r="Q457">
        <v>11</v>
      </c>
      <c r="W457">
        <v>10.199999999999999</v>
      </c>
      <c r="X457">
        <v>29.5</v>
      </c>
      <c r="Y457">
        <v>46.4</v>
      </c>
      <c r="Z457">
        <v>0.4</v>
      </c>
      <c r="AC457">
        <v>2.2999999999999998</v>
      </c>
      <c r="AP457" s="6">
        <f t="shared" si="29"/>
        <v>1.2350000000000001</v>
      </c>
      <c r="AQ457" s="6">
        <f t="shared" si="28"/>
        <v>23.7</v>
      </c>
      <c r="AR457" s="6">
        <f t="shared" si="30"/>
        <v>29.5</v>
      </c>
      <c r="AS457" s="6">
        <f t="shared" si="31"/>
        <v>46.8</v>
      </c>
      <c r="AT457" s="6">
        <v>17.817999999999998</v>
      </c>
      <c r="AU457" s="6">
        <v>293.49110599999995</v>
      </c>
      <c r="AV457">
        <v>48.31</v>
      </c>
    </row>
    <row r="458" spans="1:48" x14ac:dyDescent="0.25">
      <c r="A458" t="s">
        <v>201</v>
      </c>
      <c r="B458" s="1">
        <v>2002</v>
      </c>
      <c r="C458" s="8" t="s">
        <v>567</v>
      </c>
      <c r="D458" t="s">
        <v>458</v>
      </c>
      <c r="E458" t="s">
        <v>459</v>
      </c>
      <c r="F458" t="s">
        <v>568</v>
      </c>
      <c r="Q458">
        <v>66</v>
      </c>
      <c r="W458">
        <v>3.5</v>
      </c>
      <c r="X458">
        <v>27.5</v>
      </c>
      <c r="Y458">
        <v>3</v>
      </c>
      <c r="AP458" s="6">
        <f t="shared" si="29"/>
        <v>0.33500000000000002</v>
      </c>
      <c r="AQ458" s="6">
        <f t="shared" si="28"/>
        <v>69.5</v>
      </c>
      <c r="AR458" s="6">
        <f t="shared" si="30"/>
        <v>27.5</v>
      </c>
      <c r="AS458" s="6">
        <f t="shared" si="31"/>
        <v>3</v>
      </c>
      <c r="AT458" s="6">
        <v>16.68</v>
      </c>
      <c r="AU458" s="6">
        <v>279.32771000000002</v>
      </c>
      <c r="AV458">
        <v>65.27</v>
      </c>
    </row>
    <row r="459" spans="1:48" x14ac:dyDescent="0.25">
      <c r="A459" t="s">
        <v>79</v>
      </c>
      <c r="B459" s="2">
        <v>2009</v>
      </c>
      <c r="C459" s="10" t="s">
        <v>616</v>
      </c>
      <c r="D459" s="2" t="s">
        <v>319</v>
      </c>
      <c r="E459" t="s">
        <v>460</v>
      </c>
      <c r="F459" s="5" t="s">
        <v>617</v>
      </c>
      <c r="K459">
        <v>9.7700000000000009E-2</v>
      </c>
      <c r="M459">
        <v>0.68389999999999995</v>
      </c>
      <c r="Q459">
        <v>35.855900000000005</v>
      </c>
      <c r="R459">
        <v>9.7700000000000009E-2</v>
      </c>
      <c r="W459">
        <v>6.448199999999999</v>
      </c>
      <c r="X459">
        <v>45.039700000000003</v>
      </c>
      <c r="Y459">
        <v>8.4022000000000006</v>
      </c>
      <c r="Z459">
        <v>0.29309999999999997</v>
      </c>
      <c r="AC459">
        <v>0.39080000000000004</v>
      </c>
      <c r="AD459">
        <v>0.19540000000000002</v>
      </c>
      <c r="AI459">
        <v>9.7700000000000009E-2</v>
      </c>
      <c r="AJ459">
        <v>0</v>
      </c>
      <c r="AN459">
        <v>9.7700000000000009E-2</v>
      </c>
      <c r="AP459" s="6">
        <f t="shared" si="29"/>
        <v>0.63016500000000009</v>
      </c>
      <c r="AQ459" s="6">
        <f t="shared" si="28"/>
        <v>43.671900000000008</v>
      </c>
      <c r="AR459" s="6">
        <f t="shared" si="30"/>
        <v>45.332800000000006</v>
      </c>
      <c r="AS459" s="6">
        <f t="shared" si="31"/>
        <v>8.6953000000000014</v>
      </c>
      <c r="AT459" s="6">
        <v>17.251999999999999</v>
      </c>
      <c r="AU459" s="6">
        <v>286.73146399999996</v>
      </c>
      <c r="AV459">
        <v>61</v>
      </c>
    </row>
    <row r="460" spans="1:48" x14ac:dyDescent="0.25">
      <c r="A460" t="s">
        <v>103</v>
      </c>
      <c r="B460" s="2">
        <v>2009</v>
      </c>
      <c r="C460" s="10" t="s">
        <v>616</v>
      </c>
      <c r="D460" s="2" t="s">
        <v>319</v>
      </c>
      <c r="E460" t="s">
        <v>460</v>
      </c>
      <c r="F460" s="5" t="s">
        <v>617</v>
      </c>
      <c r="K460">
        <v>0</v>
      </c>
      <c r="M460">
        <v>0</v>
      </c>
      <c r="Q460">
        <v>11.483999999999998</v>
      </c>
      <c r="R460">
        <v>0.99</v>
      </c>
      <c r="W460">
        <v>3.0690000000000004</v>
      </c>
      <c r="X460">
        <v>74.25</v>
      </c>
      <c r="Y460">
        <v>7.7219999999999995</v>
      </c>
      <c r="Z460">
        <v>0.59399999999999997</v>
      </c>
      <c r="AC460">
        <v>0.29699999999999999</v>
      </c>
      <c r="AD460">
        <v>0</v>
      </c>
      <c r="AI460">
        <v>9.9000000000000005E-2</v>
      </c>
      <c r="AJ460">
        <v>0</v>
      </c>
      <c r="AN460">
        <v>0.495</v>
      </c>
      <c r="AP460" s="6">
        <f t="shared" si="29"/>
        <v>0.92465999999999993</v>
      </c>
      <c r="AQ460" s="6">
        <f t="shared" si="28"/>
        <v>15.443999999999999</v>
      </c>
      <c r="AR460" s="6">
        <f t="shared" si="30"/>
        <v>75.239999999999995</v>
      </c>
      <c r="AS460" s="6">
        <f t="shared" si="31"/>
        <v>8.3159999999999989</v>
      </c>
      <c r="AT460" s="6">
        <v>17.788000000000004</v>
      </c>
      <c r="AU460" s="6">
        <v>293.67158599999993</v>
      </c>
      <c r="AV460">
        <v>57</v>
      </c>
    </row>
    <row r="461" spans="1:48" x14ac:dyDescent="0.25">
      <c r="A461" t="s">
        <v>100</v>
      </c>
      <c r="B461" s="2">
        <v>2009</v>
      </c>
      <c r="C461" s="10" t="s">
        <v>616</v>
      </c>
      <c r="D461" s="2" t="s">
        <v>319</v>
      </c>
      <c r="E461" t="s">
        <v>460</v>
      </c>
      <c r="F461" s="5" t="s">
        <v>617</v>
      </c>
      <c r="K461">
        <v>0</v>
      </c>
      <c r="M461">
        <v>9.9500000000000005E-2</v>
      </c>
      <c r="Q461">
        <v>7.96</v>
      </c>
      <c r="R461">
        <v>0</v>
      </c>
      <c r="W461">
        <v>1.7909999999999999</v>
      </c>
      <c r="X461">
        <v>53.033499999999997</v>
      </c>
      <c r="Y461">
        <v>28.257999999999996</v>
      </c>
      <c r="Z461">
        <v>0.29849999999999999</v>
      </c>
      <c r="AC461">
        <v>0.89549999999999996</v>
      </c>
      <c r="AD461">
        <v>2.3879999999999999</v>
      </c>
      <c r="AI461">
        <v>2.9849999999999999</v>
      </c>
      <c r="AJ461">
        <v>0</v>
      </c>
      <c r="AN461">
        <v>1.7909999999999999</v>
      </c>
      <c r="AP461" s="6">
        <f t="shared" si="29"/>
        <v>1.1283300000000001</v>
      </c>
      <c r="AQ461" s="6">
        <f t="shared" si="28"/>
        <v>15.522</v>
      </c>
      <c r="AR461" s="6">
        <f t="shared" si="30"/>
        <v>55.421499999999995</v>
      </c>
      <c r="AS461" s="6">
        <f t="shared" si="31"/>
        <v>28.556499999999996</v>
      </c>
      <c r="AT461" s="6">
        <v>18.13</v>
      </c>
      <c r="AU461" s="6">
        <v>298.06869</v>
      </c>
      <c r="AV461">
        <v>53</v>
      </c>
    </row>
    <row r="462" spans="1:48" x14ac:dyDescent="0.25">
      <c r="A462" t="s">
        <v>44</v>
      </c>
      <c r="B462" s="2">
        <v>2009</v>
      </c>
      <c r="C462" s="10" t="s">
        <v>616</v>
      </c>
      <c r="D462" s="2" t="s">
        <v>319</v>
      </c>
      <c r="E462" t="s">
        <v>460</v>
      </c>
      <c r="F462" s="5" t="s">
        <v>617</v>
      </c>
      <c r="K462">
        <v>0</v>
      </c>
      <c r="M462">
        <v>0</v>
      </c>
      <c r="Q462">
        <v>4.8754999999999997</v>
      </c>
      <c r="R462">
        <v>0</v>
      </c>
      <c r="W462">
        <v>1.5920000000000001</v>
      </c>
      <c r="X462">
        <v>32.835000000000001</v>
      </c>
      <c r="Y462">
        <v>20.297999999999998</v>
      </c>
      <c r="Z462">
        <v>7.8605000000000009</v>
      </c>
      <c r="AC462">
        <v>0</v>
      </c>
      <c r="AD462">
        <v>9.2535000000000007</v>
      </c>
      <c r="AI462">
        <v>0</v>
      </c>
      <c r="AJ462">
        <v>22.885000000000002</v>
      </c>
      <c r="AN462">
        <v>0</v>
      </c>
      <c r="AP462" s="6">
        <f t="shared" si="29"/>
        <v>1.2915100000000002</v>
      </c>
      <c r="AQ462" s="6">
        <f t="shared" si="28"/>
        <v>6.4674999999999994</v>
      </c>
      <c r="AR462" s="6">
        <f t="shared" si="30"/>
        <v>64.973500000000001</v>
      </c>
      <c r="AS462" s="6">
        <f t="shared" si="31"/>
        <v>28.1585</v>
      </c>
      <c r="AT462" s="6">
        <v>19.006993006993007</v>
      </c>
      <c r="AU462" s="6">
        <v>310.04484415584415</v>
      </c>
      <c r="AV462">
        <v>55</v>
      </c>
    </row>
    <row r="463" spans="1:48" x14ac:dyDescent="0.25">
      <c r="A463" t="s">
        <v>187</v>
      </c>
      <c r="B463" s="2">
        <v>2009</v>
      </c>
      <c r="C463" s="10" t="s">
        <v>616</v>
      </c>
      <c r="D463" s="2" t="s">
        <v>319</v>
      </c>
      <c r="E463" t="s">
        <v>460</v>
      </c>
      <c r="F463" s="5" t="s">
        <v>617</v>
      </c>
      <c r="K463">
        <v>0</v>
      </c>
      <c r="M463">
        <v>0</v>
      </c>
      <c r="Q463">
        <v>10.9497</v>
      </c>
      <c r="R463">
        <v>9.6900000000000014E-2</v>
      </c>
      <c r="W463">
        <v>3.4884000000000004</v>
      </c>
      <c r="X463">
        <v>24.1281</v>
      </c>
      <c r="Y463">
        <v>51.357000000000006</v>
      </c>
      <c r="Z463">
        <v>5.9109000000000007</v>
      </c>
      <c r="AC463">
        <v>0.29070000000000001</v>
      </c>
      <c r="AD463">
        <v>0.29070000000000001</v>
      </c>
      <c r="AI463">
        <v>0</v>
      </c>
      <c r="AJ463">
        <v>0.29070000000000001</v>
      </c>
      <c r="AN463">
        <v>9.6900000000000014E-2</v>
      </c>
      <c r="AP463" s="6">
        <f t="shared" si="29"/>
        <v>1.4525309999999998</v>
      </c>
      <c r="AQ463" s="6">
        <f t="shared" si="28"/>
        <v>14.825699999999999</v>
      </c>
      <c r="AR463" s="6">
        <f t="shared" si="30"/>
        <v>24.806400000000004</v>
      </c>
      <c r="AS463" s="6">
        <f t="shared" si="31"/>
        <v>57.267900000000004</v>
      </c>
      <c r="AT463" s="6">
        <v>17.802</v>
      </c>
      <c r="AU463" s="6">
        <v>292.73801399999991</v>
      </c>
      <c r="AV463">
        <v>49</v>
      </c>
    </row>
    <row r="464" spans="1:48" x14ac:dyDescent="0.25">
      <c r="A464" t="s">
        <v>73</v>
      </c>
      <c r="B464" s="2">
        <v>2009</v>
      </c>
      <c r="C464" s="10" t="s">
        <v>616</v>
      </c>
      <c r="D464" s="2" t="s">
        <v>319</v>
      </c>
      <c r="E464" t="s">
        <v>460</v>
      </c>
      <c r="F464" s="5" t="s">
        <v>617</v>
      </c>
      <c r="K464">
        <v>0</v>
      </c>
      <c r="M464">
        <v>0</v>
      </c>
      <c r="Q464">
        <v>6.0263999999999998</v>
      </c>
      <c r="R464">
        <v>9.7200000000000009E-2</v>
      </c>
      <c r="W464">
        <v>3.5964000000000005</v>
      </c>
      <c r="X464">
        <v>24.494399999999999</v>
      </c>
      <c r="Y464">
        <v>61.333200000000005</v>
      </c>
      <c r="Z464">
        <v>0.19440000000000002</v>
      </c>
      <c r="AC464">
        <v>0.29160000000000003</v>
      </c>
      <c r="AD464">
        <v>0.19440000000000002</v>
      </c>
      <c r="AI464">
        <v>0.68039999999999989</v>
      </c>
      <c r="AJ464">
        <v>9.7200000000000009E-2</v>
      </c>
      <c r="AN464">
        <v>0.19440000000000002</v>
      </c>
      <c r="AP464" s="6">
        <f t="shared" si="29"/>
        <v>1.481328</v>
      </c>
      <c r="AQ464" s="6">
        <f t="shared" si="28"/>
        <v>10.789200000000001</v>
      </c>
      <c r="AR464" s="6">
        <f t="shared" si="30"/>
        <v>24.883200000000002</v>
      </c>
      <c r="AS464" s="6">
        <f t="shared" si="31"/>
        <v>61.527600000000007</v>
      </c>
      <c r="AT464" s="6">
        <v>17.928000000000001</v>
      </c>
      <c r="AU464" s="6">
        <v>294.45542599999987</v>
      </c>
      <c r="AV464">
        <v>50</v>
      </c>
    </row>
    <row r="465" spans="1:48" x14ac:dyDescent="0.25">
      <c r="A465" t="s">
        <v>215</v>
      </c>
      <c r="B465" s="2">
        <v>2009</v>
      </c>
      <c r="C465" s="10" t="s">
        <v>616</v>
      </c>
      <c r="D465" s="2" t="s">
        <v>319</v>
      </c>
      <c r="E465" t="s">
        <v>460</v>
      </c>
      <c r="F465" s="5" t="s">
        <v>617</v>
      </c>
      <c r="K465">
        <v>0</v>
      </c>
      <c r="M465">
        <v>9.7800000000000012E-2</v>
      </c>
      <c r="Q465">
        <v>6.7482000000000006</v>
      </c>
      <c r="R465">
        <v>9.7800000000000012E-2</v>
      </c>
      <c r="W465">
        <v>3.9119999999999999</v>
      </c>
      <c r="X465">
        <v>18.582000000000001</v>
      </c>
      <c r="Y465">
        <v>67.579799999999992</v>
      </c>
      <c r="Z465">
        <v>0.29339999999999994</v>
      </c>
      <c r="AC465">
        <v>0.29339999999999994</v>
      </c>
      <c r="AD465">
        <v>0</v>
      </c>
      <c r="AI465">
        <v>0</v>
      </c>
      <c r="AJ465">
        <v>0</v>
      </c>
      <c r="AN465">
        <v>0</v>
      </c>
      <c r="AP465" s="6">
        <f t="shared" si="29"/>
        <v>1.5471959999999998</v>
      </c>
      <c r="AQ465" s="6">
        <f t="shared" si="28"/>
        <v>11.051400000000001</v>
      </c>
      <c r="AR465" s="6">
        <f t="shared" si="30"/>
        <v>18.6798</v>
      </c>
      <c r="AS465" s="6">
        <f t="shared" si="31"/>
        <v>67.873199999999997</v>
      </c>
      <c r="AT465" s="6">
        <v>17.861723446893784</v>
      </c>
      <c r="AU465" s="6">
        <v>293.40345490981957</v>
      </c>
      <c r="AV465">
        <v>48</v>
      </c>
    </row>
    <row r="466" spans="1:48" x14ac:dyDescent="0.25">
      <c r="A466" t="s">
        <v>73</v>
      </c>
      <c r="B466" s="2">
        <v>2009</v>
      </c>
      <c r="C466" s="10" t="s">
        <v>616</v>
      </c>
      <c r="D466" s="2" t="s">
        <v>319</v>
      </c>
      <c r="E466" t="s">
        <v>460</v>
      </c>
      <c r="F466" s="5" t="s">
        <v>617</v>
      </c>
      <c r="K466">
        <v>0</v>
      </c>
      <c r="M466">
        <v>0</v>
      </c>
      <c r="Q466">
        <v>4.577</v>
      </c>
      <c r="R466">
        <v>9.9500000000000005E-2</v>
      </c>
      <c r="W466">
        <v>3.383</v>
      </c>
      <c r="X466">
        <v>62.485999999999997</v>
      </c>
      <c r="Y466">
        <v>27.362500000000001</v>
      </c>
      <c r="Z466">
        <v>9.9500000000000005E-2</v>
      </c>
      <c r="AC466">
        <v>0.29849999999999999</v>
      </c>
      <c r="AD466">
        <v>0</v>
      </c>
      <c r="AI466">
        <v>0.6964999999999999</v>
      </c>
      <c r="AJ466">
        <v>0</v>
      </c>
      <c r="AN466">
        <v>0.29849999999999999</v>
      </c>
      <c r="AP466" s="6">
        <f t="shared" si="29"/>
        <v>1.1760899999999999</v>
      </c>
      <c r="AQ466" s="6">
        <f t="shared" si="28"/>
        <v>9.2535000000000007</v>
      </c>
      <c r="AR466" s="6">
        <f t="shared" si="30"/>
        <v>62.585499999999996</v>
      </c>
      <c r="AS466" s="6">
        <f t="shared" si="31"/>
        <v>27.462</v>
      </c>
      <c r="AT466" s="6">
        <v>17.957915831663325</v>
      </c>
      <c r="AU466" s="6">
        <v>295.55428857715424</v>
      </c>
      <c r="AV466">
        <v>53</v>
      </c>
    </row>
    <row r="467" spans="1:48" x14ac:dyDescent="0.25">
      <c r="A467" t="s">
        <v>112</v>
      </c>
      <c r="B467" s="2">
        <v>2009</v>
      </c>
      <c r="C467" s="10" t="s">
        <v>616</v>
      </c>
      <c r="D467" s="2" t="s">
        <v>319</v>
      </c>
      <c r="E467" t="s">
        <v>460</v>
      </c>
      <c r="F467" s="5" t="s">
        <v>617</v>
      </c>
      <c r="K467">
        <v>0</v>
      </c>
      <c r="M467">
        <v>0</v>
      </c>
      <c r="Q467">
        <v>10.3688</v>
      </c>
      <c r="R467">
        <v>0.4985</v>
      </c>
      <c r="W467">
        <v>2.8912999999999998</v>
      </c>
      <c r="X467">
        <v>76.868700000000004</v>
      </c>
      <c r="Y467">
        <v>7.5772000000000004</v>
      </c>
      <c r="Z467">
        <v>0.79760000000000009</v>
      </c>
      <c r="AC467">
        <v>0.29909999999999998</v>
      </c>
      <c r="AD467">
        <v>0</v>
      </c>
      <c r="AI467">
        <v>9.9700000000000011E-2</v>
      </c>
      <c r="AJ467">
        <v>0</v>
      </c>
      <c r="AN467">
        <v>0.19940000000000002</v>
      </c>
      <c r="AO467">
        <v>0.39880000000000004</v>
      </c>
      <c r="AP467" s="6">
        <f t="shared" si="29"/>
        <v>0.94914399999999999</v>
      </c>
      <c r="AQ467" s="6">
        <f t="shared" si="28"/>
        <v>13.8583</v>
      </c>
      <c r="AR467" s="6">
        <f t="shared" si="30"/>
        <v>77.367200000000011</v>
      </c>
      <c r="AS467" s="6">
        <f t="shared" si="31"/>
        <v>8.3748000000000005</v>
      </c>
      <c r="AT467" s="6">
        <v>17.803803803803802</v>
      </c>
      <c r="AU467" s="6">
        <v>293.85534034034032</v>
      </c>
      <c r="AV467">
        <v>57</v>
      </c>
    </row>
    <row r="468" spans="1:48" x14ac:dyDescent="0.25">
      <c r="A468" t="s">
        <v>90</v>
      </c>
      <c r="B468" s="2">
        <v>2009</v>
      </c>
      <c r="C468" s="10" t="s">
        <v>616</v>
      </c>
      <c r="D468" s="2" t="s">
        <v>319</v>
      </c>
      <c r="E468" t="s">
        <v>460</v>
      </c>
      <c r="F468" s="5" t="s">
        <v>617</v>
      </c>
      <c r="K468">
        <v>0</v>
      </c>
      <c r="M468">
        <v>0</v>
      </c>
      <c r="Q468">
        <v>6.4869999999999992</v>
      </c>
      <c r="R468">
        <v>0.5988</v>
      </c>
      <c r="W468">
        <v>1.3972</v>
      </c>
      <c r="X468">
        <v>65.468799999999987</v>
      </c>
      <c r="Y468">
        <v>25.1496</v>
      </c>
      <c r="Z468">
        <v>9.98E-2</v>
      </c>
      <c r="AC468">
        <v>9.98E-2</v>
      </c>
      <c r="AD468">
        <v>9.98E-2</v>
      </c>
      <c r="AI468">
        <v>0</v>
      </c>
      <c r="AJ468">
        <v>9.98E-2</v>
      </c>
      <c r="AN468">
        <v>9.98E-2</v>
      </c>
      <c r="AP468" s="6">
        <f t="shared" si="29"/>
        <v>1.168658</v>
      </c>
      <c r="AQ468" s="6">
        <f t="shared" si="28"/>
        <v>8.0837999999999983</v>
      </c>
      <c r="AR468" s="6">
        <f t="shared" si="30"/>
        <v>66.267199999999988</v>
      </c>
      <c r="AS468" s="6">
        <f t="shared" si="31"/>
        <v>25.249399999999998</v>
      </c>
      <c r="AT468" s="6">
        <v>17.871743486973948</v>
      </c>
      <c r="AU468" s="6">
        <v>294.36739278557116</v>
      </c>
      <c r="AV468">
        <v>53</v>
      </c>
    </row>
    <row r="469" spans="1:48" x14ac:dyDescent="0.25">
      <c r="A469" t="s">
        <v>290</v>
      </c>
      <c r="B469" s="2">
        <v>2015</v>
      </c>
      <c r="C469" s="8" t="s">
        <v>618</v>
      </c>
      <c r="D469" s="2" t="s">
        <v>325</v>
      </c>
      <c r="E469" t="s">
        <v>461</v>
      </c>
      <c r="F469" s="5" t="s">
        <v>619</v>
      </c>
      <c r="Q469">
        <v>18.399999999999999</v>
      </c>
      <c r="R469">
        <v>0.3</v>
      </c>
      <c r="W469">
        <v>11.8</v>
      </c>
      <c r="X469">
        <v>18.3</v>
      </c>
      <c r="Y469">
        <v>26.7</v>
      </c>
      <c r="Z469">
        <v>23.2</v>
      </c>
      <c r="AC469">
        <v>0.5</v>
      </c>
      <c r="AD469">
        <v>0.2</v>
      </c>
      <c r="AJ469">
        <v>0.6</v>
      </c>
      <c r="AP469" s="6">
        <f t="shared" si="29"/>
        <v>1.4239999999999997</v>
      </c>
      <c r="AQ469" s="6">
        <f t="shared" si="28"/>
        <v>30.7</v>
      </c>
      <c r="AR469" s="6">
        <f t="shared" si="30"/>
        <v>19.400000000000002</v>
      </c>
      <c r="AS469" s="6">
        <f t="shared" si="31"/>
        <v>49.9</v>
      </c>
      <c r="AT469" s="6">
        <v>17.663999999999998</v>
      </c>
      <c r="AU469" s="6">
        <v>290.95310800000004</v>
      </c>
      <c r="AV469">
        <v>44</v>
      </c>
    </row>
    <row r="470" spans="1:48" x14ac:dyDescent="0.25">
      <c r="A470" t="s">
        <v>291</v>
      </c>
      <c r="B470" s="2">
        <v>2019</v>
      </c>
      <c r="C470" s="8" t="s">
        <v>620</v>
      </c>
      <c r="D470" s="2" t="s">
        <v>462</v>
      </c>
      <c r="E470" t="s">
        <v>463</v>
      </c>
      <c r="F470" s="5" t="s">
        <v>621</v>
      </c>
      <c r="M470">
        <v>0.08</v>
      </c>
      <c r="Q470">
        <v>12.5</v>
      </c>
      <c r="R470">
        <v>1.2</v>
      </c>
      <c r="W470">
        <v>5.9</v>
      </c>
      <c r="X470">
        <v>43.6</v>
      </c>
      <c r="Y470">
        <v>35.799999999999997</v>
      </c>
      <c r="Z470">
        <v>0.3</v>
      </c>
      <c r="AC470">
        <v>0.4</v>
      </c>
      <c r="AI470">
        <v>0.15</v>
      </c>
      <c r="AP470" s="6">
        <f t="shared" si="29"/>
        <v>1.173</v>
      </c>
      <c r="AQ470" s="6">
        <f t="shared" si="28"/>
        <v>19.029999999999998</v>
      </c>
      <c r="AR470" s="6">
        <f t="shared" si="30"/>
        <v>44.800000000000004</v>
      </c>
      <c r="AS470" s="6">
        <f t="shared" si="31"/>
        <v>36.099999999999994</v>
      </c>
      <c r="AT470" s="6">
        <v>17.73661563094166</v>
      </c>
      <c r="AU470" s="6">
        <v>292.47145451816266</v>
      </c>
      <c r="AV470">
        <v>54.2</v>
      </c>
    </row>
    <row r="471" spans="1:48" x14ac:dyDescent="0.25">
      <c r="A471" t="s">
        <v>292</v>
      </c>
      <c r="B471" s="2">
        <v>2016</v>
      </c>
      <c r="C471" s="8" t="s">
        <v>622</v>
      </c>
      <c r="D471" s="2" t="s">
        <v>422</v>
      </c>
      <c r="E471" t="s">
        <v>465</v>
      </c>
      <c r="F471" s="5" t="s">
        <v>623</v>
      </c>
      <c r="K471">
        <v>0.3</v>
      </c>
      <c r="M471">
        <v>1</v>
      </c>
      <c r="Q471">
        <v>38.1</v>
      </c>
      <c r="R471">
        <v>0.2</v>
      </c>
      <c r="W471">
        <v>4.0999999999999996</v>
      </c>
      <c r="X471">
        <v>44.2</v>
      </c>
      <c r="Y471">
        <v>11</v>
      </c>
      <c r="Z471">
        <v>0.3</v>
      </c>
      <c r="AC471">
        <v>0.4</v>
      </c>
      <c r="AD471">
        <v>0.1</v>
      </c>
      <c r="AE471">
        <v>0.8</v>
      </c>
      <c r="AI471">
        <v>0.1</v>
      </c>
      <c r="AN471">
        <v>0.1</v>
      </c>
      <c r="AP471" s="6">
        <f t="shared" si="29"/>
        <v>0.69</v>
      </c>
      <c r="AQ471" s="6">
        <f t="shared" si="28"/>
        <v>44.1</v>
      </c>
      <c r="AR471" s="6">
        <f t="shared" si="30"/>
        <v>44.500000000000007</v>
      </c>
      <c r="AS471" s="6">
        <f t="shared" si="31"/>
        <v>12.100000000000001</v>
      </c>
      <c r="AT471" s="6">
        <v>17.217477656405169</v>
      </c>
      <c r="AU471" s="6">
        <v>286.16655908639524</v>
      </c>
      <c r="AV471">
        <v>61</v>
      </c>
    </row>
    <row r="472" spans="1:48" x14ac:dyDescent="0.25">
      <c r="A472" t="s">
        <v>293</v>
      </c>
      <c r="B472" s="2">
        <v>2016</v>
      </c>
      <c r="C472" s="8" t="s">
        <v>622</v>
      </c>
      <c r="D472" s="2" t="s">
        <v>422</v>
      </c>
      <c r="E472" t="s">
        <v>465</v>
      </c>
      <c r="F472" s="5" t="s">
        <v>623</v>
      </c>
      <c r="M472">
        <v>0.1</v>
      </c>
      <c r="Q472">
        <v>17.7</v>
      </c>
      <c r="R472">
        <v>0.8</v>
      </c>
      <c r="W472">
        <v>6.4</v>
      </c>
      <c r="X472">
        <v>41.8</v>
      </c>
      <c r="Y472">
        <v>32.9</v>
      </c>
      <c r="Z472">
        <v>0.2</v>
      </c>
      <c r="AC472">
        <v>0.2</v>
      </c>
      <c r="AP472" s="6">
        <f t="shared" si="29"/>
        <v>1.0899999999999999</v>
      </c>
      <c r="AQ472" s="6">
        <f t="shared" si="28"/>
        <v>24.400000000000002</v>
      </c>
      <c r="AR472" s="6">
        <f t="shared" si="30"/>
        <v>42.599999999999994</v>
      </c>
      <c r="AS472" s="6">
        <f t="shared" si="31"/>
        <v>33.1</v>
      </c>
      <c r="AT472" s="6">
        <v>17.630369630369628</v>
      </c>
      <c r="AU472" s="6">
        <v>291.15101198801199</v>
      </c>
      <c r="AV472">
        <v>53.5</v>
      </c>
    </row>
    <row r="473" spans="1:48" x14ac:dyDescent="0.25">
      <c r="A473" t="s">
        <v>294</v>
      </c>
      <c r="B473" s="2">
        <v>2016</v>
      </c>
      <c r="C473" s="8" t="s">
        <v>622</v>
      </c>
      <c r="D473" s="2" t="s">
        <v>422</v>
      </c>
      <c r="E473" t="s">
        <v>465</v>
      </c>
      <c r="F473" s="5" t="s">
        <v>623</v>
      </c>
      <c r="Q473">
        <v>14.8</v>
      </c>
      <c r="R473">
        <v>0.3</v>
      </c>
      <c r="W473">
        <v>16</v>
      </c>
      <c r="X473">
        <v>41.3</v>
      </c>
      <c r="Y473">
        <v>26.6</v>
      </c>
      <c r="Z473">
        <v>2</v>
      </c>
      <c r="AP473" s="6">
        <f t="shared" si="29"/>
        <v>1.008</v>
      </c>
      <c r="AQ473" s="6">
        <f t="shared" si="28"/>
        <v>30.8</v>
      </c>
      <c r="AR473" s="6">
        <f t="shared" si="30"/>
        <v>41.599999999999994</v>
      </c>
      <c r="AS473" s="6">
        <f t="shared" si="31"/>
        <v>28.6</v>
      </c>
      <c r="AT473" s="6">
        <v>17.7009900990099</v>
      </c>
      <c r="AU473" s="6">
        <v>292.32433267326735</v>
      </c>
      <c r="AV473">
        <v>56.5</v>
      </c>
    </row>
    <row r="474" spans="1:48" x14ac:dyDescent="0.25">
      <c r="A474" t="s">
        <v>295</v>
      </c>
      <c r="B474" s="2">
        <v>2018</v>
      </c>
      <c r="C474" s="8" t="s">
        <v>624</v>
      </c>
      <c r="D474" s="2" t="s">
        <v>464</v>
      </c>
      <c r="E474" t="s">
        <v>466</v>
      </c>
      <c r="F474" s="5" t="s">
        <v>625</v>
      </c>
      <c r="M474">
        <v>0.05</v>
      </c>
      <c r="O474">
        <v>0.02</v>
      </c>
      <c r="Q474">
        <v>9.3800000000000008</v>
      </c>
      <c r="R474">
        <v>0.05</v>
      </c>
      <c r="U474">
        <v>0.08</v>
      </c>
      <c r="W474">
        <v>7.54</v>
      </c>
      <c r="X474">
        <v>16.21</v>
      </c>
      <c r="Y474">
        <v>65.569999999999993</v>
      </c>
      <c r="Z474">
        <v>0.26</v>
      </c>
      <c r="AC474">
        <v>0.35</v>
      </c>
      <c r="AD474">
        <v>0.2</v>
      </c>
      <c r="AI474">
        <v>0.1</v>
      </c>
      <c r="AN474">
        <v>0.12</v>
      </c>
      <c r="AP474" s="6">
        <f t="shared" si="29"/>
        <v>1.4837999999999996</v>
      </c>
      <c r="AQ474" s="6">
        <f t="shared" si="28"/>
        <v>17.640000000000004</v>
      </c>
      <c r="AR474" s="6">
        <f t="shared" si="30"/>
        <v>16.46</v>
      </c>
      <c r="AS474" s="6">
        <f t="shared" si="31"/>
        <v>65.83</v>
      </c>
      <c r="AT474" s="6">
        <v>17.830081056739719</v>
      </c>
      <c r="AU474" s="6">
        <v>293.16062273591513</v>
      </c>
      <c r="AV474">
        <v>43.26</v>
      </c>
    </row>
    <row r="475" spans="1:48" x14ac:dyDescent="0.25">
      <c r="A475" t="s">
        <v>296</v>
      </c>
      <c r="B475" s="2">
        <v>2018</v>
      </c>
      <c r="C475" s="8" t="s">
        <v>624</v>
      </c>
      <c r="D475" s="2" t="s">
        <v>464</v>
      </c>
      <c r="E475" t="s">
        <v>466</v>
      </c>
      <c r="F475" s="5" t="s">
        <v>625</v>
      </c>
      <c r="J475">
        <v>0.02</v>
      </c>
      <c r="K475">
        <v>0.37</v>
      </c>
      <c r="L475">
        <v>0.05</v>
      </c>
      <c r="M475">
        <v>7.14</v>
      </c>
      <c r="N475">
        <v>1.28</v>
      </c>
      <c r="O475">
        <v>1.1200000000000001</v>
      </c>
      <c r="Q475">
        <v>28.35</v>
      </c>
      <c r="R475">
        <v>8.5399999999999991</v>
      </c>
      <c r="U475">
        <v>2.08</v>
      </c>
      <c r="V475">
        <v>0.79</v>
      </c>
      <c r="W475">
        <v>14.14</v>
      </c>
      <c r="X475">
        <v>30.64</v>
      </c>
      <c r="Y475">
        <v>3.49</v>
      </c>
      <c r="Z475">
        <v>0.97</v>
      </c>
      <c r="AC475">
        <v>0.18</v>
      </c>
      <c r="AD475">
        <v>0.04</v>
      </c>
      <c r="AE475">
        <v>0.06</v>
      </c>
      <c r="AF475">
        <v>0.16</v>
      </c>
      <c r="AI475">
        <v>0.03</v>
      </c>
      <c r="AL475">
        <v>0.28000000000000003</v>
      </c>
      <c r="AP475" s="6">
        <f t="shared" si="29"/>
        <v>0.53339999999999999</v>
      </c>
      <c r="AQ475" s="6">
        <f t="shared" si="28"/>
        <v>53.480000000000004</v>
      </c>
      <c r="AR475" s="6">
        <f t="shared" si="30"/>
        <v>41.29</v>
      </c>
      <c r="AS475" s="6">
        <f t="shared" si="31"/>
        <v>4.96</v>
      </c>
      <c r="AT475" s="6">
        <v>16.85490825228116</v>
      </c>
      <c r="AU475" s="6">
        <v>281.38252772485714</v>
      </c>
      <c r="AV475">
        <v>61.24</v>
      </c>
    </row>
    <row r="476" spans="1:48" x14ac:dyDescent="0.25">
      <c r="A476" t="s">
        <v>297</v>
      </c>
      <c r="B476" s="2">
        <v>2019</v>
      </c>
      <c r="C476" s="8" t="s">
        <v>626</v>
      </c>
      <c r="D476" s="2" t="s">
        <v>464</v>
      </c>
      <c r="E476" t="s">
        <v>467</v>
      </c>
      <c r="F476" s="5" t="s">
        <v>627</v>
      </c>
      <c r="Q476">
        <v>16.399999999999999</v>
      </c>
      <c r="W476">
        <v>3.6</v>
      </c>
      <c r="X476">
        <v>11.8</v>
      </c>
      <c r="Y476">
        <v>34.1</v>
      </c>
      <c r="Z476">
        <v>32.4</v>
      </c>
      <c r="AP476" s="6">
        <f t="shared" si="29"/>
        <v>1.7719999999999998</v>
      </c>
      <c r="AQ476" s="6">
        <f t="shared" si="28"/>
        <v>20</v>
      </c>
      <c r="AR476" s="6">
        <f t="shared" si="30"/>
        <v>11.8</v>
      </c>
      <c r="AS476" s="6">
        <f t="shared" si="31"/>
        <v>66.5</v>
      </c>
      <c r="AT476" s="6">
        <v>17.666327568667342</v>
      </c>
      <c r="AU476" s="6">
        <v>290.22765310274661</v>
      </c>
      <c r="AV476">
        <v>62.9</v>
      </c>
    </row>
    <row r="477" spans="1:48" x14ac:dyDescent="0.25">
      <c r="A477" t="s">
        <v>137</v>
      </c>
      <c r="B477" s="2">
        <v>2010</v>
      </c>
      <c r="C477" s="8" t="s">
        <v>628</v>
      </c>
      <c r="D477" s="2" t="s">
        <v>319</v>
      </c>
      <c r="E477" t="s">
        <v>468</v>
      </c>
      <c r="F477" s="5" t="s">
        <v>629</v>
      </c>
      <c r="M477">
        <v>0.1</v>
      </c>
      <c r="Q477">
        <v>6.5</v>
      </c>
      <c r="R477">
        <v>0.1</v>
      </c>
      <c r="U477">
        <v>0.1</v>
      </c>
      <c r="W477">
        <v>3.8</v>
      </c>
      <c r="X477">
        <v>11.6</v>
      </c>
      <c r="Y477">
        <v>72.7</v>
      </c>
      <c r="Z477">
        <v>3.9</v>
      </c>
      <c r="AD477">
        <v>0.9</v>
      </c>
      <c r="AE477">
        <v>0.2</v>
      </c>
      <c r="AP477" s="6">
        <f t="shared" si="29"/>
        <v>1.7009999999999998</v>
      </c>
      <c r="AQ477" s="6">
        <f t="shared" si="28"/>
        <v>10.5</v>
      </c>
      <c r="AR477" s="6">
        <f t="shared" si="30"/>
        <v>12.6</v>
      </c>
      <c r="AS477" s="6">
        <f t="shared" si="31"/>
        <v>76.800000000000011</v>
      </c>
      <c r="AT477" s="6">
        <v>17.884884884884883</v>
      </c>
      <c r="AU477" s="6">
        <v>293.49325525525518</v>
      </c>
      <c r="AV477">
        <v>46.6</v>
      </c>
    </row>
    <row r="478" spans="1:48" x14ac:dyDescent="0.25">
      <c r="A478" t="s">
        <v>81</v>
      </c>
      <c r="B478" s="2">
        <v>2014</v>
      </c>
      <c r="C478" s="8" t="s">
        <v>630</v>
      </c>
      <c r="D478" s="2" t="s">
        <v>349</v>
      </c>
      <c r="E478" t="s">
        <v>469</v>
      </c>
      <c r="F478" s="5" t="s">
        <v>631</v>
      </c>
      <c r="M478">
        <v>0.09</v>
      </c>
      <c r="Q478">
        <v>11.6</v>
      </c>
      <c r="R478">
        <v>0.11</v>
      </c>
      <c r="W478">
        <v>3.25</v>
      </c>
      <c r="X478">
        <v>25.09</v>
      </c>
      <c r="Y478">
        <v>52.93</v>
      </c>
      <c r="Z478">
        <v>5.95</v>
      </c>
      <c r="AJ478">
        <v>0.43</v>
      </c>
      <c r="AO478">
        <v>0.56000000000000005</v>
      </c>
      <c r="AP478" s="6">
        <f t="shared" si="29"/>
        <v>1.4934000000000001</v>
      </c>
      <c r="AQ478" s="6">
        <f t="shared" si="28"/>
        <v>14.94</v>
      </c>
      <c r="AR478" s="6">
        <f t="shared" si="30"/>
        <v>25.63</v>
      </c>
      <c r="AS478" s="6">
        <f t="shared" si="31"/>
        <v>58.88</v>
      </c>
      <c r="AT478" s="6">
        <v>17.778179989944697</v>
      </c>
      <c r="AU478" s="6">
        <v>292.39853926596277</v>
      </c>
      <c r="AV478">
        <v>42.6</v>
      </c>
    </row>
    <row r="479" spans="1:48" x14ac:dyDescent="0.25">
      <c r="A479" t="s">
        <v>44</v>
      </c>
      <c r="B479" s="2">
        <v>2014</v>
      </c>
      <c r="C479" s="8" t="s">
        <v>630</v>
      </c>
      <c r="D479" s="2" t="s">
        <v>349</v>
      </c>
      <c r="E479" t="s">
        <v>469</v>
      </c>
      <c r="F479" s="5" t="s">
        <v>631</v>
      </c>
      <c r="M479">
        <v>7.0000000000000007E-2</v>
      </c>
      <c r="Q479">
        <v>4.92</v>
      </c>
      <c r="R479">
        <v>0.24</v>
      </c>
      <c r="W479">
        <v>1.63</v>
      </c>
      <c r="X479">
        <v>66.59</v>
      </c>
      <c r="Y479">
        <v>17.079999999999998</v>
      </c>
      <c r="Z479">
        <v>7.75</v>
      </c>
      <c r="AJ479">
        <v>0.31</v>
      </c>
      <c r="AO479">
        <v>1.4</v>
      </c>
      <c r="AP479" s="6">
        <f t="shared" si="29"/>
        <v>1.2455000000000001</v>
      </c>
      <c r="AQ479" s="6">
        <f t="shared" si="28"/>
        <v>6.62</v>
      </c>
      <c r="AR479" s="6">
        <f t="shared" si="30"/>
        <v>67.14</v>
      </c>
      <c r="AS479" s="6">
        <f t="shared" si="31"/>
        <v>24.83</v>
      </c>
      <c r="AT479" s="6">
        <v>17.905061365250024</v>
      </c>
      <c r="AU479" s="6">
        <v>294.65483568313215</v>
      </c>
      <c r="AV479">
        <v>48.3</v>
      </c>
    </row>
    <row r="480" spans="1:48" x14ac:dyDescent="0.25">
      <c r="A480" t="s">
        <v>73</v>
      </c>
      <c r="B480" s="2">
        <v>2014</v>
      </c>
      <c r="C480" s="8" t="s">
        <v>630</v>
      </c>
      <c r="D480" s="2" t="s">
        <v>349</v>
      </c>
      <c r="E480" t="s">
        <v>469</v>
      </c>
      <c r="F480" s="5" t="s">
        <v>631</v>
      </c>
      <c r="M480">
        <v>0.05</v>
      </c>
      <c r="Q480">
        <v>4.88</v>
      </c>
      <c r="R480">
        <v>0.11</v>
      </c>
      <c r="W480">
        <v>4.78</v>
      </c>
      <c r="X480">
        <v>67.66</v>
      </c>
      <c r="Y480">
        <v>21.26</v>
      </c>
      <c r="Z480">
        <v>0.09</v>
      </c>
      <c r="AJ480">
        <v>0.94</v>
      </c>
      <c r="AO480">
        <v>0.33</v>
      </c>
      <c r="AP480" s="6">
        <f t="shared" si="29"/>
        <v>1.1149999999999998</v>
      </c>
      <c r="AQ480" s="6">
        <f t="shared" si="28"/>
        <v>9.7100000000000009</v>
      </c>
      <c r="AR480" s="6">
        <f t="shared" si="30"/>
        <v>68.709999999999994</v>
      </c>
      <c r="AS480" s="6">
        <f t="shared" si="31"/>
        <v>21.35</v>
      </c>
      <c r="AT480" s="6">
        <v>17.935651999599077</v>
      </c>
      <c r="AU480" s="6">
        <v>295.37572887641574</v>
      </c>
      <c r="AV480">
        <v>51</v>
      </c>
    </row>
    <row r="481" spans="1:48" x14ac:dyDescent="0.25">
      <c r="A481" t="s">
        <v>73</v>
      </c>
      <c r="B481" s="2">
        <v>2014</v>
      </c>
      <c r="C481" s="8" t="s">
        <v>630</v>
      </c>
      <c r="D481" s="2" t="s">
        <v>349</v>
      </c>
      <c r="E481" t="s">
        <v>469</v>
      </c>
      <c r="F481" s="5" t="s">
        <v>631</v>
      </c>
      <c r="M481">
        <v>0.03</v>
      </c>
      <c r="Q481">
        <v>3.92</v>
      </c>
      <c r="R481">
        <v>0.18</v>
      </c>
      <c r="W481">
        <v>2.59</v>
      </c>
      <c r="X481">
        <v>85.31</v>
      </c>
      <c r="Y481">
        <v>6.71</v>
      </c>
      <c r="Z481">
        <v>0.05</v>
      </c>
      <c r="AJ481">
        <v>0.88</v>
      </c>
      <c r="AO481">
        <v>0.33</v>
      </c>
      <c r="AP481" s="6">
        <f t="shared" si="29"/>
        <v>0.99940000000000007</v>
      </c>
      <c r="AQ481" s="6">
        <f t="shared" si="28"/>
        <v>6.5399999999999991</v>
      </c>
      <c r="AR481" s="6">
        <f t="shared" si="30"/>
        <v>86.37</v>
      </c>
      <c r="AS481" s="6">
        <f t="shared" si="31"/>
        <v>6.76</v>
      </c>
      <c r="AT481" s="6">
        <v>17.951841075549314</v>
      </c>
      <c r="AU481" s="6">
        <v>295.83231674525939</v>
      </c>
      <c r="AV481">
        <v>53.2</v>
      </c>
    </row>
    <row r="482" spans="1:48" x14ac:dyDescent="0.25">
      <c r="A482" t="s">
        <v>298</v>
      </c>
      <c r="B482" s="2">
        <v>2014</v>
      </c>
      <c r="C482" s="8" t="s">
        <v>630</v>
      </c>
      <c r="D482" s="2" t="s">
        <v>349</v>
      </c>
      <c r="E482" t="s">
        <v>469</v>
      </c>
      <c r="F482" s="5" t="s">
        <v>631</v>
      </c>
      <c r="M482">
        <v>0.12</v>
      </c>
      <c r="Q482">
        <v>8.9600000000000009</v>
      </c>
      <c r="R482">
        <v>0.23</v>
      </c>
      <c r="W482">
        <v>2.63</v>
      </c>
      <c r="X482">
        <v>27.65</v>
      </c>
      <c r="Y482">
        <v>45.04</v>
      </c>
      <c r="Z482">
        <v>4.09</v>
      </c>
      <c r="AJ482">
        <v>10.33</v>
      </c>
      <c r="AO482">
        <v>0.95</v>
      </c>
      <c r="AP482" s="6">
        <f t="shared" si="29"/>
        <v>1.4056</v>
      </c>
      <c r="AQ482" s="6">
        <f t="shared" si="28"/>
        <v>11.71</v>
      </c>
      <c r="AR482" s="6">
        <f t="shared" si="30"/>
        <v>38.21</v>
      </c>
      <c r="AS482" s="6">
        <f t="shared" si="31"/>
        <v>49.129999999999995</v>
      </c>
      <c r="AT482" s="6">
        <v>18.226754164563353</v>
      </c>
      <c r="AU482" s="6">
        <v>298.8557836446239</v>
      </c>
      <c r="AV482">
        <v>43.2</v>
      </c>
    </row>
    <row r="483" spans="1:48" x14ac:dyDescent="0.25">
      <c r="A483" t="s">
        <v>299</v>
      </c>
      <c r="B483" s="2">
        <v>2014</v>
      </c>
      <c r="C483" s="8" t="s">
        <v>630</v>
      </c>
      <c r="D483" s="2" t="s">
        <v>349</v>
      </c>
      <c r="E483" t="s">
        <v>469</v>
      </c>
      <c r="F483" s="5" t="s">
        <v>631</v>
      </c>
      <c r="M483">
        <v>0.06</v>
      </c>
      <c r="Q483">
        <v>3.9</v>
      </c>
      <c r="R483">
        <v>0.28999999999999998</v>
      </c>
      <c r="W483">
        <v>1.22</v>
      </c>
      <c r="X483">
        <v>24.18</v>
      </c>
      <c r="Y483">
        <v>19.79</v>
      </c>
      <c r="Z483">
        <v>13.18</v>
      </c>
      <c r="AJ483">
        <v>36</v>
      </c>
      <c r="AO483">
        <v>1.39</v>
      </c>
      <c r="AP483" s="6">
        <f t="shared" si="29"/>
        <v>1.3959000000000001</v>
      </c>
      <c r="AQ483" s="6">
        <f t="shared" si="28"/>
        <v>5.18</v>
      </c>
      <c r="AR483" s="6">
        <f t="shared" si="30"/>
        <v>60.47</v>
      </c>
      <c r="AS483" s="6">
        <f t="shared" si="31"/>
        <v>32.97</v>
      </c>
      <c r="AT483" s="6">
        <v>19.372743865341715</v>
      </c>
      <c r="AU483" s="6">
        <v>314.93773595619547</v>
      </c>
      <c r="AV483">
        <v>46.4</v>
      </c>
    </row>
    <row r="484" spans="1:48" x14ac:dyDescent="0.25">
      <c r="A484" t="s">
        <v>93</v>
      </c>
      <c r="B484" s="2">
        <v>2014</v>
      </c>
      <c r="C484" s="8" t="s">
        <v>630</v>
      </c>
      <c r="D484" s="2" t="s">
        <v>349</v>
      </c>
      <c r="E484" t="s">
        <v>469</v>
      </c>
      <c r="F484" s="5" t="s">
        <v>631</v>
      </c>
      <c r="M484">
        <v>7.0000000000000007E-2</v>
      </c>
      <c r="Q484">
        <v>13.95</v>
      </c>
      <c r="R484">
        <v>1.07</v>
      </c>
      <c r="W484">
        <v>7.94</v>
      </c>
      <c r="X484">
        <v>42.71</v>
      </c>
      <c r="Y484">
        <v>33.78</v>
      </c>
      <c r="Z484">
        <v>0.05</v>
      </c>
      <c r="AJ484">
        <v>0.19</v>
      </c>
      <c r="AO484">
        <v>0.23</v>
      </c>
      <c r="AP484" s="6">
        <f t="shared" si="29"/>
        <v>1.1168</v>
      </c>
      <c r="AQ484" s="6">
        <f t="shared" si="28"/>
        <v>21.96</v>
      </c>
      <c r="AR484" s="6">
        <f t="shared" si="30"/>
        <v>43.97</v>
      </c>
      <c r="AS484" s="6">
        <f t="shared" si="31"/>
        <v>33.83</v>
      </c>
      <c r="AT484" s="6">
        <v>17.703688853247794</v>
      </c>
      <c r="AU484" s="6">
        <v>292.1184659182037</v>
      </c>
      <c r="AV484">
        <v>49.2</v>
      </c>
    </row>
    <row r="485" spans="1:48" x14ac:dyDescent="0.25">
      <c r="A485" t="s">
        <v>79</v>
      </c>
      <c r="B485" s="2">
        <v>2009</v>
      </c>
      <c r="C485" s="8" t="s">
        <v>632</v>
      </c>
      <c r="D485" s="2" t="s">
        <v>414</v>
      </c>
      <c r="E485" t="s">
        <v>470</v>
      </c>
      <c r="F485" s="5" t="s">
        <v>633</v>
      </c>
      <c r="Q485">
        <v>40.299999999999997</v>
      </c>
      <c r="W485">
        <v>4.0999999999999996</v>
      </c>
      <c r="X485">
        <v>43.4</v>
      </c>
      <c r="Y485">
        <v>12.2</v>
      </c>
      <c r="AP485" s="6">
        <f t="shared" si="29"/>
        <v>0.67799999999999994</v>
      </c>
      <c r="AQ485" s="6">
        <f t="shared" si="28"/>
        <v>44.4</v>
      </c>
      <c r="AR485" s="6">
        <f t="shared" si="30"/>
        <v>43.4</v>
      </c>
      <c r="AS485" s="6">
        <f t="shared" si="31"/>
        <v>12.2</v>
      </c>
      <c r="AT485" s="6">
        <v>17.193999999999996</v>
      </c>
      <c r="AU485" s="6">
        <v>285.85164800000001</v>
      </c>
      <c r="AV485">
        <v>55.3</v>
      </c>
    </row>
    <row r="486" spans="1:48" x14ac:dyDescent="0.25">
      <c r="A486" t="s">
        <v>93</v>
      </c>
      <c r="B486" s="2">
        <v>2009</v>
      </c>
      <c r="C486" s="8" t="s">
        <v>632</v>
      </c>
      <c r="D486" s="2" t="s">
        <v>414</v>
      </c>
      <c r="E486" t="s">
        <v>470</v>
      </c>
      <c r="F486" s="5" t="s">
        <v>633</v>
      </c>
      <c r="Q486">
        <v>14.2</v>
      </c>
      <c r="R486">
        <v>1.4</v>
      </c>
      <c r="W486">
        <v>6.9</v>
      </c>
      <c r="X486">
        <v>43.1</v>
      </c>
      <c r="Y486">
        <v>34.4</v>
      </c>
      <c r="AP486" s="6">
        <f t="shared" si="29"/>
        <v>1.133</v>
      </c>
      <c r="AQ486" s="6">
        <f t="shared" si="28"/>
        <v>21.1</v>
      </c>
      <c r="AR486" s="6">
        <f t="shared" si="30"/>
        <v>44.5</v>
      </c>
      <c r="AS486" s="6">
        <f t="shared" si="31"/>
        <v>34.4</v>
      </c>
      <c r="AT486" s="6">
        <v>17.688000000000002</v>
      </c>
      <c r="AU486" s="6">
        <v>291.87126599999993</v>
      </c>
      <c r="AV486">
        <v>57.4</v>
      </c>
    </row>
    <row r="487" spans="1:48" x14ac:dyDescent="0.25">
      <c r="A487" t="s">
        <v>102</v>
      </c>
      <c r="B487" s="2">
        <v>2009</v>
      </c>
      <c r="C487" s="8" t="s">
        <v>632</v>
      </c>
      <c r="D487" s="2" t="s">
        <v>414</v>
      </c>
      <c r="E487" t="s">
        <v>470</v>
      </c>
      <c r="F487" s="5" t="s">
        <v>633</v>
      </c>
      <c r="Q487">
        <v>9.8000000000000007</v>
      </c>
      <c r="W487">
        <v>6.2</v>
      </c>
      <c r="X487">
        <v>72.2</v>
      </c>
      <c r="Y487">
        <v>11.8</v>
      </c>
      <c r="AP487" s="6">
        <f t="shared" si="29"/>
        <v>0.95800000000000007</v>
      </c>
      <c r="AQ487" s="6">
        <f t="shared" si="28"/>
        <v>16</v>
      </c>
      <c r="AR487" s="6">
        <f t="shared" si="30"/>
        <v>72.2</v>
      </c>
      <c r="AS487" s="6">
        <f t="shared" si="31"/>
        <v>11.8</v>
      </c>
      <c r="AT487" s="6">
        <v>17.804000000000002</v>
      </c>
      <c r="AU487" s="6">
        <v>293.84832800000004</v>
      </c>
      <c r="AV487">
        <v>55.27</v>
      </c>
    </row>
    <row r="488" spans="1:48" x14ac:dyDescent="0.25">
      <c r="A488" t="s">
        <v>119</v>
      </c>
      <c r="B488" s="2">
        <v>2017</v>
      </c>
      <c r="C488" s="8" t="s">
        <v>634</v>
      </c>
      <c r="D488" s="2" t="s">
        <v>471</v>
      </c>
      <c r="E488" t="s">
        <v>472</v>
      </c>
      <c r="F488" s="5" t="s">
        <v>635</v>
      </c>
      <c r="M488">
        <v>0.08</v>
      </c>
      <c r="Q488">
        <v>21.53</v>
      </c>
      <c r="W488">
        <v>18.96</v>
      </c>
      <c r="X488">
        <v>39.1</v>
      </c>
      <c r="Y488">
        <v>19.55</v>
      </c>
      <c r="Z488">
        <v>0.16</v>
      </c>
      <c r="AC488">
        <v>0.62</v>
      </c>
      <c r="AP488" s="6">
        <f t="shared" si="29"/>
        <v>0.78680000000000005</v>
      </c>
      <c r="AQ488" s="6">
        <f t="shared" si="28"/>
        <v>41.19</v>
      </c>
      <c r="AR488" s="6">
        <f t="shared" si="30"/>
        <v>39.1</v>
      </c>
      <c r="AS488" s="6">
        <f t="shared" si="31"/>
        <v>19.71</v>
      </c>
      <c r="AT488" s="6">
        <v>17.578600000000005</v>
      </c>
      <c r="AU488" s="6">
        <v>291.03031820000001</v>
      </c>
      <c r="AV488" s="1">
        <v>57</v>
      </c>
    </row>
    <row r="489" spans="1:48" x14ac:dyDescent="0.25">
      <c r="A489" t="s">
        <v>108</v>
      </c>
      <c r="B489" s="2">
        <v>2020</v>
      </c>
      <c r="C489" s="8" t="s">
        <v>636</v>
      </c>
      <c r="D489" s="2" t="s">
        <v>464</v>
      </c>
      <c r="E489" t="s">
        <v>473</v>
      </c>
      <c r="F489" s="5" t="s">
        <v>637</v>
      </c>
      <c r="Q489">
        <v>9.4</v>
      </c>
      <c r="R489">
        <v>0.2</v>
      </c>
      <c r="W489">
        <v>3.1</v>
      </c>
      <c r="X489">
        <v>16.600000000000001</v>
      </c>
      <c r="Y489">
        <v>68.599999999999994</v>
      </c>
      <c r="Z489">
        <v>0.8</v>
      </c>
      <c r="AO489">
        <v>1.3</v>
      </c>
      <c r="AP489" s="6">
        <f t="shared" si="29"/>
        <v>1.5640000000000001</v>
      </c>
      <c r="AQ489" s="6">
        <f t="shared" si="28"/>
        <v>12.5</v>
      </c>
      <c r="AR489" s="6">
        <f t="shared" si="30"/>
        <v>16.8</v>
      </c>
      <c r="AS489" s="6">
        <f t="shared" si="31"/>
        <v>69.399999999999991</v>
      </c>
      <c r="AT489" s="6">
        <v>17.805471124620063</v>
      </c>
      <c r="AU489" s="6">
        <v>292.61545795339413</v>
      </c>
      <c r="AV489">
        <v>58</v>
      </c>
    </row>
    <row r="490" spans="1:48" x14ac:dyDescent="0.25">
      <c r="A490" t="s">
        <v>93</v>
      </c>
      <c r="B490" s="2">
        <v>2013</v>
      </c>
      <c r="C490" s="8" t="s">
        <v>638</v>
      </c>
      <c r="D490" s="2" t="s">
        <v>414</v>
      </c>
      <c r="E490" t="s">
        <v>474</v>
      </c>
      <c r="F490" s="5" t="s">
        <v>639</v>
      </c>
      <c r="K490">
        <v>0.1</v>
      </c>
      <c r="M490">
        <v>0.1</v>
      </c>
      <c r="Q490">
        <v>14.6</v>
      </c>
      <c r="R490">
        <v>0.6</v>
      </c>
      <c r="W490">
        <v>7.6</v>
      </c>
      <c r="X490">
        <v>44.6</v>
      </c>
      <c r="Y490">
        <v>31.9</v>
      </c>
      <c r="Z490">
        <v>0.3</v>
      </c>
      <c r="AC490">
        <v>0.3</v>
      </c>
      <c r="AP490" s="6">
        <f t="shared" si="29"/>
        <v>1.099</v>
      </c>
      <c r="AQ490" s="6">
        <f t="shared" si="28"/>
        <v>22.7</v>
      </c>
      <c r="AR490" s="6">
        <f t="shared" si="30"/>
        <v>45.2</v>
      </c>
      <c r="AS490" s="6">
        <f t="shared" si="31"/>
        <v>32.199999999999996</v>
      </c>
      <c r="AT490" s="6">
        <v>17.692307692307693</v>
      </c>
      <c r="AU490" s="6">
        <v>292.00195504495503</v>
      </c>
      <c r="AV490">
        <v>51</v>
      </c>
    </row>
    <row r="491" spans="1:48" x14ac:dyDescent="0.25">
      <c r="A491" t="s">
        <v>301</v>
      </c>
      <c r="B491" s="2">
        <v>2019</v>
      </c>
      <c r="C491" s="8" t="s">
        <v>640</v>
      </c>
      <c r="D491" s="2" t="s">
        <v>475</v>
      </c>
      <c r="E491" t="s">
        <v>476</v>
      </c>
      <c r="F491" s="5" t="s">
        <v>477</v>
      </c>
      <c r="Q491">
        <v>5.85</v>
      </c>
      <c r="W491">
        <v>2.5099999999999998</v>
      </c>
      <c r="X491">
        <v>63.8</v>
      </c>
      <c r="Y491">
        <v>25.3</v>
      </c>
      <c r="Z491">
        <v>0.51</v>
      </c>
      <c r="AI491">
        <v>0.66</v>
      </c>
      <c r="AP491" s="6">
        <f t="shared" si="29"/>
        <v>1.1593</v>
      </c>
      <c r="AQ491" s="6">
        <f t="shared" si="28"/>
        <v>9.02</v>
      </c>
      <c r="AR491" s="6">
        <f t="shared" si="30"/>
        <v>63.8</v>
      </c>
      <c r="AS491" s="6">
        <f t="shared" si="31"/>
        <v>25.810000000000002</v>
      </c>
      <c r="AT491" s="6">
        <v>17.90814153908547</v>
      </c>
      <c r="AU491" s="6">
        <v>294.87394981243028</v>
      </c>
      <c r="AV491">
        <v>50.45</v>
      </c>
    </row>
    <row r="492" spans="1:48" x14ac:dyDescent="0.25">
      <c r="A492" t="s">
        <v>83</v>
      </c>
      <c r="B492" s="2">
        <v>2018</v>
      </c>
      <c r="C492" s="10" t="s">
        <v>654</v>
      </c>
      <c r="D492" s="2" t="s">
        <v>327</v>
      </c>
      <c r="E492" t="s">
        <v>478</v>
      </c>
      <c r="F492" s="5" t="s">
        <v>479</v>
      </c>
      <c r="G492"/>
      <c r="K492">
        <v>0.15</v>
      </c>
      <c r="M492">
        <v>2.41</v>
      </c>
      <c r="Q492">
        <v>24.39</v>
      </c>
      <c r="R492">
        <v>2.66</v>
      </c>
      <c r="W492">
        <v>19.079999999999998</v>
      </c>
      <c r="X492">
        <v>41.65</v>
      </c>
      <c r="Y492">
        <v>5.91</v>
      </c>
      <c r="Z492">
        <v>0.72</v>
      </c>
      <c r="AP492" s="6">
        <f t="shared" si="29"/>
        <v>0.58290000000000008</v>
      </c>
      <c r="AQ492" s="6">
        <f t="shared" si="28"/>
        <v>46.03</v>
      </c>
      <c r="AR492" s="6">
        <f t="shared" si="30"/>
        <v>44.31</v>
      </c>
      <c r="AS492" s="6">
        <f t="shared" si="31"/>
        <v>6.63</v>
      </c>
      <c r="AT492" s="6">
        <v>17.333402083118493</v>
      </c>
      <c r="AU492" s="6">
        <v>287.96237114571517</v>
      </c>
      <c r="AV492">
        <v>60.9</v>
      </c>
    </row>
    <row r="493" spans="1:48" x14ac:dyDescent="0.25">
      <c r="A493" t="s">
        <v>163</v>
      </c>
      <c r="B493" s="2">
        <v>2018</v>
      </c>
      <c r="C493" s="10" t="s">
        <v>654</v>
      </c>
      <c r="D493" s="2" t="s">
        <v>327</v>
      </c>
      <c r="E493" t="s">
        <v>478</v>
      </c>
      <c r="F493" s="5" t="s">
        <v>479</v>
      </c>
      <c r="Q493">
        <v>4.51</v>
      </c>
      <c r="R493">
        <v>0.36</v>
      </c>
      <c r="W493">
        <v>2</v>
      </c>
      <c r="X493">
        <v>60.33</v>
      </c>
      <c r="Y493">
        <v>21.24</v>
      </c>
      <c r="Z493">
        <v>9.49</v>
      </c>
      <c r="AP493" s="6">
        <f t="shared" si="29"/>
        <v>1.3163999999999998</v>
      </c>
      <c r="AQ493" s="6">
        <f t="shared" si="28"/>
        <v>6.51</v>
      </c>
      <c r="AR493" s="6">
        <f t="shared" si="30"/>
        <v>60.69</v>
      </c>
      <c r="AS493" s="6">
        <f t="shared" si="31"/>
        <v>30.729999999999997</v>
      </c>
      <c r="AT493" s="6">
        <v>17.900541202900033</v>
      </c>
      <c r="AU493" s="6">
        <v>294.42964474624728</v>
      </c>
      <c r="AV493">
        <v>54.8</v>
      </c>
    </row>
    <row r="494" spans="1:48" x14ac:dyDescent="0.25">
      <c r="A494" t="s">
        <v>155</v>
      </c>
      <c r="B494" s="2">
        <v>2018</v>
      </c>
      <c r="C494" s="10" t="s">
        <v>654</v>
      </c>
      <c r="D494" s="2" t="s">
        <v>327</v>
      </c>
      <c r="E494" t="s">
        <v>478</v>
      </c>
      <c r="F494" s="5" t="s">
        <v>479</v>
      </c>
      <c r="K494">
        <v>0.1</v>
      </c>
      <c r="M494">
        <v>0.73</v>
      </c>
      <c r="Q494">
        <v>24.06</v>
      </c>
      <c r="R494">
        <v>5.65</v>
      </c>
      <c r="W494">
        <v>6.42</v>
      </c>
      <c r="X494">
        <v>41.43</v>
      </c>
      <c r="Y494">
        <v>18.829999999999998</v>
      </c>
      <c r="Z494">
        <v>1.06</v>
      </c>
      <c r="AP494" s="6">
        <f t="shared" si="29"/>
        <v>0.87919999999999998</v>
      </c>
      <c r="AQ494" s="6">
        <f t="shared" si="28"/>
        <v>31.309999999999995</v>
      </c>
      <c r="AR494" s="6">
        <f t="shared" si="30"/>
        <v>47.08</v>
      </c>
      <c r="AS494" s="6">
        <f t="shared" si="31"/>
        <v>19.889999999999997</v>
      </c>
      <c r="AT494" s="6">
        <v>17.35958485958486</v>
      </c>
      <c r="AU494" s="6">
        <v>287.74137627187622</v>
      </c>
      <c r="AV494">
        <v>57</v>
      </c>
    </row>
    <row r="495" spans="1:48" x14ac:dyDescent="0.25">
      <c r="A495" t="s">
        <v>85</v>
      </c>
      <c r="B495" s="2">
        <v>2018</v>
      </c>
      <c r="C495" s="10" t="s">
        <v>654</v>
      </c>
      <c r="D495" s="2" t="s">
        <v>327</v>
      </c>
      <c r="E495" t="s">
        <v>478</v>
      </c>
      <c r="F495" s="5" t="s">
        <v>479</v>
      </c>
      <c r="K495">
        <v>46.91</v>
      </c>
      <c r="M495">
        <v>18.739999999999998</v>
      </c>
      <c r="Q495">
        <v>9.69</v>
      </c>
      <c r="R495">
        <v>0.11</v>
      </c>
      <c r="X495">
        <v>2.83</v>
      </c>
      <c r="Y495">
        <v>6.83</v>
      </c>
      <c r="AP495" s="6">
        <f t="shared" si="29"/>
        <v>0.16600000000000001</v>
      </c>
      <c r="AQ495" s="6">
        <f t="shared" si="28"/>
        <v>75.339999999999989</v>
      </c>
      <c r="AR495" s="6">
        <f t="shared" si="30"/>
        <v>2.94</v>
      </c>
      <c r="AS495" s="6">
        <f t="shared" si="31"/>
        <v>6.83</v>
      </c>
      <c r="AT495" s="6">
        <v>13.581952767007405</v>
      </c>
      <c r="AU495" s="6">
        <v>236.15096804135825</v>
      </c>
      <c r="AV495">
        <v>61</v>
      </c>
    </row>
    <row r="496" spans="1:48" x14ac:dyDescent="0.25">
      <c r="A496" t="s">
        <v>90</v>
      </c>
      <c r="B496" s="2">
        <v>2018</v>
      </c>
      <c r="C496" s="10" t="s">
        <v>654</v>
      </c>
      <c r="D496" s="2" t="s">
        <v>327</v>
      </c>
      <c r="E496" t="s">
        <v>478</v>
      </c>
      <c r="F496" s="5" t="s">
        <v>479</v>
      </c>
      <c r="Q496">
        <v>11.81</v>
      </c>
      <c r="R496">
        <v>0.12</v>
      </c>
      <c r="W496">
        <v>2.13</v>
      </c>
      <c r="X496">
        <v>27.35</v>
      </c>
      <c r="Y496">
        <v>57.74</v>
      </c>
      <c r="Z496">
        <v>0.63</v>
      </c>
      <c r="AP496" s="6">
        <f t="shared" si="29"/>
        <v>1.4484000000000001</v>
      </c>
      <c r="AQ496" s="6">
        <f t="shared" si="28"/>
        <v>13.940000000000001</v>
      </c>
      <c r="AR496" s="6">
        <f t="shared" si="30"/>
        <v>27.470000000000002</v>
      </c>
      <c r="AS496" s="6">
        <f t="shared" si="31"/>
        <v>58.370000000000005</v>
      </c>
      <c r="AT496" s="6">
        <v>17.760873922629784</v>
      </c>
      <c r="AU496" s="6">
        <v>292.25580497093603</v>
      </c>
      <c r="AV496">
        <v>52.5</v>
      </c>
    </row>
    <row r="497" spans="1:48" x14ac:dyDescent="0.25">
      <c r="A497" t="s">
        <v>99</v>
      </c>
      <c r="B497" s="2">
        <v>2018</v>
      </c>
      <c r="C497" s="10" t="s">
        <v>654</v>
      </c>
      <c r="D497" s="2" t="s">
        <v>327</v>
      </c>
      <c r="E497" t="s">
        <v>478</v>
      </c>
      <c r="F497" s="5" t="s">
        <v>479</v>
      </c>
      <c r="M497">
        <v>0.72</v>
      </c>
      <c r="Q497">
        <v>25.93</v>
      </c>
      <c r="R497">
        <v>0.36</v>
      </c>
      <c r="W497">
        <v>1.74</v>
      </c>
      <c r="X497">
        <v>15.98</v>
      </c>
      <c r="Y497">
        <v>55.12</v>
      </c>
      <c r="Z497">
        <v>0.16</v>
      </c>
      <c r="AP497" s="6">
        <f t="shared" si="29"/>
        <v>1.2706</v>
      </c>
      <c r="AQ497" s="6">
        <f t="shared" si="28"/>
        <v>28.389999999999997</v>
      </c>
      <c r="AR497" s="6">
        <f t="shared" si="30"/>
        <v>16.34</v>
      </c>
      <c r="AS497" s="6">
        <f t="shared" si="31"/>
        <v>55.279999999999994</v>
      </c>
      <c r="AT497" s="6">
        <v>17.445455454454557</v>
      </c>
      <c r="AU497" s="6">
        <v>288.19363173682632</v>
      </c>
      <c r="AV497">
        <v>53.3</v>
      </c>
    </row>
    <row r="498" spans="1:48" x14ac:dyDescent="0.25">
      <c r="A498" t="s">
        <v>98</v>
      </c>
      <c r="B498" s="2">
        <v>2018</v>
      </c>
      <c r="C498" s="10" t="s">
        <v>654</v>
      </c>
      <c r="D498" s="2" t="s">
        <v>327</v>
      </c>
      <c r="E498" t="s">
        <v>478</v>
      </c>
      <c r="F498" s="5" t="s">
        <v>479</v>
      </c>
      <c r="Q498">
        <v>6.32</v>
      </c>
      <c r="R498">
        <v>0.3</v>
      </c>
      <c r="W498">
        <v>3.71</v>
      </c>
      <c r="X498">
        <v>79.17</v>
      </c>
      <c r="Y498">
        <v>10.67</v>
      </c>
      <c r="Z498">
        <v>0.15</v>
      </c>
      <c r="AP498" s="6">
        <f t="shared" si="29"/>
        <v>1.0125999999999999</v>
      </c>
      <c r="AQ498" s="6">
        <f t="shared" si="28"/>
        <v>10.030000000000001</v>
      </c>
      <c r="AR498" s="6">
        <f t="shared" si="30"/>
        <v>79.47</v>
      </c>
      <c r="AS498" s="6">
        <f t="shared" si="31"/>
        <v>10.82</v>
      </c>
      <c r="AT498" s="6">
        <v>17.868022328548644</v>
      </c>
      <c r="AU498" s="6">
        <v>294.64337898724079</v>
      </c>
      <c r="AV498">
        <v>53.8</v>
      </c>
    </row>
    <row r="499" spans="1:48" x14ac:dyDescent="0.25">
      <c r="A499" t="s">
        <v>93</v>
      </c>
      <c r="B499" s="2">
        <v>2018</v>
      </c>
      <c r="C499" s="10" t="s">
        <v>654</v>
      </c>
      <c r="D499" s="2" t="s">
        <v>327</v>
      </c>
      <c r="E499" t="s">
        <v>478</v>
      </c>
      <c r="F499" s="5" t="s">
        <v>479</v>
      </c>
      <c r="M499">
        <v>0.15</v>
      </c>
      <c r="Q499">
        <v>14.42</v>
      </c>
      <c r="R499">
        <v>0.69</v>
      </c>
      <c r="W499">
        <v>5.82</v>
      </c>
      <c r="X499">
        <v>42.81</v>
      </c>
      <c r="Y499">
        <v>35.380000000000003</v>
      </c>
      <c r="Z499">
        <v>0.23</v>
      </c>
      <c r="AP499" s="6">
        <f t="shared" si="29"/>
        <v>1.1495</v>
      </c>
      <c r="AQ499" s="6">
        <f t="shared" si="28"/>
        <v>20.39</v>
      </c>
      <c r="AR499" s="6">
        <f t="shared" si="30"/>
        <v>43.5</v>
      </c>
      <c r="AS499" s="6">
        <f t="shared" si="31"/>
        <v>35.61</v>
      </c>
      <c r="AT499" s="6">
        <v>17.690251256281407</v>
      </c>
      <c r="AU499" s="6">
        <v>291.85818653266324</v>
      </c>
      <c r="AV499">
        <v>55.7</v>
      </c>
    </row>
    <row r="500" spans="1:48" x14ac:dyDescent="0.25">
      <c r="A500" t="s">
        <v>118</v>
      </c>
      <c r="B500" s="2">
        <v>2018</v>
      </c>
      <c r="C500" s="10" t="s">
        <v>654</v>
      </c>
      <c r="D500" s="2" t="s">
        <v>327</v>
      </c>
      <c r="E500" t="s">
        <v>478</v>
      </c>
      <c r="F500" s="5" t="s">
        <v>479</v>
      </c>
      <c r="Q500">
        <v>10.89</v>
      </c>
      <c r="W500">
        <v>7.89</v>
      </c>
      <c r="X500">
        <v>53.56</v>
      </c>
      <c r="Y500">
        <v>21.34</v>
      </c>
      <c r="Z500">
        <v>2.09</v>
      </c>
      <c r="AP500" s="6">
        <f t="shared" si="29"/>
        <v>1.0251000000000001</v>
      </c>
      <c r="AQ500" s="6">
        <f t="shared" si="28"/>
        <v>18.78</v>
      </c>
      <c r="AR500" s="6">
        <f t="shared" si="30"/>
        <v>53.56</v>
      </c>
      <c r="AS500" s="6">
        <f t="shared" si="31"/>
        <v>23.43</v>
      </c>
      <c r="AT500" s="6">
        <v>17.772580139918553</v>
      </c>
      <c r="AU500" s="6">
        <v>293.18305158191492</v>
      </c>
      <c r="AV500">
        <v>55.4</v>
      </c>
    </row>
    <row r="501" spans="1:48" x14ac:dyDescent="0.25">
      <c r="A501" t="s">
        <v>119</v>
      </c>
      <c r="B501" s="2">
        <v>2018</v>
      </c>
      <c r="C501" s="10" t="s">
        <v>654</v>
      </c>
      <c r="D501" s="2" t="s">
        <v>327</v>
      </c>
      <c r="E501" t="s">
        <v>478</v>
      </c>
      <c r="F501" s="5" t="s">
        <v>479</v>
      </c>
      <c r="M501">
        <v>0.15</v>
      </c>
      <c r="Q501">
        <v>22.23</v>
      </c>
      <c r="W501">
        <v>22.49</v>
      </c>
      <c r="X501">
        <v>39.01</v>
      </c>
      <c r="Y501">
        <v>14.87</v>
      </c>
      <c r="Z501">
        <v>0.1</v>
      </c>
      <c r="AP501" s="6">
        <f t="shared" si="29"/>
        <v>0.6905</v>
      </c>
      <c r="AQ501" s="6">
        <f t="shared" si="28"/>
        <v>44.87</v>
      </c>
      <c r="AR501" s="6">
        <f t="shared" si="30"/>
        <v>39.01</v>
      </c>
      <c r="AS501" s="6">
        <f t="shared" si="31"/>
        <v>14.969999999999999</v>
      </c>
      <c r="AT501" s="6">
        <v>17.544157814871017</v>
      </c>
      <c r="AU501" s="6">
        <v>290.72411057157308</v>
      </c>
      <c r="AV501">
        <v>56.9</v>
      </c>
    </row>
    <row r="502" spans="1:48" x14ac:dyDescent="0.25">
      <c r="A502" t="s">
        <v>103</v>
      </c>
      <c r="B502" s="2">
        <v>2018</v>
      </c>
      <c r="C502" s="10" t="s">
        <v>654</v>
      </c>
      <c r="D502" s="2" t="s">
        <v>327</v>
      </c>
      <c r="E502" t="s">
        <v>478</v>
      </c>
      <c r="F502" s="5" t="s">
        <v>479</v>
      </c>
      <c r="M502">
        <v>0.05</v>
      </c>
      <c r="Q502">
        <v>11.47</v>
      </c>
      <c r="R502">
        <v>0.9</v>
      </c>
      <c r="W502">
        <v>2.83</v>
      </c>
      <c r="X502">
        <v>74.52</v>
      </c>
      <c r="Y502">
        <v>9.5399999999999991</v>
      </c>
      <c r="Z502">
        <v>0.51</v>
      </c>
      <c r="AP502" s="6">
        <f t="shared" si="29"/>
        <v>0.96030000000000004</v>
      </c>
      <c r="AQ502" s="6">
        <f t="shared" si="28"/>
        <v>14.350000000000001</v>
      </c>
      <c r="AR502" s="6">
        <f t="shared" si="30"/>
        <v>75.42</v>
      </c>
      <c r="AS502" s="6">
        <f t="shared" si="31"/>
        <v>10.049999999999999</v>
      </c>
      <c r="AT502" s="6">
        <v>17.750150270486873</v>
      </c>
      <c r="AU502" s="6">
        <v>293.08457804047276</v>
      </c>
      <c r="AV502">
        <v>58.9</v>
      </c>
    </row>
    <row r="503" spans="1:48" x14ac:dyDescent="0.25">
      <c r="A503" t="s">
        <v>79</v>
      </c>
      <c r="B503" s="2">
        <v>2018</v>
      </c>
      <c r="C503" s="10" t="s">
        <v>654</v>
      </c>
      <c r="D503" s="2" t="s">
        <v>327</v>
      </c>
      <c r="E503" t="s">
        <v>478</v>
      </c>
      <c r="F503" s="5" t="s">
        <v>479</v>
      </c>
      <c r="K503">
        <v>0.37</v>
      </c>
      <c r="M503">
        <v>1.1299999999999999</v>
      </c>
      <c r="Q503">
        <v>42.39</v>
      </c>
      <c r="R503">
        <v>0.17</v>
      </c>
      <c r="W503">
        <v>4.2</v>
      </c>
      <c r="X503">
        <v>40.909999999999997</v>
      </c>
      <c r="Y503">
        <v>9.6999999999999993</v>
      </c>
      <c r="Z503">
        <v>0.28999999999999998</v>
      </c>
      <c r="AP503" s="6">
        <f t="shared" si="29"/>
        <v>0.61349999999999993</v>
      </c>
      <c r="AQ503" s="6">
        <f t="shared" si="28"/>
        <v>48.09</v>
      </c>
      <c r="AR503" s="6">
        <f t="shared" si="30"/>
        <v>41.08</v>
      </c>
      <c r="AS503" s="6">
        <f t="shared" si="31"/>
        <v>9.9899999999999984</v>
      </c>
      <c r="AT503" s="6">
        <v>17.073618394513911</v>
      </c>
      <c r="AU503" s="6">
        <v>284.28167466720447</v>
      </c>
      <c r="AV503">
        <v>61.2</v>
      </c>
    </row>
    <row r="504" spans="1:48" x14ac:dyDescent="0.25">
      <c r="A504" t="s">
        <v>100</v>
      </c>
      <c r="B504" s="2">
        <v>2018</v>
      </c>
      <c r="C504" s="10" t="s">
        <v>654</v>
      </c>
      <c r="D504" s="2" t="s">
        <v>327</v>
      </c>
      <c r="E504" t="s">
        <v>478</v>
      </c>
      <c r="F504" s="5" t="s">
        <v>479</v>
      </c>
      <c r="Q504">
        <v>10.33</v>
      </c>
      <c r="W504">
        <v>2.79</v>
      </c>
      <c r="X504">
        <v>47.63</v>
      </c>
      <c r="Y504">
        <v>31.52</v>
      </c>
      <c r="Z504">
        <v>0.64</v>
      </c>
      <c r="AP504" s="6">
        <f t="shared" si="29"/>
        <v>1.1259000000000001</v>
      </c>
      <c r="AQ504" s="6">
        <f t="shared" si="28"/>
        <v>13.120000000000001</v>
      </c>
      <c r="AR504" s="6">
        <f t="shared" si="30"/>
        <v>47.63</v>
      </c>
      <c r="AS504" s="6">
        <f t="shared" si="31"/>
        <v>32.159999999999997</v>
      </c>
      <c r="AT504" s="6">
        <v>17.777634269723393</v>
      </c>
      <c r="AU504" s="6">
        <v>292.97054041545579</v>
      </c>
      <c r="AV504">
        <v>54.9</v>
      </c>
    </row>
    <row r="505" spans="1:48" x14ac:dyDescent="0.25">
      <c r="A505" t="s">
        <v>44</v>
      </c>
      <c r="B505" s="2">
        <v>2018</v>
      </c>
      <c r="C505" s="10" t="s">
        <v>654</v>
      </c>
      <c r="D505" s="2" t="s">
        <v>327</v>
      </c>
      <c r="E505" t="s">
        <v>478</v>
      </c>
      <c r="F505" s="5" t="s">
        <v>479</v>
      </c>
      <c r="M505">
        <v>0.04</v>
      </c>
      <c r="Q505">
        <v>4.07</v>
      </c>
      <c r="R505">
        <v>0.23</v>
      </c>
      <c r="W505">
        <v>1.55</v>
      </c>
      <c r="X505">
        <v>62.24</v>
      </c>
      <c r="Y505">
        <v>20.61</v>
      </c>
      <c r="Z505">
        <v>8.7200000000000006</v>
      </c>
      <c r="AP505" s="6">
        <f t="shared" si="29"/>
        <v>1.2985</v>
      </c>
      <c r="AQ505" s="6">
        <f t="shared" si="28"/>
        <v>5.66</v>
      </c>
      <c r="AR505" s="6">
        <f t="shared" si="30"/>
        <v>62.47</v>
      </c>
      <c r="AS505" s="6">
        <f t="shared" si="31"/>
        <v>29.33</v>
      </c>
      <c r="AT505" s="6">
        <v>17.910116971065055</v>
      </c>
      <c r="AU505" s="6">
        <v>294.58768684588546</v>
      </c>
      <c r="AV505">
        <v>54.1</v>
      </c>
    </row>
    <row r="506" spans="1:48" x14ac:dyDescent="0.25">
      <c r="A506" t="s">
        <v>130</v>
      </c>
      <c r="B506" s="2">
        <v>2018</v>
      </c>
      <c r="C506" s="10" t="s">
        <v>654</v>
      </c>
      <c r="D506" s="2" t="s">
        <v>327</v>
      </c>
      <c r="E506" t="s">
        <v>478</v>
      </c>
      <c r="F506" s="5" t="s">
        <v>479</v>
      </c>
      <c r="K506">
        <v>0.08</v>
      </c>
      <c r="M506">
        <v>0.45</v>
      </c>
      <c r="Q506">
        <v>18.12</v>
      </c>
      <c r="R506">
        <v>0.2</v>
      </c>
      <c r="W506">
        <v>2.17</v>
      </c>
      <c r="X506">
        <v>42.35</v>
      </c>
      <c r="Y506">
        <v>34.840000000000003</v>
      </c>
      <c r="Z506">
        <v>0.93</v>
      </c>
      <c r="AP506" s="6">
        <f t="shared" si="29"/>
        <v>1.1502000000000003</v>
      </c>
      <c r="AQ506" s="6">
        <f t="shared" si="28"/>
        <v>20.82</v>
      </c>
      <c r="AR506" s="6">
        <f t="shared" si="30"/>
        <v>42.550000000000004</v>
      </c>
      <c r="AS506" s="6">
        <f t="shared" si="31"/>
        <v>35.770000000000003</v>
      </c>
      <c r="AT506" s="6">
        <v>17.607423845067579</v>
      </c>
      <c r="AU506" s="6">
        <v>290.68619810369171</v>
      </c>
      <c r="AV506">
        <v>56.3</v>
      </c>
    </row>
    <row r="507" spans="1:48" x14ac:dyDescent="0.25">
      <c r="A507" t="s">
        <v>219</v>
      </c>
      <c r="B507" s="2">
        <v>2018</v>
      </c>
      <c r="C507" s="10" t="s">
        <v>654</v>
      </c>
      <c r="D507" s="2" t="s">
        <v>327</v>
      </c>
      <c r="E507" t="s">
        <v>478</v>
      </c>
      <c r="F507" s="5" t="s">
        <v>479</v>
      </c>
      <c r="M507">
        <v>0.51</v>
      </c>
      <c r="Q507">
        <v>9.39</v>
      </c>
      <c r="R507">
        <v>0.13</v>
      </c>
      <c r="W507">
        <v>9.41</v>
      </c>
      <c r="X507">
        <v>24.22</v>
      </c>
      <c r="Y507">
        <v>38.119999999999997</v>
      </c>
      <c r="Z507">
        <v>17.54</v>
      </c>
      <c r="AP507" s="6">
        <f t="shared" si="29"/>
        <v>1.5320999999999998</v>
      </c>
      <c r="AQ507" s="6">
        <f t="shared" si="28"/>
        <v>19.310000000000002</v>
      </c>
      <c r="AR507" s="6">
        <f t="shared" si="30"/>
        <v>24.349999999999998</v>
      </c>
      <c r="AS507" s="6">
        <f t="shared" si="31"/>
        <v>55.66</v>
      </c>
      <c r="AT507" s="6">
        <v>17.787756745871931</v>
      </c>
      <c r="AU507" s="6">
        <v>292.45163209826825</v>
      </c>
      <c r="AV507">
        <v>50.4</v>
      </c>
    </row>
    <row r="508" spans="1:48" x14ac:dyDescent="0.25">
      <c r="A508" t="s">
        <v>302</v>
      </c>
      <c r="B508" s="2">
        <v>2018</v>
      </c>
      <c r="C508" s="10" t="s">
        <v>654</v>
      </c>
      <c r="D508" s="2" t="s">
        <v>327</v>
      </c>
      <c r="E508" t="s">
        <v>478</v>
      </c>
      <c r="F508" s="5" t="s">
        <v>479</v>
      </c>
      <c r="M508">
        <v>0.08</v>
      </c>
      <c r="Q508">
        <v>7.42</v>
      </c>
      <c r="R508">
        <v>0.05</v>
      </c>
      <c r="W508">
        <v>2.38</v>
      </c>
      <c r="X508">
        <v>14.41</v>
      </c>
      <c r="Y508">
        <v>75.31</v>
      </c>
      <c r="Z508">
        <v>0.09</v>
      </c>
      <c r="AP508" s="6">
        <f t="shared" si="29"/>
        <v>1.6535000000000002</v>
      </c>
      <c r="AQ508" s="6">
        <f t="shared" si="28"/>
        <v>9.879999999999999</v>
      </c>
      <c r="AR508" s="6">
        <f t="shared" si="30"/>
        <v>14.46</v>
      </c>
      <c r="AS508" s="6">
        <f t="shared" si="31"/>
        <v>75.400000000000006</v>
      </c>
      <c r="AT508" s="6">
        <v>17.84700220573491</v>
      </c>
      <c r="AU508" s="6">
        <v>293.05151794666131</v>
      </c>
      <c r="AV508">
        <v>51.8</v>
      </c>
    </row>
    <row r="509" spans="1:48" x14ac:dyDescent="0.25">
      <c r="A509" t="s">
        <v>187</v>
      </c>
      <c r="B509" s="2">
        <v>2018</v>
      </c>
      <c r="C509" s="10" t="s">
        <v>654</v>
      </c>
      <c r="D509" s="2" t="s">
        <v>327</v>
      </c>
      <c r="E509" t="s">
        <v>478</v>
      </c>
      <c r="F509" s="5" t="s">
        <v>479</v>
      </c>
      <c r="K509">
        <v>0.08</v>
      </c>
      <c r="M509">
        <v>0.12</v>
      </c>
      <c r="Q509">
        <v>11.44</v>
      </c>
      <c r="R509">
        <v>0.16</v>
      </c>
      <c r="W509">
        <v>4.1399999999999997</v>
      </c>
      <c r="X509">
        <v>23.47</v>
      </c>
      <c r="Y509">
        <v>53.46</v>
      </c>
      <c r="Z509">
        <v>6.64</v>
      </c>
      <c r="AP509" s="6">
        <f t="shared" si="29"/>
        <v>1.5046999999999999</v>
      </c>
      <c r="AQ509" s="6">
        <f t="shared" si="28"/>
        <v>15.779999999999998</v>
      </c>
      <c r="AR509" s="6">
        <f t="shared" si="30"/>
        <v>23.63</v>
      </c>
      <c r="AS509" s="6">
        <f t="shared" si="31"/>
        <v>60.1</v>
      </c>
      <c r="AT509" s="6">
        <v>17.757210330620037</v>
      </c>
      <c r="AU509" s="6">
        <v>292.083586674706</v>
      </c>
      <c r="AV509">
        <v>51.8</v>
      </c>
    </row>
    <row r="510" spans="1:48" x14ac:dyDescent="0.25">
      <c r="A510" t="s">
        <v>303</v>
      </c>
      <c r="B510" s="2">
        <v>2018</v>
      </c>
      <c r="C510" s="10" t="s">
        <v>654</v>
      </c>
      <c r="D510" s="2" t="s">
        <v>327</v>
      </c>
      <c r="E510" t="s">
        <v>478</v>
      </c>
      <c r="F510" s="5" t="s">
        <v>479</v>
      </c>
      <c r="M510">
        <v>0.04</v>
      </c>
      <c r="Q510">
        <v>6.26</v>
      </c>
      <c r="R510">
        <v>0.06</v>
      </c>
      <c r="W510">
        <v>3.93</v>
      </c>
      <c r="X510">
        <v>20.77</v>
      </c>
      <c r="Y510">
        <v>67.75</v>
      </c>
      <c r="Z510">
        <v>0.15</v>
      </c>
      <c r="AP510" s="6">
        <f t="shared" si="29"/>
        <v>1.5677999999999996</v>
      </c>
      <c r="AQ510" s="6">
        <f t="shared" si="28"/>
        <v>10.23</v>
      </c>
      <c r="AR510" s="6">
        <f t="shared" si="30"/>
        <v>20.83</v>
      </c>
      <c r="AS510" s="6">
        <f t="shared" si="31"/>
        <v>67.900000000000006</v>
      </c>
      <c r="AT510" s="6">
        <v>17.870654810024252</v>
      </c>
      <c r="AU510" s="6">
        <v>293.53051919967658</v>
      </c>
      <c r="AV510">
        <v>51.9</v>
      </c>
    </row>
    <row r="511" spans="1:48" x14ac:dyDescent="0.25">
      <c r="A511" t="s">
        <v>304</v>
      </c>
      <c r="B511" s="2">
        <v>2018</v>
      </c>
      <c r="C511" s="10" t="s">
        <v>654</v>
      </c>
      <c r="D511" s="2" t="s">
        <v>327</v>
      </c>
      <c r="E511" t="s">
        <v>478</v>
      </c>
      <c r="F511" s="5" t="s">
        <v>479</v>
      </c>
      <c r="K511">
        <v>0.2</v>
      </c>
      <c r="M511">
        <v>0.67</v>
      </c>
      <c r="Q511">
        <v>15.69</v>
      </c>
      <c r="R511">
        <v>0.73</v>
      </c>
      <c r="W511">
        <v>6.14</v>
      </c>
      <c r="X511">
        <v>42.84</v>
      </c>
      <c r="Y511">
        <v>29.36</v>
      </c>
      <c r="Z511">
        <v>2.0299999999999998</v>
      </c>
      <c r="AP511" s="6">
        <f t="shared" si="29"/>
        <v>1.0837999999999999</v>
      </c>
      <c r="AQ511" s="6">
        <f t="shared" si="28"/>
        <v>22.7</v>
      </c>
      <c r="AR511" s="6">
        <f t="shared" si="30"/>
        <v>43.57</v>
      </c>
      <c r="AS511" s="6">
        <f t="shared" si="31"/>
        <v>31.39</v>
      </c>
      <c r="AT511" s="6">
        <v>17.624001638337088</v>
      </c>
      <c r="AU511" s="6">
        <v>291.01996252303906</v>
      </c>
      <c r="AV511">
        <v>56.2</v>
      </c>
    </row>
    <row r="512" spans="1:48" x14ac:dyDescent="0.25">
      <c r="A512" t="s">
        <v>305</v>
      </c>
      <c r="B512" s="2">
        <v>2018</v>
      </c>
      <c r="C512" s="10" t="s">
        <v>654</v>
      </c>
      <c r="D512" s="2" t="s">
        <v>327</v>
      </c>
      <c r="E512" t="s">
        <v>478</v>
      </c>
      <c r="F512" s="5" t="s">
        <v>479</v>
      </c>
      <c r="K512">
        <v>87.9</v>
      </c>
      <c r="M512">
        <v>1.9</v>
      </c>
      <c r="Q512">
        <v>0.5</v>
      </c>
      <c r="W512">
        <v>5.4</v>
      </c>
      <c r="AP512" s="6">
        <f t="shared" si="29"/>
        <v>0</v>
      </c>
      <c r="AQ512" s="6">
        <f t="shared" si="28"/>
        <v>95.700000000000017</v>
      </c>
      <c r="AR512" s="6">
        <f t="shared" si="30"/>
        <v>0</v>
      </c>
      <c r="AS512" s="6">
        <f t="shared" si="31"/>
        <v>0</v>
      </c>
      <c r="AT512" s="6">
        <v>12.399164054336467</v>
      </c>
      <c r="AU512" s="6">
        <v>219.95063845350052</v>
      </c>
      <c r="AV512">
        <v>63.2</v>
      </c>
    </row>
    <row r="513" spans="1:48" x14ac:dyDescent="0.25">
      <c r="A513" t="s">
        <v>306</v>
      </c>
      <c r="B513" s="2">
        <v>2018</v>
      </c>
      <c r="C513" s="10" t="s">
        <v>654</v>
      </c>
      <c r="D513" s="2" t="s">
        <v>327</v>
      </c>
      <c r="E513" t="s">
        <v>478</v>
      </c>
      <c r="F513" s="5" t="s">
        <v>479</v>
      </c>
      <c r="Q513">
        <v>5.5</v>
      </c>
      <c r="W513">
        <v>6.7</v>
      </c>
      <c r="X513">
        <v>10.5</v>
      </c>
      <c r="Y513">
        <v>48.5</v>
      </c>
      <c r="Z513">
        <v>28.5</v>
      </c>
      <c r="AP513" s="6">
        <f t="shared" si="29"/>
        <v>1.93</v>
      </c>
      <c r="AQ513" s="6">
        <f t="shared" si="28"/>
        <v>12.2</v>
      </c>
      <c r="AR513" s="6">
        <f t="shared" si="30"/>
        <v>10.5</v>
      </c>
      <c r="AS513" s="6">
        <f t="shared" si="31"/>
        <v>77</v>
      </c>
      <c r="AT513" s="6">
        <v>17.889669007021062</v>
      </c>
      <c r="AU513" s="6">
        <v>293.09444433299899</v>
      </c>
      <c r="AV513">
        <v>37.200000000000003</v>
      </c>
    </row>
    <row r="514" spans="1:48" x14ac:dyDescent="0.25">
      <c r="A514" t="s">
        <v>307</v>
      </c>
      <c r="B514" s="2">
        <v>2018</v>
      </c>
      <c r="C514" s="10" t="s">
        <v>654</v>
      </c>
      <c r="D514" s="2" t="s">
        <v>327</v>
      </c>
      <c r="E514" t="s">
        <v>478</v>
      </c>
      <c r="F514" s="5" t="s">
        <v>479</v>
      </c>
      <c r="M514">
        <v>0.8</v>
      </c>
      <c r="Q514">
        <v>14.5</v>
      </c>
      <c r="W514">
        <v>3.8</v>
      </c>
      <c r="X514">
        <v>18.5</v>
      </c>
      <c r="Y514">
        <v>61.4</v>
      </c>
      <c r="AP514" s="6">
        <f t="shared" si="29"/>
        <v>1.413</v>
      </c>
      <c r="AQ514" s="6">
        <f t="shared" si="28"/>
        <v>19.100000000000001</v>
      </c>
      <c r="AR514" s="6">
        <f t="shared" si="30"/>
        <v>18.5</v>
      </c>
      <c r="AS514" s="6">
        <f t="shared" si="31"/>
        <v>61.4</v>
      </c>
      <c r="AT514" s="6">
        <v>17.674747474747473</v>
      </c>
      <c r="AU514" s="6">
        <v>291.09652121212116</v>
      </c>
      <c r="AV514">
        <v>44.5</v>
      </c>
    </row>
    <row r="515" spans="1:48" x14ac:dyDescent="0.25">
      <c r="A515" t="s">
        <v>163</v>
      </c>
      <c r="B515" s="2">
        <v>2018</v>
      </c>
      <c r="C515" s="10" t="s">
        <v>654</v>
      </c>
      <c r="D515" s="2" t="s">
        <v>327</v>
      </c>
      <c r="E515" t="s">
        <v>478</v>
      </c>
      <c r="F515" s="5" t="s">
        <v>479</v>
      </c>
      <c r="M515">
        <v>0.1</v>
      </c>
      <c r="Q515">
        <v>5.2</v>
      </c>
      <c r="R515">
        <v>0.2</v>
      </c>
      <c r="W515">
        <v>2.5</v>
      </c>
      <c r="X515">
        <v>58.1</v>
      </c>
      <c r="Y515">
        <v>28.1</v>
      </c>
      <c r="Z515">
        <v>0.4</v>
      </c>
      <c r="AP515" s="6">
        <f t="shared" si="29"/>
        <v>1.157</v>
      </c>
      <c r="AQ515" s="6">
        <f t="shared" ref="AQ515:AQ536" si="32">G515+H515+I515+K515+L515+M515+O515+Q515+U515+W515+AA515+AC515+AH515+AI515+AN515+J515</f>
        <v>7.8</v>
      </c>
      <c r="AR515" s="6">
        <f t="shared" si="30"/>
        <v>58.300000000000004</v>
      </c>
      <c r="AS515" s="6">
        <f t="shared" si="31"/>
        <v>28.5</v>
      </c>
      <c r="AT515" s="6">
        <v>17.881606765327696</v>
      </c>
      <c r="AU515" s="6">
        <v>294.40647357293869</v>
      </c>
      <c r="AV515">
        <v>57</v>
      </c>
    </row>
    <row r="516" spans="1:48" x14ac:dyDescent="0.25">
      <c r="A516" t="s">
        <v>82</v>
      </c>
      <c r="B516" s="2">
        <v>2018</v>
      </c>
      <c r="C516" s="10" t="s">
        <v>654</v>
      </c>
      <c r="D516" s="2" t="s">
        <v>327</v>
      </c>
      <c r="E516" t="s">
        <v>478</v>
      </c>
      <c r="F516" s="5" t="s">
        <v>479</v>
      </c>
      <c r="K516">
        <v>0.1</v>
      </c>
      <c r="M516">
        <v>1.9</v>
      </c>
      <c r="Q516">
        <v>24.5</v>
      </c>
      <c r="R516">
        <v>2.8</v>
      </c>
      <c r="W516">
        <v>14.4</v>
      </c>
      <c r="X516">
        <v>38.299999999999997</v>
      </c>
      <c r="Y516">
        <v>13.4</v>
      </c>
      <c r="Z516">
        <v>0.3</v>
      </c>
      <c r="AP516" s="6">
        <f t="shared" ref="AP516:AP536" si="33">(N516*1+P516*1+R516*1+S516*2+T516*3+V516*1+X516*1+Y516*2+Z516*3+AB516*1+AD516*1+AE516*2+AF516*4+AJ516*1+AL516*5+AM516*6)/100</f>
        <v>0.68799999999999994</v>
      </c>
      <c r="AQ516" s="6">
        <f t="shared" si="32"/>
        <v>40.9</v>
      </c>
      <c r="AR516" s="6">
        <f t="shared" ref="AR516:AR536" si="34">N516+P516+R516+V516+X516+AB516+AD516+AJ516</f>
        <v>41.099999999999994</v>
      </c>
      <c r="AS516" s="6">
        <f t="shared" ref="AS516:AS536" si="35">S516+T516+Y516+Z516+AE516+AF516+AG516+AK516+AL516+AM516</f>
        <v>13.700000000000001</v>
      </c>
      <c r="AT516" s="6">
        <v>17.34378265412748</v>
      </c>
      <c r="AU516" s="6">
        <v>287.87191745036569</v>
      </c>
      <c r="AV516">
        <v>63.6</v>
      </c>
    </row>
    <row r="517" spans="1:48" x14ac:dyDescent="0.25">
      <c r="A517" t="s">
        <v>308</v>
      </c>
      <c r="B517" s="2">
        <v>2018</v>
      </c>
      <c r="C517" s="10" t="s">
        <v>654</v>
      </c>
      <c r="D517" s="2" t="s">
        <v>327</v>
      </c>
      <c r="E517" t="s">
        <v>478</v>
      </c>
      <c r="F517" s="5" t="s">
        <v>479</v>
      </c>
      <c r="K517">
        <v>2.8</v>
      </c>
      <c r="M517">
        <v>5.5</v>
      </c>
      <c r="Q517">
        <v>9.9</v>
      </c>
      <c r="W517">
        <v>1.1000000000000001</v>
      </c>
      <c r="X517">
        <v>15.8</v>
      </c>
      <c r="Y517">
        <v>22.1</v>
      </c>
      <c r="Z517">
        <v>42.7</v>
      </c>
      <c r="AP517" s="6">
        <f t="shared" si="33"/>
        <v>1.8810000000000002</v>
      </c>
      <c r="AQ517" s="6">
        <f t="shared" si="32"/>
        <v>19.300000000000004</v>
      </c>
      <c r="AR517" s="6">
        <f t="shared" si="34"/>
        <v>15.8</v>
      </c>
      <c r="AS517" s="6">
        <f t="shared" si="35"/>
        <v>64.800000000000011</v>
      </c>
      <c r="AT517" s="6">
        <v>17.413413413413412</v>
      </c>
      <c r="AU517" s="6">
        <v>286.51929429429424</v>
      </c>
      <c r="AV517">
        <v>38.200000000000003</v>
      </c>
    </row>
    <row r="518" spans="1:48" x14ac:dyDescent="0.25">
      <c r="A518" t="s">
        <v>309</v>
      </c>
      <c r="B518" s="2">
        <v>2018</v>
      </c>
      <c r="C518" s="10" t="s">
        <v>654</v>
      </c>
      <c r="D518" s="2" t="s">
        <v>327</v>
      </c>
      <c r="E518" t="s">
        <v>478</v>
      </c>
      <c r="F518" s="5" t="s">
        <v>479</v>
      </c>
      <c r="Q518">
        <v>0.7</v>
      </c>
      <c r="W518">
        <v>46.4</v>
      </c>
      <c r="X518">
        <v>49.5</v>
      </c>
      <c r="Y518">
        <v>0.9</v>
      </c>
      <c r="AP518" s="6">
        <f t="shared" si="33"/>
        <v>0.51300000000000001</v>
      </c>
      <c r="AQ518" s="6">
        <f t="shared" si="32"/>
        <v>47.1</v>
      </c>
      <c r="AR518" s="6">
        <f t="shared" si="34"/>
        <v>49.5</v>
      </c>
      <c r="AS518" s="6">
        <f t="shared" si="35"/>
        <v>0.9</v>
      </c>
      <c r="AT518" s="6">
        <v>17.985641025641026</v>
      </c>
      <c r="AU518" s="6">
        <v>297.26403794871794</v>
      </c>
      <c r="AV518">
        <v>63.5</v>
      </c>
    </row>
    <row r="519" spans="1:48" x14ac:dyDescent="0.25">
      <c r="A519" t="s">
        <v>191</v>
      </c>
      <c r="B519" s="2">
        <v>2018</v>
      </c>
      <c r="C519" s="10" t="s">
        <v>654</v>
      </c>
      <c r="D519" s="2" t="s">
        <v>327</v>
      </c>
      <c r="E519" t="s">
        <v>478</v>
      </c>
      <c r="F519" s="5" t="s">
        <v>479</v>
      </c>
      <c r="M519">
        <v>3.5</v>
      </c>
      <c r="Q519">
        <v>35.1</v>
      </c>
      <c r="R519">
        <v>1.9</v>
      </c>
      <c r="W519">
        <v>4.5</v>
      </c>
      <c r="X519">
        <v>53.3</v>
      </c>
      <c r="AP519" s="6">
        <f t="shared" si="33"/>
        <v>0.55199999999999994</v>
      </c>
      <c r="AQ519" s="6">
        <f t="shared" si="32"/>
        <v>43.1</v>
      </c>
      <c r="AR519" s="6">
        <f t="shared" si="34"/>
        <v>55.199999999999996</v>
      </c>
      <c r="AS519" s="6">
        <f t="shared" si="35"/>
        <v>0</v>
      </c>
      <c r="AT519" s="6">
        <v>17.104781281790437</v>
      </c>
      <c r="AU519" s="6">
        <v>284.83313224821973</v>
      </c>
      <c r="AV519">
        <v>61.2</v>
      </c>
    </row>
    <row r="520" spans="1:48" x14ac:dyDescent="0.25">
      <c r="A520" t="s">
        <v>188</v>
      </c>
      <c r="B520" s="2">
        <v>2018</v>
      </c>
      <c r="C520" s="10" t="s">
        <v>654</v>
      </c>
      <c r="D520" s="2" t="s">
        <v>327</v>
      </c>
      <c r="E520" t="s">
        <v>478</v>
      </c>
      <c r="F520" s="5" t="s">
        <v>479</v>
      </c>
      <c r="K520">
        <v>0.1</v>
      </c>
      <c r="M520">
        <v>2.1</v>
      </c>
      <c r="Q520">
        <v>23.9</v>
      </c>
      <c r="R520">
        <v>2.8</v>
      </c>
      <c r="W520">
        <v>19.5</v>
      </c>
      <c r="X520">
        <v>38.5</v>
      </c>
      <c r="Y520">
        <v>6.4</v>
      </c>
      <c r="Z520">
        <v>0.3</v>
      </c>
      <c r="AP520" s="6">
        <f t="shared" si="33"/>
        <v>0.54999999999999993</v>
      </c>
      <c r="AQ520" s="6">
        <f t="shared" si="32"/>
        <v>45.599999999999994</v>
      </c>
      <c r="AR520" s="6">
        <f t="shared" si="34"/>
        <v>41.3</v>
      </c>
      <c r="AS520" s="6">
        <f t="shared" si="35"/>
        <v>6.7</v>
      </c>
      <c r="AT520" s="6">
        <v>17.333333333333332</v>
      </c>
      <c r="AU520" s="6">
        <v>287.98853632478631</v>
      </c>
      <c r="AV520">
        <v>61.7</v>
      </c>
    </row>
    <row r="521" spans="1:48" x14ac:dyDescent="0.25">
      <c r="A521" t="s">
        <v>283</v>
      </c>
      <c r="B521" s="2">
        <v>2018</v>
      </c>
      <c r="C521" s="10" t="s">
        <v>654</v>
      </c>
      <c r="D521" s="2" t="s">
        <v>327</v>
      </c>
      <c r="E521" t="s">
        <v>478</v>
      </c>
      <c r="F521" s="5" t="s">
        <v>479</v>
      </c>
      <c r="K521">
        <v>96.3</v>
      </c>
      <c r="X521">
        <v>2.2999999999999998</v>
      </c>
      <c r="AP521" s="6">
        <f t="shared" si="33"/>
        <v>2.3E-2</v>
      </c>
      <c r="AQ521" s="6">
        <f t="shared" si="32"/>
        <v>96.3</v>
      </c>
      <c r="AR521" s="6">
        <f t="shared" si="34"/>
        <v>2.2999999999999998</v>
      </c>
      <c r="AS521" s="6">
        <f t="shared" si="35"/>
        <v>0</v>
      </c>
      <c r="AT521" s="6">
        <v>12.139959432048682</v>
      </c>
      <c r="AU521" s="6">
        <v>216.26755780933061</v>
      </c>
      <c r="AV521">
        <v>64.8</v>
      </c>
    </row>
    <row r="522" spans="1:48" x14ac:dyDescent="0.25">
      <c r="A522" t="s">
        <v>310</v>
      </c>
      <c r="B522" s="2">
        <v>2018</v>
      </c>
      <c r="C522" s="10" t="s">
        <v>654</v>
      </c>
      <c r="D522" s="2" t="s">
        <v>327</v>
      </c>
      <c r="E522" t="s">
        <v>478</v>
      </c>
      <c r="F522" s="5" t="s">
        <v>479</v>
      </c>
      <c r="Q522">
        <v>9.1</v>
      </c>
      <c r="R522">
        <v>2.1</v>
      </c>
      <c r="W522">
        <v>2.7</v>
      </c>
      <c r="X522">
        <v>79.400000000000006</v>
      </c>
      <c r="Y522">
        <v>0.7</v>
      </c>
      <c r="Z522">
        <v>0.2</v>
      </c>
      <c r="AP522" s="6">
        <f t="shared" si="33"/>
        <v>0.83499999999999996</v>
      </c>
      <c r="AQ522" s="6">
        <f t="shared" si="32"/>
        <v>11.8</v>
      </c>
      <c r="AR522" s="6">
        <f t="shared" si="34"/>
        <v>81.5</v>
      </c>
      <c r="AS522" s="6">
        <f t="shared" si="35"/>
        <v>0.89999999999999991</v>
      </c>
      <c r="AT522" s="6">
        <v>17.762208067940549</v>
      </c>
      <c r="AU522" s="6">
        <v>293.4049554140127</v>
      </c>
      <c r="AV522">
        <v>56.7</v>
      </c>
    </row>
    <row r="523" spans="1:48" x14ac:dyDescent="0.25">
      <c r="A523" t="s">
        <v>284</v>
      </c>
      <c r="B523" s="2">
        <v>2018</v>
      </c>
      <c r="C523" s="10" t="s">
        <v>654</v>
      </c>
      <c r="D523" s="2" t="s">
        <v>327</v>
      </c>
      <c r="E523" t="s">
        <v>478</v>
      </c>
      <c r="F523" s="5" t="s">
        <v>479</v>
      </c>
      <c r="K523">
        <v>85.9</v>
      </c>
      <c r="M523">
        <v>3.8</v>
      </c>
      <c r="X523">
        <v>4</v>
      </c>
      <c r="Y523">
        <v>3.3</v>
      </c>
      <c r="AP523" s="6">
        <f t="shared" si="33"/>
        <v>0.106</v>
      </c>
      <c r="AQ523" s="6">
        <f t="shared" si="32"/>
        <v>89.7</v>
      </c>
      <c r="AR523" s="6">
        <f t="shared" si="34"/>
        <v>4</v>
      </c>
      <c r="AS523" s="6">
        <f t="shared" si="35"/>
        <v>3.3</v>
      </c>
      <c r="AT523" s="6">
        <v>12.529896907216498</v>
      </c>
      <c r="AU523" s="6">
        <v>221.56530721649486</v>
      </c>
      <c r="AV523">
        <v>64</v>
      </c>
    </row>
    <row r="524" spans="1:48" x14ac:dyDescent="0.25">
      <c r="A524" t="s">
        <v>100</v>
      </c>
      <c r="B524" s="2">
        <v>2018</v>
      </c>
      <c r="C524" s="10" t="s">
        <v>654</v>
      </c>
      <c r="D524" s="2" t="s">
        <v>327</v>
      </c>
      <c r="E524" t="s">
        <v>478</v>
      </c>
      <c r="F524" s="5" t="s">
        <v>479</v>
      </c>
      <c r="Q524">
        <v>4.9000000000000004</v>
      </c>
      <c r="W524">
        <v>1.6</v>
      </c>
      <c r="X524">
        <v>33</v>
      </c>
      <c r="Y524">
        <v>20.399999999999999</v>
      </c>
      <c r="Z524">
        <v>7.8</v>
      </c>
      <c r="AP524" s="6">
        <f t="shared" si="33"/>
        <v>0.97199999999999986</v>
      </c>
      <c r="AQ524" s="6">
        <f t="shared" si="32"/>
        <v>6.5</v>
      </c>
      <c r="AR524" s="6">
        <f t="shared" si="34"/>
        <v>33</v>
      </c>
      <c r="AS524" s="6">
        <f t="shared" si="35"/>
        <v>28.2</v>
      </c>
      <c r="AT524" s="6">
        <v>17.855243722304287</v>
      </c>
      <c r="AU524" s="6">
        <v>293.61124815361887</v>
      </c>
      <c r="AV524">
        <v>53</v>
      </c>
    </row>
    <row r="525" spans="1:48" x14ac:dyDescent="0.25">
      <c r="A525" t="s">
        <v>243</v>
      </c>
      <c r="B525" s="2">
        <v>2018</v>
      </c>
      <c r="C525" s="10" t="s">
        <v>654</v>
      </c>
      <c r="D525" s="2" t="s">
        <v>327</v>
      </c>
      <c r="E525" t="s">
        <v>478</v>
      </c>
      <c r="F525" s="5" t="s">
        <v>479</v>
      </c>
      <c r="Q525">
        <v>10.6</v>
      </c>
      <c r="W525">
        <v>6.8</v>
      </c>
      <c r="X525">
        <v>49.4</v>
      </c>
      <c r="Y525">
        <v>19</v>
      </c>
      <c r="AP525" s="6">
        <f t="shared" si="33"/>
        <v>0.87400000000000011</v>
      </c>
      <c r="AQ525" s="6">
        <f t="shared" si="32"/>
        <v>17.399999999999999</v>
      </c>
      <c r="AR525" s="6">
        <f t="shared" si="34"/>
        <v>49.4</v>
      </c>
      <c r="AS525" s="6">
        <f t="shared" si="35"/>
        <v>19</v>
      </c>
      <c r="AT525" s="6">
        <v>17.752913752913752</v>
      </c>
      <c r="AU525" s="6">
        <v>293.01061771561768</v>
      </c>
      <c r="AV525">
        <v>55.8</v>
      </c>
    </row>
    <row r="526" spans="1:48" x14ac:dyDescent="0.25">
      <c r="A526" t="s">
        <v>311</v>
      </c>
      <c r="B526" s="2">
        <v>2018</v>
      </c>
      <c r="C526" s="10" t="s">
        <v>654</v>
      </c>
      <c r="D526" s="2" t="s">
        <v>327</v>
      </c>
      <c r="E526" t="s">
        <v>478</v>
      </c>
      <c r="F526" s="5" t="s">
        <v>479</v>
      </c>
      <c r="Q526">
        <v>15.6</v>
      </c>
      <c r="W526">
        <v>10.5</v>
      </c>
      <c r="X526">
        <v>60.9</v>
      </c>
      <c r="Y526">
        <v>5.2</v>
      </c>
      <c r="Z526">
        <v>7.4</v>
      </c>
      <c r="AP526" s="6">
        <f t="shared" si="33"/>
        <v>0.93500000000000005</v>
      </c>
      <c r="AQ526" s="6">
        <f t="shared" si="32"/>
        <v>26.1</v>
      </c>
      <c r="AR526" s="6">
        <f t="shared" si="34"/>
        <v>60.9</v>
      </c>
      <c r="AS526" s="6">
        <f t="shared" si="35"/>
        <v>12.600000000000001</v>
      </c>
      <c r="AT526" s="6">
        <v>17.686746987951807</v>
      </c>
      <c r="AU526" s="6">
        <v>292.24254417670676</v>
      </c>
      <c r="AV526">
        <v>57.5</v>
      </c>
    </row>
    <row r="527" spans="1:48" x14ac:dyDescent="0.25">
      <c r="A527" t="s">
        <v>192</v>
      </c>
      <c r="B527" s="2">
        <v>2018</v>
      </c>
      <c r="C527" s="10" t="s">
        <v>654</v>
      </c>
      <c r="D527" s="2" t="s">
        <v>327</v>
      </c>
      <c r="E527" t="s">
        <v>478</v>
      </c>
      <c r="F527" s="5" t="s">
        <v>479</v>
      </c>
      <c r="Q527">
        <v>7.2</v>
      </c>
      <c r="W527">
        <v>14.4</v>
      </c>
      <c r="X527">
        <v>35.299999999999997</v>
      </c>
      <c r="Y527">
        <v>40.4</v>
      </c>
      <c r="AP527" s="6">
        <f t="shared" si="33"/>
        <v>1.161</v>
      </c>
      <c r="AQ527" s="6">
        <f t="shared" si="32"/>
        <v>21.6</v>
      </c>
      <c r="AR527" s="6">
        <f t="shared" si="34"/>
        <v>35.299999999999997</v>
      </c>
      <c r="AS527" s="6">
        <f t="shared" si="35"/>
        <v>40.4</v>
      </c>
      <c r="AT527" s="6">
        <v>17.852004110996916</v>
      </c>
      <c r="AU527" s="6">
        <v>294.05210791366903</v>
      </c>
      <c r="AV527">
        <v>50.3</v>
      </c>
    </row>
    <row r="528" spans="1:48" x14ac:dyDescent="0.25">
      <c r="A528" t="s">
        <v>205</v>
      </c>
      <c r="B528" s="2">
        <v>2018</v>
      </c>
      <c r="C528" s="10" t="s">
        <v>654</v>
      </c>
      <c r="D528" s="2" t="s">
        <v>327</v>
      </c>
      <c r="E528" t="s">
        <v>478</v>
      </c>
      <c r="F528" s="5" t="s">
        <v>479</v>
      </c>
      <c r="M528">
        <v>1.1000000000000001</v>
      </c>
      <c r="Q528">
        <v>17.3</v>
      </c>
      <c r="R528">
        <v>2.2000000000000002</v>
      </c>
      <c r="W528">
        <v>9.5</v>
      </c>
      <c r="X528">
        <v>45.3</v>
      </c>
      <c r="Y528">
        <v>14.5</v>
      </c>
      <c r="Z528">
        <v>1.3</v>
      </c>
      <c r="AP528" s="6">
        <f t="shared" si="33"/>
        <v>0.80400000000000005</v>
      </c>
      <c r="AQ528" s="6">
        <f t="shared" si="32"/>
        <v>27.900000000000002</v>
      </c>
      <c r="AR528" s="6">
        <f t="shared" si="34"/>
        <v>47.5</v>
      </c>
      <c r="AS528" s="6">
        <f t="shared" si="35"/>
        <v>15.8</v>
      </c>
      <c r="AT528" s="6">
        <v>17.524122807017545</v>
      </c>
      <c r="AU528" s="6">
        <v>290.0757543859649</v>
      </c>
      <c r="AV528">
        <v>52.9</v>
      </c>
    </row>
    <row r="529" spans="1:48" x14ac:dyDescent="0.25">
      <c r="A529" t="s">
        <v>312</v>
      </c>
      <c r="B529" s="2">
        <v>2012</v>
      </c>
      <c r="C529" s="10" t="s">
        <v>655</v>
      </c>
      <c r="D529" s="2" t="s">
        <v>480</v>
      </c>
      <c r="E529" t="s">
        <v>481</v>
      </c>
      <c r="F529" s="5" t="s">
        <v>482</v>
      </c>
      <c r="Q529">
        <v>7.9</v>
      </c>
      <c r="W529">
        <v>8.9</v>
      </c>
      <c r="X529">
        <v>57.9</v>
      </c>
      <c r="Y529">
        <v>14.5</v>
      </c>
      <c r="AC529">
        <v>3.5</v>
      </c>
      <c r="AP529" s="6">
        <f t="shared" si="33"/>
        <v>0.86900000000000011</v>
      </c>
      <c r="AQ529" s="6">
        <f t="shared" si="32"/>
        <v>20.3</v>
      </c>
      <c r="AR529" s="6">
        <f t="shared" si="34"/>
        <v>57.9</v>
      </c>
      <c r="AS529" s="6">
        <f t="shared" si="35"/>
        <v>14.5</v>
      </c>
      <c r="AT529" s="6">
        <v>17.905070118662351</v>
      </c>
      <c r="AU529" s="6">
        <v>295.30751348435814</v>
      </c>
      <c r="AV529">
        <v>53.4</v>
      </c>
    </row>
    <row r="530" spans="1:48" x14ac:dyDescent="0.25">
      <c r="A530" t="s">
        <v>313</v>
      </c>
      <c r="B530" s="2">
        <v>2011</v>
      </c>
      <c r="C530" s="10" t="s">
        <v>656</v>
      </c>
      <c r="D530" s="2" t="s">
        <v>327</v>
      </c>
      <c r="E530" t="s">
        <v>483</v>
      </c>
      <c r="F530" s="5" t="s">
        <v>484</v>
      </c>
      <c r="Q530">
        <v>9</v>
      </c>
      <c r="W530">
        <v>4</v>
      </c>
      <c r="X530">
        <v>23</v>
      </c>
      <c r="Y530">
        <v>51</v>
      </c>
      <c r="Z530">
        <v>13</v>
      </c>
      <c r="AP530" s="6">
        <f t="shared" si="33"/>
        <v>1.64</v>
      </c>
      <c r="AQ530" s="6">
        <f t="shared" si="32"/>
        <v>13</v>
      </c>
      <c r="AR530" s="6">
        <f t="shared" si="34"/>
        <v>23</v>
      </c>
      <c r="AS530" s="6">
        <f t="shared" si="35"/>
        <v>64</v>
      </c>
      <c r="AT530" s="6">
        <v>17.82</v>
      </c>
      <c r="AU530" s="6">
        <v>292.70853999999997</v>
      </c>
      <c r="AV530">
        <v>49</v>
      </c>
    </row>
    <row r="531" spans="1:48" x14ac:dyDescent="0.25">
      <c r="A531" t="s">
        <v>187</v>
      </c>
      <c r="B531" s="2">
        <v>2011</v>
      </c>
      <c r="C531" s="10" t="s">
        <v>656</v>
      </c>
      <c r="D531" s="2" t="s">
        <v>327</v>
      </c>
      <c r="E531" t="s">
        <v>483</v>
      </c>
      <c r="F531" s="5" t="s">
        <v>484</v>
      </c>
      <c r="Q531">
        <v>9</v>
      </c>
      <c r="W531">
        <v>7</v>
      </c>
      <c r="X531">
        <v>1</v>
      </c>
      <c r="Y531">
        <v>74</v>
      </c>
      <c r="AP531" s="6">
        <f t="shared" si="33"/>
        <v>1.49</v>
      </c>
      <c r="AQ531" s="6">
        <f t="shared" si="32"/>
        <v>16</v>
      </c>
      <c r="AR531" s="6">
        <f t="shared" si="34"/>
        <v>1</v>
      </c>
      <c r="AS531" s="6">
        <f t="shared" si="35"/>
        <v>74</v>
      </c>
      <c r="AT531" s="6">
        <v>17.802197802197803</v>
      </c>
      <c r="AU531" s="6">
        <v>292.46447252747254</v>
      </c>
      <c r="AV531">
        <v>47</v>
      </c>
    </row>
    <row r="532" spans="1:48" x14ac:dyDescent="0.25">
      <c r="A532" t="s">
        <v>90</v>
      </c>
      <c r="B532" s="2">
        <v>2011</v>
      </c>
      <c r="C532" s="10" t="s">
        <v>656</v>
      </c>
      <c r="D532" s="2" t="s">
        <v>327</v>
      </c>
      <c r="E532" t="s">
        <v>483</v>
      </c>
      <c r="F532" s="5" t="s">
        <v>484</v>
      </c>
      <c r="Q532">
        <v>12</v>
      </c>
      <c r="W532">
        <v>2.1</v>
      </c>
      <c r="X532">
        <v>3</v>
      </c>
      <c r="Y532">
        <v>53.9</v>
      </c>
      <c r="Z532">
        <v>1.1000000000000001</v>
      </c>
      <c r="AC532">
        <v>0.9</v>
      </c>
      <c r="AP532" s="6">
        <f t="shared" si="33"/>
        <v>1.141</v>
      </c>
      <c r="AQ532" s="6">
        <f t="shared" si="32"/>
        <v>15</v>
      </c>
      <c r="AR532" s="6">
        <f t="shared" si="34"/>
        <v>3</v>
      </c>
      <c r="AS532" s="6">
        <f t="shared" si="35"/>
        <v>55</v>
      </c>
      <c r="AT532" s="6">
        <v>17.695890410958903</v>
      </c>
      <c r="AU532" s="6">
        <v>291.12151506849307</v>
      </c>
      <c r="AV532">
        <v>41</v>
      </c>
    </row>
    <row r="533" spans="1:48" x14ac:dyDescent="0.25">
      <c r="A533" t="s">
        <v>300</v>
      </c>
      <c r="B533" s="2">
        <v>2011</v>
      </c>
      <c r="C533" s="10" t="s">
        <v>656</v>
      </c>
      <c r="D533" s="2" t="s">
        <v>327</v>
      </c>
      <c r="E533" t="s">
        <v>483</v>
      </c>
      <c r="F533" s="5" t="s">
        <v>484</v>
      </c>
      <c r="Q533">
        <v>15</v>
      </c>
      <c r="W533">
        <v>1.9</v>
      </c>
      <c r="X533">
        <v>42.3</v>
      </c>
      <c r="Y533">
        <v>39</v>
      </c>
      <c r="Z533">
        <v>1.1000000000000001</v>
      </c>
      <c r="AC533">
        <v>0.5</v>
      </c>
      <c r="AI533">
        <v>0.2</v>
      </c>
      <c r="AP533" s="6">
        <f t="shared" si="33"/>
        <v>1.236</v>
      </c>
      <c r="AQ533" s="6">
        <f t="shared" si="32"/>
        <v>17.599999999999998</v>
      </c>
      <c r="AR533" s="6">
        <f t="shared" si="34"/>
        <v>42.3</v>
      </c>
      <c r="AS533" s="6">
        <f t="shared" si="35"/>
        <v>40.1</v>
      </c>
      <c r="AT533" s="6">
        <v>17.718000000000004</v>
      </c>
      <c r="AU533" s="6">
        <v>292.08557600000006</v>
      </c>
      <c r="AV533">
        <v>50</v>
      </c>
    </row>
    <row r="534" spans="1:48" x14ac:dyDescent="0.25">
      <c r="A534" t="s">
        <v>103</v>
      </c>
      <c r="B534" s="2">
        <v>2011</v>
      </c>
      <c r="C534" s="10" t="s">
        <v>656</v>
      </c>
      <c r="D534" s="2" t="s">
        <v>327</v>
      </c>
      <c r="E534" t="s">
        <v>483</v>
      </c>
      <c r="F534" s="5" t="s">
        <v>484</v>
      </c>
      <c r="M534">
        <v>0.1</v>
      </c>
      <c r="Q534">
        <v>1</v>
      </c>
      <c r="R534">
        <v>3.5</v>
      </c>
      <c r="W534">
        <v>2.5</v>
      </c>
      <c r="X534">
        <v>6.2</v>
      </c>
      <c r="Y534">
        <v>21</v>
      </c>
      <c r="Z534">
        <v>1.5</v>
      </c>
      <c r="AC534">
        <v>0.8</v>
      </c>
      <c r="AI534">
        <v>0.3</v>
      </c>
      <c r="AN534">
        <v>0.1</v>
      </c>
      <c r="AP534" s="6">
        <f t="shared" si="33"/>
        <v>0.56200000000000006</v>
      </c>
      <c r="AQ534" s="6">
        <f t="shared" si="32"/>
        <v>4.8</v>
      </c>
      <c r="AR534" s="6">
        <f t="shared" si="34"/>
        <v>9.6999999999999993</v>
      </c>
      <c r="AS534" s="6">
        <f t="shared" si="35"/>
        <v>22.5</v>
      </c>
      <c r="AT534" s="6">
        <v>17.837837837837842</v>
      </c>
      <c r="AU534" s="6">
        <v>293.20118918918922</v>
      </c>
      <c r="AV534">
        <v>42</v>
      </c>
    </row>
    <row r="535" spans="1:48" x14ac:dyDescent="0.25">
      <c r="A535" t="s">
        <v>104</v>
      </c>
      <c r="B535" s="2">
        <v>2011</v>
      </c>
      <c r="C535" s="10" t="s">
        <v>656</v>
      </c>
      <c r="D535" s="2" t="s">
        <v>327</v>
      </c>
      <c r="E535" t="s">
        <v>483</v>
      </c>
      <c r="F535" s="5" t="s">
        <v>484</v>
      </c>
      <c r="Q535">
        <v>7</v>
      </c>
      <c r="R535">
        <v>0.5</v>
      </c>
      <c r="W535">
        <v>4</v>
      </c>
      <c r="X535">
        <v>16</v>
      </c>
      <c r="Y535">
        <v>72</v>
      </c>
      <c r="Z535">
        <v>0.5</v>
      </c>
      <c r="AP535" s="6">
        <f t="shared" si="33"/>
        <v>1.62</v>
      </c>
      <c r="AQ535" s="6">
        <f t="shared" si="32"/>
        <v>11</v>
      </c>
      <c r="AR535" s="6">
        <f t="shared" si="34"/>
        <v>16.5</v>
      </c>
      <c r="AS535" s="6">
        <f t="shared" si="35"/>
        <v>72.5</v>
      </c>
      <c r="AT535" s="6">
        <v>17.850000000000001</v>
      </c>
      <c r="AU535" s="6">
        <v>293.16934999999995</v>
      </c>
      <c r="AV535">
        <v>46</v>
      </c>
    </row>
    <row r="536" spans="1:48" x14ac:dyDescent="0.25">
      <c r="A536" t="s">
        <v>314</v>
      </c>
      <c r="B536" s="2">
        <v>2012</v>
      </c>
      <c r="C536" s="8" t="s">
        <v>657</v>
      </c>
      <c r="D536" s="2" t="s">
        <v>327</v>
      </c>
      <c r="E536" t="s">
        <v>485</v>
      </c>
      <c r="F536" s="5" t="s">
        <v>486</v>
      </c>
      <c r="Q536">
        <v>12</v>
      </c>
      <c r="R536">
        <v>0.2</v>
      </c>
      <c r="W536">
        <v>1.9</v>
      </c>
      <c r="X536">
        <v>28.5</v>
      </c>
      <c r="Y536">
        <v>56.8</v>
      </c>
      <c r="Z536">
        <v>0.2</v>
      </c>
      <c r="AD536">
        <v>0.1</v>
      </c>
      <c r="AP536" s="6">
        <f t="shared" si="33"/>
        <v>1.4299999999999997</v>
      </c>
      <c r="AQ536" s="6">
        <f t="shared" si="32"/>
        <v>13.9</v>
      </c>
      <c r="AR536" s="6">
        <f t="shared" si="34"/>
        <v>28.8</v>
      </c>
      <c r="AS536" s="6">
        <f t="shared" si="35"/>
        <v>57</v>
      </c>
      <c r="AT536" s="6">
        <v>17.757271815446337</v>
      </c>
      <c r="AU536" s="6">
        <v>292.23983650952852</v>
      </c>
      <c r="AV536">
        <v>51.9</v>
      </c>
    </row>
    <row r="537" spans="1:48" x14ac:dyDescent="0.25"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</row>
    <row r="543" spans="1:48" x14ac:dyDescent="0.25">
      <c r="G543"/>
    </row>
  </sheetData>
  <mergeCells count="2">
    <mergeCell ref="G1:AO1"/>
    <mergeCell ref="AP1:AU1"/>
  </mergeCells>
  <hyperlinks>
    <hyperlink ref="A82" location="_bookmark51" display="_bookmark51" xr:uid="{00000000-0004-0000-0000-000000000000}"/>
    <hyperlink ref="A83" location="_bookmark51" display="_bookmark51" xr:uid="{00000000-0004-0000-0000-000001000000}"/>
    <hyperlink ref="A84" location="_bookmark51" display="_bookmark51" xr:uid="{00000000-0004-0000-0000-000002000000}"/>
    <hyperlink ref="C3" r:id="rId1" xr:uid="{00000000-0004-0000-0000-000003000000}"/>
    <hyperlink ref="C4" r:id="rId2" xr:uid="{00000000-0004-0000-0000-000004000000}"/>
    <hyperlink ref="C14" r:id="rId3" xr:uid="{00000000-0004-0000-0000-000005000000}"/>
    <hyperlink ref="C15" r:id="rId4" xr:uid="{00000000-0004-0000-0000-000006000000}"/>
    <hyperlink ref="C16" r:id="rId5" xr:uid="{00000000-0004-0000-0000-000007000000}"/>
    <hyperlink ref="C17" r:id="rId6" xr:uid="{00000000-0004-0000-0000-000008000000}"/>
    <hyperlink ref="C18" r:id="rId7" tooltip="Persistent link using digital object identifier" xr:uid="{00000000-0004-0000-0000-000009000000}"/>
    <hyperlink ref="C20" r:id="rId8" xr:uid="{00000000-0004-0000-0000-00000A000000}"/>
    <hyperlink ref="C19" r:id="rId9" xr:uid="{00000000-0004-0000-0000-00000B000000}"/>
    <hyperlink ref="C28" r:id="rId10" xr:uid="{00000000-0004-0000-0000-00000C000000}"/>
    <hyperlink ref="C29" r:id="rId11" xr:uid="{00000000-0004-0000-0000-00000D000000}"/>
    <hyperlink ref="C32" r:id="rId12" xr:uid="{00000000-0004-0000-0000-00000E000000}"/>
    <hyperlink ref="C30" r:id="rId13" xr:uid="{00000000-0004-0000-0000-00000F000000}"/>
    <hyperlink ref="C31" r:id="rId14" tooltip="Persistent link using digital object identifier" xr:uid="{00000000-0004-0000-0000-000010000000}"/>
    <hyperlink ref="C41" r:id="rId15" xr:uid="{00000000-0004-0000-0000-000011000000}"/>
    <hyperlink ref="C42" r:id="rId16" tooltip="DOI URL" xr:uid="{00000000-0004-0000-0000-000012000000}"/>
    <hyperlink ref="C43" r:id="rId17" tooltip="DOI URL" xr:uid="{00000000-0004-0000-0000-000013000000}"/>
    <hyperlink ref="C44" r:id="rId18" xr:uid="{00000000-0004-0000-0000-000014000000}"/>
    <hyperlink ref="C48" r:id="rId19" tooltip="DOI URL" xr:uid="{00000000-0004-0000-0000-000015000000}"/>
    <hyperlink ref="C49" r:id="rId20" xr:uid="{00000000-0004-0000-0000-000016000000}"/>
    <hyperlink ref="C51" r:id="rId21" xr:uid="{00000000-0004-0000-0000-000017000000}"/>
    <hyperlink ref="C52" r:id="rId22" xr:uid="{00000000-0004-0000-0000-000018000000}"/>
    <hyperlink ref="C61" r:id="rId23" xr:uid="{00000000-0004-0000-0000-000019000000}"/>
    <hyperlink ref="C63" r:id="rId24" xr:uid="{00000000-0004-0000-0000-00001A000000}"/>
    <hyperlink ref="C60" r:id="rId25" tooltip="Persistent link using digital object identifier" xr:uid="{00000000-0004-0000-0000-00001B000000}"/>
    <hyperlink ref="C62" r:id="rId26" tooltip="DOI URL" xr:uid="{00000000-0004-0000-0000-00001C000000}"/>
    <hyperlink ref="C66" r:id="rId27" xr:uid="{00000000-0004-0000-0000-00001D000000}"/>
    <hyperlink ref="C67" r:id="rId28" xr:uid="{00000000-0004-0000-0000-00001E000000}"/>
    <hyperlink ref="C75" r:id="rId29" tooltip="DOI URL" xr:uid="{00000000-0004-0000-0000-00001F000000}"/>
    <hyperlink ref="C78" r:id="rId30" xr:uid="{00000000-0004-0000-0000-000020000000}"/>
    <hyperlink ref="C79" r:id="rId31" xr:uid="{00000000-0004-0000-0000-000021000000}"/>
    <hyperlink ref="C80" r:id="rId32" xr:uid="{00000000-0004-0000-0000-000022000000}"/>
    <hyperlink ref="C85" r:id="rId33" xr:uid="{00000000-0004-0000-0000-000023000000}"/>
    <hyperlink ref="C140" r:id="rId34" xr:uid="{00000000-0004-0000-0000-000024000000}"/>
    <hyperlink ref="C152" r:id="rId35" xr:uid="{00000000-0004-0000-0000-000025000000}"/>
    <hyperlink ref="C174" r:id="rId36" xr:uid="{00000000-0004-0000-0000-000026000000}"/>
    <hyperlink ref="C201" r:id="rId37" xr:uid="{00000000-0004-0000-0000-000027000000}"/>
    <hyperlink ref="C203" r:id="rId38" xr:uid="{00000000-0004-0000-0000-000028000000}"/>
    <hyperlink ref="C204" r:id="rId39" xr:uid="{00000000-0004-0000-0000-000029000000}"/>
    <hyperlink ref="C206" r:id="rId40" xr:uid="{00000000-0004-0000-0000-00002A000000}"/>
    <hyperlink ref="C210" r:id="rId41" tooltip="Persistent link using digital object identifier" xr:uid="{00000000-0004-0000-0000-00002B000000}"/>
    <hyperlink ref="C212" r:id="rId42" xr:uid="{00000000-0004-0000-0000-00002C000000}"/>
    <hyperlink ref="C214" r:id="rId43" xr:uid="{00000000-0004-0000-0000-00002D000000}"/>
    <hyperlink ref="C215" r:id="rId44" tooltip="Persistent link using digital object identifier" xr:uid="{00000000-0004-0000-0000-00002E000000}"/>
    <hyperlink ref="C216" r:id="rId45" tooltip="Persistent link using digital object identifier" xr:uid="{00000000-0004-0000-0000-00002F000000}"/>
    <hyperlink ref="C219" r:id="rId46" tooltip="Persistent link using digital object identifier" xr:uid="{00000000-0004-0000-0000-000030000000}"/>
    <hyperlink ref="C221" r:id="rId47" xr:uid="{00000000-0004-0000-0000-000031000000}"/>
    <hyperlink ref="C224" r:id="rId48" tooltip="Persistent link using digital object identifier" xr:uid="{00000000-0004-0000-0000-000032000000}"/>
    <hyperlink ref="C227" r:id="rId49" tooltip="Persistent link using digital object identifier" xr:uid="{00000000-0004-0000-0000-000033000000}"/>
    <hyperlink ref="C228" r:id="rId50" tooltip="Persistent link using digital object identifier" xr:uid="{00000000-0004-0000-0000-000034000000}"/>
    <hyperlink ref="C226" r:id="rId51" tooltip="Persistent link using digital object identifier" xr:uid="{00000000-0004-0000-0000-000035000000}"/>
    <hyperlink ref="C223" r:id="rId52" xr:uid="{00000000-0004-0000-0000-000036000000}"/>
    <hyperlink ref="C225" r:id="rId53" xr:uid="{00000000-0004-0000-0000-000037000000}"/>
    <hyperlink ref="C231" r:id="rId54" tooltip="Persistent link using digital object identifier" xr:uid="{00000000-0004-0000-0000-000038000000}"/>
    <hyperlink ref="C230" r:id="rId55" xr:uid="{00000000-0004-0000-0000-000039000000}"/>
    <hyperlink ref="C235" r:id="rId56" tooltip="Persistent link using digital object identifier" xr:uid="{00000000-0004-0000-0000-00003A000000}"/>
    <hyperlink ref="C236" r:id="rId57" tooltip="Persistent link using digital object identifier" xr:uid="{00000000-0004-0000-0000-00003B000000}"/>
    <hyperlink ref="C233" r:id="rId58" tooltip="Persistent link using digital object identifier" xr:uid="{00000000-0004-0000-0000-00003C000000}"/>
    <hyperlink ref="C234" r:id="rId59" xr:uid="{00000000-0004-0000-0000-00003D000000}"/>
    <hyperlink ref="C239" r:id="rId60" tooltip="DOI URL" xr:uid="{00000000-0004-0000-0000-00003E000000}"/>
    <hyperlink ref="C241" r:id="rId61" xr:uid="{00000000-0004-0000-0000-00003F000000}"/>
    <hyperlink ref="C242" r:id="rId62" tooltip="Persistent link using digital object identifier" xr:uid="{00000000-0004-0000-0000-000040000000}"/>
    <hyperlink ref="C243" r:id="rId63" tooltip="Persistent link using digital object identifier" xr:uid="{00000000-0004-0000-0000-000041000000}"/>
    <hyperlink ref="C246" r:id="rId64" tooltip="Persistent link using digital object identifier" xr:uid="{00000000-0004-0000-0000-000042000000}"/>
    <hyperlink ref="C244" r:id="rId65" tooltip="Persistent link using digital object identifier" xr:uid="{00000000-0004-0000-0000-000043000000}"/>
    <hyperlink ref="C245" r:id="rId66" tooltip="Persistent link using digital object identifier" xr:uid="{00000000-0004-0000-0000-000044000000}"/>
    <hyperlink ref="C280" r:id="rId67" tooltip="DOI URL" xr:uid="{00000000-0004-0000-0000-000045000000}"/>
    <hyperlink ref="C282" r:id="rId68" xr:uid="{00000000-0004-0000-0000-000046000000}"/>
    <hyperlink ref="C283" r:id="rId69" tooltip="Persistent link using digital object identifier" xr:uid="{00000000-0004-0000-0000-000047000000}"/>
    <hyperlink ref="C284" r:id="rId70" tooltip="Persistent link using digital object identifier" xr:uid="{00000000-0004-0000-0000-000048000000}"/>
    <hyperlink ref="C285" r:id="rId71" tooltip="Persistent link using digital object identifier" xr:uid="{00000000-0004-0000-0000-000049000000}"/>
    <hyperlink ref="C288" r:id="rId72" xr:uid="{00000000-0004-0000-0000-00004A000000}"/>
    <hyperlink ref="C287" r:id="rId73" tooltip="Persistent link using digital object identifier" xr:uid="{00000000-0004-0000-0000-00004B000000}"/>
    <hyperlink ref="C290" r:id="rId74" xr:uid="{00000000-0004-0000-0000-00004C000000}"/>
    <hyperlink ref="C291" r:id="rId75" xr:uid="{00000000-0004-0000-0000-00004D000000}"/>
    <hyperlink ref="C293" r:id="rId76" xr:uid="{00000000-0004-0000-0000-00004E000000}"/>
    <hyperlink ref="C294" r:id="rId77" tooltip="DOI URL" xr:uid="{00000000-0004-0000-0000-00004F000000}"/>
    <hyperlink ref="C306" r:id="rId78" tooltip="DOI URL" xr:uid="{00000000-0004-0000-0000-000050000000}"/>
    <hyperlink ref="C307" r:id="rId79" tooltip="Persistent link using digital object identifier" xr:uid="{00000000-0004-0000-0000-000051000000}"/>
    <hyperlink ref="C417" r:id="rId80" tooltip="Persistent link using digital object identifier" xr:uid="{00000000-0004-0000-0000-000052000000}"/>
    <hyperlink ref="C458" r:id="rId81" tooltip="Persistent link using digital object identifier" xr:uid="{00000000-0004-0000-0000-000053000000}"/>
    <hyperlink ref="C459" r:id="rId82" xr:uid="{00000000-0004-0000-0000-000054000000}"/>
    <hyperlink ref="C469" r:id="rId83" tooltip="Persistent link using digital object identifier" xr:uid="{00000000-0004-0000-0000-000055000000}"/>
    <hyperlink ref="C470" r:id="rId84" tooltip="Persistent link using digital object identifier" xr:uid="{00000000-0004-0000-0000-000056000000}"/>
    <hyperlink ref="C471" r:id="rId85" tooltip="Persistent link using digital object identifier" xr:uid="{00000000-0004-0000-0000-000057000000}"/>
    <hyperlink ref="C474" r:id="rId86" tooltip="Persistent link using digital object identifier" xr:uid="{00000000-0004-0000-0000-000058000000}"/>
    <hyperlink ref="C476" r:id="rId87" tooltip="Persistent link using digital object identifier" xr:uid="{00000000-0004-0000-0000-000059000000}"/>
    <hyperlink ref="C477" r:id="rId88" tooltip="Persistent link using digital object identifier" xr:uid="{00000000-0004-0000-0000-00005A000000}"/>
    <hyperlink ref="C478" r:id="rId89" tooltip="Persistent link using digital object identifier" xr:uid="{00000000-0004-0000-0000-00005B000000}"/>
    <hyperlink ref="C485" r:id="rId90" tooltip="Persistent link using digital object identifier" xr:uid="{00000000-0004-0000-0000-00005C000000}"/>
    <hyperlink ref="C488" r:id="rId91" tooltip="Persistent link using digital object identifier" xr:uid="{00000000-0004-0000-0000-00005D000000}"/>
    <hyperlink ref="C489" r:id="rId92" tooltip="Persistent link using digital object identifier" xr:uid="{00000000-0004-0000-0000-00005E000000}"/>
    <hyperlink ref="C490" r:id="rId93" tooltip="Persistent link using digital object identifier" xr:uid="{00000000-0004-0000-0000-00005F000000}"/>
    <hyperlink ref="C491" r:id="rId94" tooltip="Persistent link using digital object identifier" xr:uid="{00000000-0004-0000-0000-000060000000}"/>
    <hyperlink ref="C492" r:id="rId95" xr:uid="{00000000-0004-0000-0000-000061000000}"/>
    <hyperlink ref="C529" r:id="rId96" xr:uid="{00000000-0004-0000-0000-000062000000}"/>
    <hyperlink ref="C530" r:id="rId97" xr:uid="{00000000-0004-0000-0000-000063000000}"/>
    <hyperlink ref="C536" r:id="rId98" tooltip="Persistent link using digital object identifier" xr:uid="{00000000-0004-0000-0000-000064000000}"/>
    <hyperlink ref="C5" r:id="rId99" display="https://doi.org/10.1016/j.biortech.2013.02.024" xr:uid="{00000000-0004-0000-0000-000065000000}"/>
    <hyperlink ref="C6" r:id="rId100" display="https://doi.org/10.1016/j.biortech.2013.02.024" xr:uid="{00000000-0004-0000-0000-000066000000}"/>
    <hyperlink ref="C7" r:id="rId101" display="https://doi.org/10.1016/j.biortech.2013.02.024" xr:uid="{00000000-0004-0000-0000-000067000000}"/>
    <hyperlink ref="C8" r:id="rId102" display="https://doi.org/10.1016/j.biortech.2013.02.024" xr:uid="{00000000-0004-0000-0000-000068000000}"/>
    <hyperlink ref="C9" r:id="rId103" display="https://doi.org/10.1016/j.biortech.2013.02.024" xr:uid="{00000000-0004-0000-0000-000069000000}"/>
    <hyperlink ref="C10" r:id="rId104" display="https://doi.org/10.1016/j.biortech.2013.02.024" xr:uid="{00000000-0004-0000-0000-00006A000000}"/>
    <hyperlink ref="C11" r:id="rId105" display="https://doi.org/10.1016/j.biortech.2013.02.024" xr:uid="{00000000-0004-0000-0000-00006B000000}"/>
    <hyperlink ref="C12" r:id="rId106" display="https://doi.org/10.1016/j.biortech.2013.02.024" xr:uid="{00000000-0004-0000-0000-00006C000000}"/>
    <hyperlink ref="C13" r:id="rId107" display="https://doi.org/10.1016/j.biortech.2013.02.024" xr:uid="{00000000-0004-0000-0000-00006D000000}"/>
    <hyperlink ref="C21" r:id="rId108" xr:uid="{00000000-0004-0000-0000-00006E000000}"/>
    <hyperlink ref="C22" r:id="rId109" xr:uid="{00000000-0004-0000-0000-00006F000000}"/>
    <hyperlink ref="C24" r:id="rId110" xr:uid="{00000000-0004-0000-0000-000070000000}"/>
    <hyperlink ref="C26" r:id="rId111" xr:uid="{00000000-0004-0000-0000-000071000000}"/>
    <hyperlink ref="C23" r:id="rId112" xr:uid="{00000000-0004-0000-0000-000072000000}"/>
    <hyperlink ref="C25" r:id="rId113" xr:uid="{00000000-0004-0000-0000-000073000000}"/>
    <hyperlink ref="C27" r:id="rId114" xr:uid="{00000000-0004-0000-0000-000074000000}"/>
    <hyperlink ref="C33" r:id="rId115" xr:uid="{00000000-0004-0000-0000-000075000000}"/>
    <hyperlink ref="C34" r:id="rId116" xr:uid="{00000000-0004-0000-0000-000076000000}"/>
    <hyperlink ref="C36" r:id="rId117" xr:uid="{00000000-0004-0000-0000-000077000000}"/>
    <hyperlink ref="C38" r:id="rId118" xr:uid="{00000000-0004-0000-0000-000078000000}"/>
    <hyperlink ref="C40" r:id="rId119" xr:uid="{00000000-0004-0000-0000-000079000000}"/>
    <hyperlink ref="C35" r:id="rId120" xr:uid="{00000000-0004-0000-0000-00007A000000}"/>
    <hyperlink ref="C37" r:id="rId121" xr:uid="{00000000-0004-0000-0000-00007B000000}"/>
    <hyperlink ref="C39" r:id="rId122" xr:uid="{00000000-0004-0000-0000-00007C000000}"/>
    <hyperlink ref="C45" r:id="rId123" xr:uid="{00000000-0004-0000-0000-00007D000000}"/>
    <hyperlink ref="C46" r:id="rId124" xr:uid="{00000000-0004-0000-0000-00007E000000}"/>
    <hyperlink ref="C47" r:id="rId125" xr:uid="{00000000-0004-0000-0000-00007F000000}"/>
    <hyperlink ref="C50" r:id="rId126" xr:uid="{00000000-0004-0000-0000-000080000000}"/>
    <hyperlink ref="C64" r:id="rId127" xr:uid="{00000000-0004-0000-0000-000081000000}"/>
    <hyperlink ref="C65" r:id="rId128" xr:uid="{00000000-0004-0000-0000-000082000000}"/>
    <hyperlink ref="C68" r:id="rId129" xr:uid="{00000000-0004-0000-0000-000083000000}"/>
    <hyperlink ref="C69" r:id="rId130" xr:uid="{00000000-0004-0000-0000-000084000000}"/>
    <hyperlink ref="C71" r:id="rId131" xr:uid="{00000000-0004-0000-0000-000085000000}"/>
    <hyperlink ref="C73" r:id="rId132" xr:uid="{00000000-0004-0000-0000-000086000000}"/>
    <hyperlink ref="C70" r:id="rId133" xr:uid="{00000000-0004-0000-0000-000087000000}"/>
    <hyperlink ref="C72" r:id="rId134" xr:uid="{00000000-0004-0000-0000-000088000000}"/>
    <hyperlink ref="C74" r:id="rId135" xr:uid="{00000000-0004-0000-0000-000089000000}"/>
    <hyperlink ref="C76" r:id="rId136" tooltip="DOI URL" xr:uid="{00000000-0004-0000-0000-00008A000000}"/>
    <hyperlink ref="C77" r:id="rId137" tooltip="DOI URL" xr:uid="{00000000-0004-0000-0000-00008B000000}"/>
    <hyperlink ref="C81" r:id="rId138" xr:uid="{00000000-0004-0000-0000-00008C000000}"/>
    <hyperlink ref="C82" r:id="rId139" xr:uid="{00000000-0004-0000-0000-00008D000000}"/>
    <hyperlink ref="C83" r:id="rId140" xr:uid="{00000000-0004-0000-0000-00008E000000}"/>
    <hyperlink ref="C84" r:id="rId141" xr:uid="{00000000-0004-0000-0000-00008F000000}"/>
    <hyperlink ref="C86" r:id="rId142" xr:uid="{00000000-0004-0000-0000-000090000000}"/>
    <hyperlink ref="C87" r:id="rId143" xr:uid="{00000000-0004-0000-0000-000091000000}"/>
    <hyperlink ref="C89" r:id="rId144" xr:uid="{00000000-0004-0000-0000-000092000000}"/>
    <hyperlink ref="C91" r:id="rId145" xr:uid="{00000000-0004-0000-0000-000093000000}"/>
    <hyperlink ref="C93" r:id="rId146" xr:uid="{00000000-0004-0000-0000-000094000000}"/>
    <hyperlink ref="C95" r:id="rId147" xr:uid="{00000000-0004-0000-0000-000095000000}"/>
    <hyperlink ref="C97" r:id="rId148" xr:uid="{00000000-0004-0000-0000-000096000000}"/>
    <hyperlink ref="C99" r:id="rId149" xr:uid="{00000000-0004-0000-0000-000097000000}"/>
    <hyperlink ref="C101" r:id="rId150" xr:uid="{00000000-0004-0000-0000-000098000000}"/>
    <hyperlink ref="C103" r:id="rId151" xr:uid="{00000000-0004-0000-0000-000099000000}"/>
    <hyperlink ref="C105" r:id="rId152" xr:uid="{00000000-0004-0000-0000-00009A000000}"/>
    <hyperlink ref="C107" r:id="rId153" xr:uid="{00000000-0004-0000-0000-00009B000000}"/>
    <hyperlink ref="C109" r:id="rId154" xr:uid="{00000000-0004-0000-0000-00009C000000}"/>
    <hyperlink ref="C111" r:id="rId155" xr:uid="{00000000-0004-0000-0000-00009D000000}"/>
    <hyperlink ref="C113" r:id="rId156" xr:uid="{00000000-0004-0000-0000-00009E000000}"/>
    <hyperlink ref="C115" r:id="rId157" xr:uid="{00000000-0004-0000-0000-00009F000000}"/>
    <hyperlink ref="C117" r:id="rId158" xr:uid="{00000000-0004-0000-0000-0000A0000000}"/>
    <hyperlink ref="C119" r:id="rId159" xr:uid="{00000000-0004-0000-0000-0000A1000000}"/>
    <hyperlink ref="C121" r:id="rId160" xr:uid="{00000000-0004-0000-0000-0000A2000000}"/>
    <hyperlink ref="C123" r:id="rId161" xr:uid="{00000000-0004-0000-0000-0000A3000000}"/>
    <hyperlink ref="C125" r:id="rId162" xr:uid="{00000000-0004-0000-0000-0000A4000000}"/>
    <hyperlink ref="C127" r:id="rId163" xr:uid="{00000000-0004-0000-0000-0000A5000000}"/>
    <hyperlink ref="C129" r:id="rId164" xr:uid="{00000000-0004-0000-0000-0000A6000000}"/>
    <hyperlink ref="C131" r:id="rId165" xr:uid="{00000000-0004-0000-0000-0000A7000000}"/>
    <hyperlink ref="C133" r:id="rId166" xr:uid="{00000000-0004-0000-0000-0000A8000000}"/>
    <hyperlink ref="C135" r:id="rId167" xr:uid="{00000000-0004-0000-0000-0000A9000000}"/>
    <hyperlink ref="C137" r:id="rId168" xr:uid="{00000000-0004-0000-0000-0000AA000000}"/>
    <hyperlink ref="C139" r:id="rId169" xr:uid="{00000000-0004-0000-0000-0000AB000000}"/>
    <hyperlink ref="C88" r:id="rId170" xr:uid="{00000000-0004-0000-0000-0000AC000000}"/>
    <hyperlink ref="C90" r:id="rId171" xr:uid="{00000000-0004-0000-0000-0000AD000000}"/>
    <hyperlink ref="C92" r:id="rId172" xr:uid="{00000000-0004-0000-0000-0000AE000000}"/>
    <hyperlink ref="C94" r:id="rId173" xr:uid="{00000000-0004-0000-0000-0000AF000000}"/>
    <hyperlink ref="C96" r:id="rId174" xr:uid="{00000000-0004-0000-0000-0000B0000000}"/>
    <hyperlink ref="C98" r:id="rId175" xr:uid="{00000000-0004-0000-0000-0000B1000000}"/>
    <hyperlink ref="C100" r:id="rId176" xr:uid="{00000000-0004-0000-0000-0000B2000000}"/>
    <hyperlink ref="C102" r:id="rId177" xr:uid="{00000000-0004-0000-0000-0000B3000000}"/>
    <hyperlink ref="C104" r:id="rId178" xr:uid="{00000000-0004-0000-0000-0000B4000000}"/>
    <hyperlink ref="C106" r:id="rId179" xr:uid="{00000000-0004-0000-0000-0000B5000000}"/>
    <hyperlink ref="C108" r:id="rId180" xr:uid="{00000000-0004-0000-0000-0000B6000000}"/>
    <hyperlink ref="C110" r:id="rId181" xr:uid="{00000000-0004-0000-0000-0000B7000000}"/>
    <hyperlink ref="C112" r:id="rId182" xr:uid="{00000000-0004-0000-0000-0000B8000000}"/>
    <hyperlink ref="C114" r:id="rId183" xr:uid="{00000000-0004-0000-0000-0000B9000000}"/>
    <hyperlink ref="C116" r:id="rId184" xr:uid="{00000000-0004-0000-0000-0000BA000000}"/>
    <hyperlink ref="C118" r:id="rId185" xr:uid="{00000000-0004-0000-0000-0000BB000000}"/>
    <hyperlink ref="C120" r:id="rId186" xr:uid="{00000000-0004-0000-0000-0000BC000000}"/>
    <hyperlink ref="C122" r:id="rId187" xr:uid="{00000000-0004-0000-0000-0000BD000000}"/>
    <hyperlink ref="C124" r:id="rId188" xr:uid="{00000000-0004-0000-0000-0000BE000000}"/>
    <hyperlink ref="C126" r:id="rId189" xr:uid="{00000000-0004-0000-0000-0000BF000000}"/>
    <hyperlink ref="C128" r:id="rId190" xr:uid="{00000000-0004-0000-0000-0000C0000000}"/>
    <hyperlink ref="C130" r:id="rId191" xr:uid="{00000000-0004-0000-0000-0000C1000000}"/>
    <hyperlink ref="C132" r:id="rId192" xr:uid="{00000000-0004-0000-0000-0000C2000000}"/>
    <hyperlink ref="C134" r:id="rId193" xr:uid="{00000000-0004-0000-0000-0000C3000000}"/>
    <hyperlink ref="C136" r:id="rId194" xr:uid="{00000000-0004-0000-0000-0000C4000000}"/>
    <hyperlink ref="C138" r:id="rId195" xr:uid="{00000000-0004-0000-0000-0000C5000000}"/>
    <hyperlink ref="C141" r:id="rId196" xr:uid="{00000000-0004-0000-0000-0000C6000000}"/>
    <hyperlink ref="C142" r:id="rId197" xr:uid="{00000000-0004-0000-0000-0000C7000000}"/>
    <hyperlink ref="C144" r:id="rId198" xr:uid="{00000000-0004-0000-0000-0000C8000000}"/>
    <hyperlink ref="C146" r:id="rId199" xr:uid="{00000000-0004-0000-0000-0000C9000000}"/>
    <hyperlink ref="C148" r:id="rId200" xr:uid="{00000000-0004-0000-0000-0000CA000000}"/>
    <hyperlink ref="C150" r:id="rId201" xr:uid="{00000000-0004-0000-0000-0000CB000000}"/>
    <hyperlink ref="C143" r:id="rId202" xr:uid="{00000000-0004-0000-0000-0000CC000000}"/>
    <hyperlink ref="C145" r:id="rId203" xr:uid="{00000000-0004-0000-0000-0000CD000000}"/>
    <hyperlink ref="C147" r:id="rId204" xr:uid="{00000000-0004-0000-0000-0000CE000000}"/>
    <hyperlink ref="C149" r:id="rId205" xr:uid="{00000000-0004-0000-0000-0000CF000000}"/>
    <hyperlink ref="C151" r:id="rId206" xr:uid="{00000000-0004-0000-0000-0000D0000000}"/>
    <hyperlink ref="C153" r:id="rId207" xr:uid="{00000000-0004-0000-0000-0000D1000000}"/>
    <hyperlink ref="C154" r:id="rId208" xr:uid="{00000000-0004-0000-0000-0000D2000000}"/>
    <hyperlink ref="C156" r:id="rId209" xr:uid="{00000000-0004-0000-0000-0000D3000000}"/>
    <hyperlink ref="C158" r:id="rId210" xr:uid="{00000000-0004-0000-0000-0000D4000000}"/>
    <hyperlink ref="C160" r:id="rId211" xr:uid="{00000000-0004-0000-0000-0000D5000000}"/>
    <hyperlink ref="C162" r:id="rId212" xr:uid="{00000000-0004-0000-0000-0000D6000000}"/>
    <hyperlink ref="C164" r:id="rId213" xr:uid="{00000000-0004-0000-0000-0000D7000000}"/>
    <hyperlink ref="C166" r:id="rId214" xr:uid="{00000000-0004-0000-0000-0000D8000000}"/>
    <hyperlink ref="C168" r:id="rId215" xr:uid="{00000000-0004-0000-0000-0000D9000000}"/>
    <hyperlink ref="C170" r:id="rId216" xr:uid="{00000000-0004-0000-0000-0000DA000000}"/>
    <hyperlink ref="C172" r:id="rId217" xr:uid="{00000000-0004-0000-0000-0000DB000000}"/>
    <hyperlink ref="C155" r:id="rId218" xr:uid="{00000000-0004-0000-0000-0000DC000000}"/>
    <hyperlink ref="C157" r:id="rId219" xr:uid="{00000000-0004-0000-0000-0000DD000000}"/>
    <hyperlink ref="C159" r:id="rId220" xr:uid="{00000000-0004-0000-0000-0000DE000000}"/>
    <hyperlink ref="C161" r:id="rId221" xr:uid="{00000000-0004-0000-0000-0000DF000000}"/>
    <hyperlink ref="C163" r:id="rId222" xr:uid="{00000000-0004-0000-0000-0000E0000000}"/>
    <hyperlink ref="C165" r:id="rId223" xr:uid="{00000000-0004-0000-0000-0000E1000000}"/>
    <hyperlink ref="C167" r:id="rId224" xr:uid="{00000000-0004-0000-0000-0000E2000000}"/>
    <hyperlink ref="C169" r:id="rId225" xr:uid="{00000000-0004-0000-0000-0000E3000000}"/>
    <hyperlink ref="C171" r:id="rId226" xr:uid="{00000000-0004-0000-0000-0000E4000000}"/>
    <hyperlink ref="C173" r:id="rId227" xr:uid="{00000000-0004-0000-0000-0000E5000000}"/>
    <hyperlink ref="C175" r:id="rId228" xr:uid="{00000000-0004-0000-0000-0000E6000000}"/>
    <hyperlink ref="C176" r:id="rId229" xr:uid="{00000000-0004-0000-0000-0000E7000000}"/>
    <hyperlink ref="C178" r:id="rId230" xr:uid="{00000000-0004-0000-0000-0000E8000000}"/>
    <hyperlink ref="C180" r:id="rId231" xr:uid="{00000000-0004-0000-0000-0000E9000000}"/>
    <hyperlink ref="C182" r:id="rId232" xr:uid="{00000000-0004-0000-0000-0000EA000000}"/>
    <hyperlink ref="C184" r:id="rId233" xr:uid="{00000000-0004-0000-0000-0000EB000000}"/>
    <hyperlink ref="C186" r:id="rId234" xr:uid="{00000000-0004-0000-0000-0000EC000000}"/>
    <hyperlink ref="C188" r:id="rId235" xr:uid="{00000000-0004-0000-0000-0000ED000000}"/>
    <hyperlink ref="C190" r:id="rId236" xr:uid="{00000000-0004-0000-0000-0000EE000000}"/>
    <hyperlink ref="C192" r:id="rId237" xr:uid="{00000000-0004-0000-0000-0000EF000000}"/>
    <hyperlink ref="C194" r:id="rId238" xr:uid="{00000000-0004-0000-0000-0000F0000000}"/>
    <hyperlink ref="C196" r:id="rId239" xr:uid="{00000000-0004-0000-0000-0000F1000000}"/>
    <hyperlink ref="C198" r:id="rId240" xr:uid="{00000000-0004-0000-0000-0000F2000000}"/>
    <hyperlink ref="C200" r:id="rId241" xr:uid="{00000000-0004-0000-0000-0000F3000000}"/>
    <hyperlink ref="C177" r:id="rId242" xr:uid="{00000000-0004-0000-0000-0000F4000000}"/>
    <hyperlink ref="C179" r:id="rId243" xr:uid="{00000000-0004-0000-0000-0000F5000000}"/>
    <hyperlink ref="C181" r:id="rId244" xr:uid="{00000000-0004-0000-0000-0000F6000000}"/>
    <hyperlink ref="C183" r:id="rId245" xr:uid="{00000000-0004-0000-0000-0000F7000000}"/>
    <hyperlink ref="C185" r:id="rId246" xr:uid="{00000000-0004-0000-0000-0000F8000000}"/>
    <hyperlink ref="C187" r:id="rId247" xr:uid="{00000000-0004-0000-0000-0000F9000000}"/>
    <hyperlink ref="C189" r:id="rId248" xr:uid="{00000000-0004-0000-0000-0000FA000000}"/>
    <hyperlink ref="C191" r:id="rId249" xr:uid="{00000000-0004-0000-0000-0000FB000000}"/>
    <hyperlink ref="C193" r:id="rId250" xr:uid="{00000000-0004-0000-0000-0000FC000000}"/>
    <hyperlink ref="C195" r:id="rId251" xr:uid="{00000000-0004-0000-0000-0000FD000000}"/>
    <hyperlink ref="C197" r:id="rId252" xr:uid="{00000000-0004-0000-0000-0000FE000000}"/>
    <hyperlink ref="C199" r:id="rId253" xr:uid="{00000000-0004-0000-0000-0000FF000000}"/>
    <hyperlink ref="C202" r:id="rId254" xr:uid="{00000000-0004-0000-0000-000000010000}"/>
    <hyperlink ref="C205" r:id="rId255" xr:uid="{00000000-0004-0000-0000-000001010000}"/>
    <hyperlink ref="C211" r:id="rId256" tooltip="Persistent link using digital object identifier" xr:uid="{00000000-0004-0000-0000-000002010000}"/>
    <hyperlink ref="C213" r:id="rId257" xr:uid="{00000000-0004-0000-0000-000003010000}"/>
    <hyperlink ref="C217" r:id="rId258" tooltip="Persistent link using digital object identifier" xr:uid="{00000000-0004-0000-0000-000004010000}"/>
    <hyperlink ref="C218" r:id="rId259" tooltip="Persistent link using digital object identifier" xr:uid="{00000000-0004-0000-0000-000005010000}"/>
    <hyperlink ref="C220" r:id="rId260" tooltip="Persistent link using digital object identifier" xr:uid="{00000000-0004-0000-0000-000006010000}"/>
    <hyperlink ref="C222" r:id="rId261" xr:uid="{00000000-0004-0000-0000-000007010000}"/>
    <hyperlink ref="C229" r:id="rId262" tooltip="Persistent link using digital object identifier" xr:uid="{00000000-0004-0000-0000-000008010000}"/>
    <hyperlink ref="C232" r:id="rId263" tooltip="Persistent link using digital object identifier" xr:uid="{00000000-0004-0000-0000-000009010000}"/>
    <hyperlink ref="C237" r:id="rId264" tooltip="Persistent link using digital object identifier" xr:uid="{00000000-0004-0000-0000-00000A010000}"/>
    <hyperlink ref="C238" r:id="rId265" tooltip="Persistent link using digital object identifier" xr:uid="{00000000-0004-0000-0000-00000B010000}"/>
    <hyperlink ref="C240" r:id="rId266" tooltip="DOI URL" xr:uid="{00000000-0004-0000-0000-00000C010000}"/>
    <hyperlink ref="C281" r:id="rId267" tooltip="DOI URL" xr:uid="{00000000-0004-0000-0000-00000D010000}"/>
    <hyperlink ref="C286" r:id="rId268" tooltip="Persistent link using digital object identifier" xr:uid="{00000000-0004-0000-0000-00000E010000}"/>
    <hyperlink ref="C289" r:id="rId269" xr:uid="{00000000-0004-0000-0000-00000F010000}"/>
    <hyperlink ref="C292" r:id="rId270" xr:uid="{00000000-0004-0000-0000-000010010000}"/>
    <hyperlink ref="C308" r:id="rId271" tooltip="Persistent link using digital object identifier" xr:uid="{00000000-0004-0000-0000-000011010000}"/>
    <hyperlink ref="C309" r:id="rId272" tooltip="Persistent link using digital object identifier" xr:uid="{00000000-0004-0000-0000-000012010000}"/>
    <hyperlink ref="C311" r:id="rId273" tooltip="Persistent link using digital object identifier" xr:uid="{00000000-0004-0000-0000-000013010000}"/>
    <hyperlink ref="C313" r:id="rId274" tooltip="Persistent link using digital object identifier" xr:uid="{00000000-0004-0000-0000-000014010000}"/>
    <hyperlink ref="C315" r:id="rId275" tooltip="Persistent link using digital object identifier" xr:uid="{00000000-0004-0000-0000-000015010000}"/>
    <hyperlink ref="C317" r:id="rId276" tooltip="Persistent link using digital object identifier" xr:uid="{00000000-0004-0000-0000-000016010000}"/>
    <hyperlink ref="C319" r:id="rId277" tooltip="Persistent link using digital object identifier" xr:uid="{00000000-0004-0000-0000-000017010000}"/>
    <hyperlink ref="C321" r:id="rId278" tooltip="Persistent link using digital object identifier" xr:uid="{00000000-0004-0000-0000-000018010000}"/>
    <hyperlink ref="C323" r:id="rId279" tooltip="Persistent link using digital object identifier" xr:uid="{00000000-0004-0000-0000-000019010000}"/>
    <hyperlink ref="C325" r:id="rId280" tooltip="Persistent link using digital object identifier" xr:uid="{00000000-0004-0000-0000-00001A010000}"/>
    <hyperlink ref="C327" r:id="rId281" tooltip="Persistent link using digital object identifier" xr:uid="{00000000-0004-0000-0000-00001B010000}"/>
    <hyperlink ref="C329" r:id="rId282" tooltip="Persistent link using digital object identifier" xr:uid="{00000000-0004-0000-0000-00001C010000}"/>
    <hyperlink ref="C331" r:id="rId283" tooltip="Persistent link using digital object identifier" xr:uid="{00000000-0004-0000-0000-00001D010000}"/>
    <hyperlink ref="C333" r:id="rId284" tooltip="Persistent link using digital object identifier" xr:uid="{00000000-0004-0000-0000-00001E010000}"/>
    <hyperlink ref="C335" r:id="rId285" tooltip="Persistent link using digital object identifier" xr:uid="{00000000-0004-0000-0000-00001F010000}"/>
    <hyperlink ref="C337" r:id="rId286" tooltip="Persistent link using digital object identifier" xr:uid="{00000000-0004-0000-0000-000020010000}"/>
    <hyperlink ref="C339" r:id="rId287" tooltip="Persistent link using digital object identifier" xr:uid="{00000000-0004-0000-0000-000021010000}"/>
    <hyperlink ref="C341" r:id="rId288" tooltip="Persistent link using digital object identifier" xr:uid="{00000000-0004-0000-0000-000022010000}"/>
    <hyperlink ref="C343" r:id="rId289" tooltip="Persistent link using digital object identifier" xr:uid="{00000000-0004-0000-0000-000023010000}"/>
    <hyperlink ref="C345" r:id="rId290" tooltip="Persistent link using digital object identifier" xr:uid="{00000000-0004-0000-0000-000024010000}"/>
    <hyperlink ref="C347" r:id="rId291" tooltip="Persistent link using digital object identifier" xr:uid="{00000000-0004-0000-0000-000025010000}"/>
    <hyperlink ref="C349" r:id="rId292" tooltip="Persistent link using digital object identifier" xr:uid="{00000000-0004-0000-0000-000026010000}"/>
    <hyperlink ref="C351" r:id="rId293" tooltip="Persistent link using digital object identifier" xr:uid="{00000000-0004-0000-0000-000027010000}"/>
    <hyperlink ref="C353" r:id="rId294" tooltip="Persistent link using digital object identifier" xr:uid="{00000000-0004-0000-0000-000028010000}"/>
    <hyperlink ref="C355" r:id="rId295" tooltip="Persistent link using digital object identifier" xr:uid="{00000000-0004-0000-0000-000029010000}"/>
    <hyperlink ref="C357" r:id="rId296" tooltip="Persistent link using digital object identifier" xr:uid="{00000000-0004-0000-0000-00002A010000}"/>
    <hyperlink ref="C359" r:id="rId297" tooltip="Persistent link using digital object identifier" xr:uid="{00000000-0004-0000-0000-00002B010000}"/>
    <hyperlink ref="C361" r:id="rId298" tooltip="Persistent link using digital object identifier" xr:uid="{00000000-0004-0000-0000-00002C010000}"/>
    <hyperlink ref="C363" r:id="rId299" tooltip="Persistent link using digital object identifier" xr:uid="{00000000-0004-0000-0000-00002D010000}"/>
    <hyperlink ref="C365" r:id="rId300" tooltip="Persistent link using digital object identifier" xr:uid="{00000000-0004-0000-0000-00002E010000}"/>
    <hyperlink ref="C367" r:id="rId301" tooltip="Persistent link using digital object identifier" xr:uid="{00000000-0004-0000-0000-00002F010000}"/>
    <hyperlink ref="C369" r:id="rId302" tooltip="Persistent link using digital object identifier" xr:uid="{00000000-0004-0000-0000-000030010000}"/>
    <hyperlink ref="C371" r:id="rId303" tooltip="Persistent link using digital object identifier" xr:uid="{00000000-0004-0000-0000-000031010000}"/>
    <hyperlink ref="C373" r:id="rId304" tooltip="Persistent link using digital object identifier" xr:uid="{00000000-0004-0000-0000-000032010000}"/>
    <hyperlink ref="C375" r:id="rId305" tooltip="Persistent link using digital object identifier" xr:uid="{00000000-0004-0000-0000-000033010000}"/>
    <hyperlink ref="C377" r:id="rId306" tooltip="Persistent link using digital object identifier" xr:uid="{00000000-0004-0000-0000-000034010000}"/>
    <hyperlink ref="C379" r:id="rId307" tooltip="Persistent link using digital object identifier" xr:uid="{00000000-0004-0000-0000-000035010000}"/>
    <hyperlink ref="C381" r:id="rId308" tooltip="Persistent link using digital object identifier" xr:uid="{00000000-0004-0000-0000-000036010000}"/>
    <hyperlink ref="C383" r:id="rId309" tooltip="Persistent link using digital object identifier" xr:uid="{00000000-0004-0000-0000-000037010000}"/>
    <hyperlink ref="C385" r:id="rId310" tooltip="Persistent link using digital object identifier" xr:uid="{00000000-0004-0000-0000-000038010000}"/>
    <hyperlink ref="C387" r:id="rId311" tooltip="Persistent link using digital object identifier" xr:uid="{00000000-0004-0000-0000-000039010000}"/>
    <hyperlink ref="C389" r:id="rId312" tooltip="Persistent link using digital object identifier" xr:uid="{00000000-0004-0000-0000-00003A010000}"/>
    <hyperlink ref="C391" r:id="rId313" tooltip="Persistent link using digital object identifier" xr:uid="{00000000-0004-0000-0000-00003B010000}"/>
    <hyperlink ref="C393" r:id="rId314" tooltip="Persistent link using digital object identifier" xr:uid="{00000000-0004-0000-0000-00003C010000}"/>
    <hyperlink ref="C395" r:id="rId315" tooltip="Persistent link using digital object identifier" xr:uid="{00000000-0004-0000-0000-00003D010000}"/>
    <hyperlink ref="C397" r:id="rId316" tooltip="Persistent link using digital object identifier" xr:uid="{00000000-0004-0000-0000-00003E010000}"/>
    <hyperlink ref="C399" r:id="rId317" tooltip="Persistent link using digital object identifier" xr:uid="{00000000-0004-0000-0000-00003F010000}"/>
    <hyperlink ref="C401" r:id="rId318" tooltip="Persistent link using digital object identifier" xr:uid="{00000000-0004-0000-0000-000040010000}"/>
    <hyperlink ref="C403" r:id="rId319" tooltip="Persistent link using digital object identifier" xr:uid="{00000000-0004-0000-0000-000041010000}"/>
    <hyperlink ref="C405" r:id="rId320" tooltip="Persistent link using digital object identifier" xr:uid="{00000000-0004-0000-0000-000042010000}"/>
    <hyperlink ref="C407" r:id="rId321" tooltip="Persistent link using digital object identifier" xr:uid="{00000000-0004-0000-0000-000043010000}"/>
    <hyperlink ref="C409" r:id="rId322" tooltip="Persistent link using digital object identifier" xr:uid="{00000000-0004-0000-0000-000044010000}"/>
    <hyperlink ref="C411" r:id="rId323" tooltip="Persistent link using digital object identifier" xr:uid="{00000000-0004-0000-0000-000045010000}"/>
    <hyperlink ref="C413" r:id="rId324" tooltip="Persistent link using digital object identifier" xr:uid="{00000000-0004-0000-0000-000046010000}"/>
    <hyperlink ref="C415" r:id="rId325" tooltip="Persistent link using digital object identifier" xr:uid="{00000000-0004-0000-0000-000047010000}"/>
    <hyperlink ref="C310" r:id="rId326" tooltip="Persistent link using digital object identifier" xr:uid="{00000000-0004-0000-0000-000048010000}"/>
    <hyperlink ref="C312" r:id="rId327" tooltip="Persistent link using digital object identifier" xr:uid="{00000000-0004-0000-0000-000049010000}"/>
    <hyperlink ref="C314" r:id="rId328" tooltip="Persistent link using digital object identifier" xr:uid="{00000000-0004-0000-0000-00004A010000}"/>
    <hyperlink ref="C316" r:id="rId329" tooltip="Persistent link using digital object identifier" xr:uid="{00000000-0004-0000-0000-00004B010000}"/>
    <hyperlink ref="C318" r:id="rId330" tooltip="Persistent link using digital object identifier" xr:uid="{00000000-0004-0000-0000-00004C010000}"/>
    <hyperlink ref="C320" r:id="rId331" tooltip="Persistent link using digital object identifier" xr:uid="{00000000-0004-0000-0000-00004D010000}"/>
    <hyperlink ref="C322" r:id="rId332" tooltip="Persistent link using digital object identifier" xr:uid="{00000000-0004-0000-0000-00004E010000}"/>
    <hyperlink ref="C324" r:id="rId333" tooltip="Persistent link using digital object identifier" xr:uid="{00000000-0004-0000-0000-00004F010000}"/>
    <hyperlink ref="C326" r:id="rId334" tooltip="Persistent link using digital object identifier" xr:uid="{00000000-0004-0000-0000-000050010000}"/>
    <hyperlink ref="C328" r:id="rId335" tooltip="Persistent link using digital object identifier" xr:uid="{00000000-0004-0000-0000-000051010000}"/>
    <hyperlink ref="C330" r:id="rId336" tooltip="Persistent link using digital object identifier" xr:uid="{00000000-0004-0000-0000-000052010000}"/>
    <hyperlink ref="C332" r:id="rId337" tooltip="Persistent link using digital object identifier" xr:uid="{00000000-0004-0000-0000-000053010000}"/>
    <hyperlink ref="C334" r:id="rId338" tooltip="Persistent link using digital object identifier" xr:uid="{00000000-0004-0000-0000-000054010000}"/>
    <hyperlink ref="C336" r:id="rId339" tooltip="Persistent link using digital object identifier" xr:uid="{00000000-0004-0000-0000-000055010000}"/>
    <hyperlink ref="C338" r:id="rId340" tooltip="Persistent link using digital object identifier" xr:uid="{00000000-0004-0000-0000-000056010000}"/>
    <hyperlink ref="C340" r:id="rId341" tooltip="Persistent link using digital object identifier" xr:uid="{00000000-0004-0000-0000-000057010000}"/>
    <hyperlink ref="C342" r:id="rId342" tooltip="Persistent link using digital object identifier" xr:uid="{00000000-0004-0000-0000-000058010000}"/>
    <hyperlink ref="C344" r:id="rId343" tooltip="Persistent link using digital object identifier" xr:uid="{00000000-0004-0000-0000-000059010000}"/>
    <hyperlink ref="C346" r:id="rId344" tooltip="Persistent link using digital object identifier" xr:uid="{00000000-0004-0000-0000-00005A010000}"/>
    <hyperlink ref="C348" r:id="rId345" tooltip="Persistent link using digital object identifier" xr:uid="{00000000-0004-0000-0000-00005B010000}"/>
    <hyperlink ref="C350" r:id="rId346" tooltip="Persistent link using digital object identifier" xr:uid="{00000000-0004-0000-0000-00005C010000}"/>
    <hyperlink ref="C352" r:id="rId347" tooltip="Persistent link using digital object identifier" xr:uid="{00000000-0004-0000-0000-00005D010000}"/>
    <hyperlink ref="C354" r:id="rId348" tooltip="Persistent link using digital object identifier" xr:uid="{00000000-0004-0000-0000-00005E010000}"/>
    <hyperlink ref="C356" r:id="rId349" tooltip="Persistent link using digital object identifier" xr:uid="{00000000-0004-0000-0000-00005F010000}"/>
    <hyperlink ref="C358" r:id="rId350" tooltip="Persistent link using digital object identifier" xr:uid="{00000000-0004-0000-0000-000060010000}"/>
    <hyperlink ref="C360" r:id="rId351" tooltip="Persistent link using digital object identifier" xr:uid="{00000000-0004-0000-0000-000061010000}"/>
    <hyperlink ref="C362" r:id="rId352" tooltip="Persistent link using digital object identifier" xr:uid="{00000000-0004-0000-0000-000062010000}"/>
    <hyperlink ref="C364" r:id="rId353" tooltip="Persistent link using digital object identifier" xr:uid="{00000000-0004-0000-0000-000063010000}"/>
    <hyperlink ref="C366" r:id="rId354" tooltip="Persistent link using digital object identifier" xr:uid="{00000000-0004-0000-0000-000064010000}"/>
    <hyperlink ref="C368" r:id="rId355" tooltip="Persistent link using digital object identifier" xr:uid="{00000000-0004-0000-0000-000065010000}"/>
    <hyperlink ref="C370" r:id="rId356" tooltip="Persistent link using digital object identifier" xr:uid="{00000000-0004-0000-0000-000066010000}"/>
    <hyperlink ref="C372" r:id="rId357" tooltip="Persistent link using digital object identifier" xr:uid="{00000000-0004-0000-0000-000067010000}"/>
    <hyperlink ref="C374" r:id="rId358" tooltip="Persistent link using digital object identifier" xr:uid="{00000000-0004-0000-0000-000068010000}"/>
    <hyperlink ref="C376" r:id="rId359" tooltip="Persistent link using digital object identifier" xr:uid="{00000000-0004-0000-0000-000069010000}"/>
    <hyperlink ref="C378" r:id="rId360" tooltip="Persistent link using digital object identifier" xr:uid="{00000000-0004-0000-0000-00006A010000}"/>
    <hyperlink ref="C380" r:id="rId361" tooltip="Persistent link using digital object identifier" xr:uid="{00000000-0004-0000-0000-00006B010000}"/>
    <hyperlink ref="C382" r:id="rId362" tooltip="Persistent link using digital object identifier" xr:uid="{00000000-0004-0000-0000-00006C010000}"/>
    <hyperlink ref="C384" r:id="rId363" tooltip="Persistent link using digital object identifier" xr:uid="{00000000-0004-0000-0000-00006D010000}"/>
    <hyperlink ref="C386" r:id="rId364" tooltip="Persistent link using digital object identifier" xr:uid="{00000000-0004-0000-0000-00006E010000}"/>
    <hyperlink ref="C388" r:id="rId365" tooltip="Persistent link using digital object identifier" xr:uid="{00000000-0004-0000-0000-00006F010000}"/>
    <hyperlink ref="C390" r:id="rId366" tooltip="Persistent link using digital object identifier" xr:uid="{00000000-0004-0000-0000-000070010000}"/>
    <hyperlink ref="C392" r:id="rId367" tooltip="Persistent link using digital object identifier" xr:uid="{00000000-0004-0000-0000-000071010000}"/>
    <hyperlink ref="C394" r:id="rId368" tooltip="Persistent link using digital object identifier" xr:uid="{00000000-0004-0000-0000-000072010000}"/>
    <hyperlink ref="C396" r:id="rId369" tooltip="Persistent link using digital object identifier" xr:uid="{00000000-0004-0000-0000-000073010000}"/>
    <hyperlink ref="C398" r:id="rId370" tooltip="Persistent link using digital object identifier" xr:uid="{00000000-0004-0000-0000-000074010000}"/>
    <hyperlink ref="C400" r:id="rId371" tooltip="Persistent link using digital object identifier" xr:uid="{00000000-0004-0000-0000-000075010000}"/>
    <hyperlink ref="C402" r:id="rId372" tooltip="Persistent link using digital object identifier" xr:uid="{00000000-0004-0000-0000-000076010000}"/>
    <hyperlink ref="C404" r:id="rId373" tooltip="Persistent link using digital object identifier" xr:uid="{00000000-0004-0000-0000-000077010000}"/>
    <hyperlink ref="C406" r:id="rId374" tooltip="Persistent link using digital object identifier" xr:uid="{00000000-0004-0000-0000-000078010000}"/>
    <hyperlink ref="C408" r:id="rId375" tooltip="Persistent link using digital object identifier" xr:uid="{00000000-0004-0000-0000-000079010000}"/>
    <hyperlink ref="C410" r:id="rId376" tooltip="Persistent link using digital object identifier" xr:uid="{00000000-0004-0000-0000-00007A010000}"/>
    <hyperlink ref="C412" r:id="rId377" tooltip="Persistent link using digital object identifier" xr:uid="{00000000-0004-0000-0000-00007B010000}"/>
    <hyperlink ref="C414" r:id="rId378" tooltip="Persistent link using digital object identifier" xr:uid="{00000000-0004-0000-0000-00007C010000}"/>
    <hyperlink ref="C416" r:id="rId379" tooltip="Persistent link using digital object identifier" xr:uid="{00000000-0004-0000-0000-00007D010000}"/>
    <hyperlink ref="C418" r:id="rId380" tooltip="Persistent link using digital object identifier" xr:uid="{00000000-0004-0000-0000-00007E010000}"/>
    <hyperlink ref="C419" r:id="rId381" tooltip="Persistent link using digital object identifier" xr:uid="{00000000-0004-0000-0000-00007F010000}"/>
    <hyperlink ref="C421" r:id="rId382" tooltip="Persistent link using digital object identifier" xr:uid="{00000000-0004-0000-0000-000080010000}"/>
    <hyperlink ref="C423" r:id="rId383" tooltip="Persistent link using digital object identifier" xr:uid="{00000000-0004-0000-0000-000081010000}"/>
    <hyperlink ref="C425" r:id="rId384" tooltip="Persistent link using digital object identifier" xr:uid="{00000000-0004-0000-0000-000082010000}"/>
    <hyperlink ref="C427" r:id="rId385" tooltip="Persistent link using digital object identifier" xr:uid="{00000000-0004-0000-0000-000083010000}"/>
    <hyperlink ref="C429" r:id="rId386" tooltip="Persistent link using digital object identifier" xr:uid="{00000000-0004-0000-0000-000084010000}"/>
    <hyperlink ref="C431" r:id="rId387" tooltip="Persistent link using digital object identifier" xr:uid="{00000000-0004-0000-0000-000085010000}"/>
    <hyperlink ref="C433" r:id="rId388" tooltip="Persistent link using digital object identifier" xr:uid="{00000000-0004-0000-0000-000086010000}"/>
    <hyperlink ref="C435" r:id="rId389" tooltip="Persistent link using digital object identifier" xr:uid="{00000000-0004-0000-0000-000087010000}"/>
    <hyperlink ref="C437" r:id="rId390" tooltip="Persistent link using digital object identifier" xr:uid="{00000000-0004-0000-0000-000088010000}"/>
    <hyperlink ref="C439" r:id="rId391" tooltip="Persistent link using digital object identifier" xr:uid="{00000000-0004-0000-0000-000089010000}"/>
    <hyperlink ref="C441" r:id="rId392" tooltip="Persistent link using digital object identifier" xr:uid="{00000000-0004-0000-0000-00008A010000}"/>
    <hyperlink ref="C443" r:id="rId393" tooltip="Persistent link using digital object identifier" xr:uid="{00000000-0004-0000-0000-00008B010000}"/>
    <hyperlink ref="C445" r:id="rId394" tooltip="Persistent link using digital object identifier" xr:uid="{00000000-0004-0000-0000-00008C010000}"/>
    <hyperlink ref="C447" r:id="rId395" tooltip="Persistent link using digital object identifier" xr:uid="{00000000-0004-0000-0000-00008D010000}"/>
    <hyperlink ref="C449" r:id="rId396" tooltip="Persistent link using digital object identifier" xr:uid="{00000000-0004-0000-0000-00008E010000}"/>
    <hyperlink ref="C451" r:id="rId397" tooltip="Persistent link using digital object identifier" xr:uid="{00000000-0004-0000-0000-00008F010000}"/>
    <hyperlink ref="C453" r:id="rId398" tooltip="Persistent link using digital object identifier" xr:uid="{00000000-0004-0000-0000-000090010000}"/>
    <hyperlink ref="C455" r:id="rId399" tooltip="Persistent link using digital object identifier" xr:uid="{00000000-0004-0000-0000-000091010000}"/>
    <hyperlink ref="C457" r:id="rId400" tooltip="Persistent link using digital object identifier" xr:uid="{00000000-0004-0000-0000-000092010000}"/>
    <hyperlink ref="C420" r:id="rId401" tooltip="Persistent link using digital object identifier" xr:uid="{00000000-0004-0000-0000-000093010000}"/>
    <hyperlink ref="C422" r:id="rId402" tooltip="Persistent link using digital object identifier" xr:uid="{00000000-0004-0000-0000-000094010000}"/>
    <hyperlink ref="C424" r:id="rId403" tooltip="Persistent link using digital object identifier" xr:uid="{00000000-0004-0000-0000-000095010000}"/>
    <hyperlink ref="C426" r:id="rId404" tooltip="Persistent link using digital object identifier" xr:uid="{00000000-0004-0000-0000-000096010000}"/>
    <hyperlink ref="C428" r:id="rId405" tooltip="Persistent link using digital object identifier" xr:uid="{00000000-0004-0000-0000-000097010000}"/>
    <hyperlink ref="C430" r:id="rId406" tooltip="Persistent link using digital object identifier" xr:uid="{00000000-0004-0000-0000-000098010000}"/>
    <hyperlink ref="C432" r:id="rId407" tooltip="Persistent link using digital object identifier" xr:uid="{00000000-0004-0000-0000-000099010000}"/>
    <hyperlink ref="C434" r:id="rId408" tooltip="Persistent link using digital object identifier" xr:uid="{00000000-0004-0000-0000-00009A010000}"/>
    <hyperlink ref="C436" r:id="rId409" tooltip="Persistent link using digital object identifier" xr:uid="{00000000-0004-0000-0000-00009B010000}"/>
    <hyperlink ref="C438" r:id="rId410" tooltip="Persistent link using digital object identifier" xr:uid="{00000000-0004-0000-0000-00009C010000}"/>
    <hyperlink ref="C440" r:id="rId411" tooltip="Persistent link using digital object identifier" xr:uid="{00000000-0004-0000-0000-00009D010000}"/>
    <hyperlink ref="C442" r:id="rId412" tooltip="Persistent link using digital object identifier" xr:uid="{00000000-0004-0000-0000-00009E010000}"/>
    <hyperlink ref="C444" r:id="rId413" tooltip="Persistent link using digital object identifier" xr:uid="{00000000-0004-0000-0000-00009F010000}"/>
    <hyperlink ref="C446" r:id="rId414" tooltip="Persistent link using digital object identifier" xr:uid="{00000000-0004-0000-0000-0000A0010000}"/>
    <hyperlink ref="C448" r:id="rId415" tooltip="Persistent link using digital object identifier" xr:uid="{00000000-0004-0000-0000-0000A1010000}"/>
    <hyperlink ref="C450" r:id="rId416" tooltip="Persistent link using digital object identifier" xr:uid="{00000000-0004-0000-0000-0000A2010000}"/>
    <hyperlink ref="C452" r:id="rId417" tooltip="Persistent link using digital object identifier" xr:uid="{00000000-0004-0000-0000-0000A3010000}"/>
    <hyperlink ref="C454" r:id="rId418" tooltip="Persistent link using digital object identifier" xr:uid="{00000000-0004-0000-0000-0000A4010000}"/>
    <hyperlink ref="C456" r:id="rId419" tooltip="Persistent link using digital object identifier" xr:uid="{00000000-0004-0000-0000-0000A5010000}"/>
    <hyperlink ref="C460" r:id="rId420" xr:uid="{00000000-0004-0000-0000-0000A6010000}"/>
    <hyperlink ref="C461" r:id="rId421" xr:uid="{00000000-0004-0000-0000-0000A7010000}"/>
    <hyperlink ref="C463" r:id="rId422" xr:uid="{00000000-0004-0000-0000-0000A8010000}"/>
    <hyperlink ref="C465" r:id="rId423" xr:uid="{00000000-0004-0000-0000-0000A9010000}"/>
    <hyperlink ref="C467" r:id="rId424" xr:uid="{00000000-0004-0000-0000-0000AA010000}"/>
    <hyperlink ref="C462" r:id="rId425" xr:uid="{00000000-0004-0000-0000-0000AB010000}"/>
    <hyperlink ref="C464" r:id="rId426" xr:uid="{00000000-0004-0000-0000-0000AC010000}"/>
    <hyperlink ref="C466" r:id="rId427" xr:uid="{00000000-0004-0000-0000-0000AD010000}"/>
    <hyperlink ref="C468" r:id="rId428" xr:uid="{00000000-0004-0000-0000-0000AE010000}"/>
    <hyperlink ref="C472" r:id="rId429" tooltip="Persistent link using digital object identifier" xr:uid="{00000000-0004-0000-0000-0000AF010000}"/>
    <hyperlink ref="C473" r:id="rId430" tooltip="Persistent link using digital object identifier" xr:uid="{00000000-0004-0000-0000-0000B0010000}"/>
    <hyperlink ref="C475" r:id="rId431" tooltip="Persistent link using digital object identifier" xr:uid="{00000000-0004-0000-0000-0000B1010000}"/>
    <hyperlink ref="C479" r:id="rId432" tooltip="Persistent link using digital object identifier" xr:uid="{00000000-0004-0000-0000-0000B2010000}"/>
    <hyperlink ref="C480" r:id="rId433" tooltip="Persistent link using digital object identifier" xr:uid="{00000000-0004-0000-0000-0000B3010000}"/>
    <hyperlink ref="C482" r:id="rId434" tooltip="Persistent link using digital object identifier" xr:uid="{00000000-0004-0000-0000-0000B4010000}"/>
    <hyperlink ref="C484" r:id="rId435" tooltip="Persistent link using digital object identifier" xr:uid="{00000000-0004-0000-0000-0000B5010000}"/>
    <hyperlink ref="C481" r:id="rId436" tooltip="Persistent link using digital object identifier" xr:uid="{00000000-0004-0000-0000-0000B6010000}"/>
    <hyperlink ref="C483" r:id="rId437" tooltip="Persistent link using digital object identifier" xr:uid="{00000000-0004-0000-0000-0000B7010000}"/>
    <hyperlink ref="C486" r:id="rId438" tooltip="Persistent link using digital object identifier" xr:uid="{00000000-0004-0000-0000-0000B8010000}"/>
    <hyperlink ref="C487" r:id="rId439" tooltip="Persistent link using digital object identifier" xr:uid="{00000000-0004-0000-0000-0000B9010000}"/>
    <hyperlink ref="C493" r:id="rId440" xr:uid="{00000000-0004-0000-0000-0000BA010000}"/>
    <hyperlink ref="C494" r:id="rId441" xr:uid="{00000000-0004-0000-0000-0000BB010000}"/>
    <hyperlink ref="C496" r:id="rId442" xr:uid="{00000000-0004-0000-0000-0000BC010000}"/>
    <hyperlink ref="C498" r:id="rId443" xr:uid="{00000000-0004-0000-0000-0000BD010000}"/>
    <hyperlink ref="C500" r:id="rId444" xr:uid="{00000000-0004-0000-0000-0000BE010000}"/>
    <hyperlink ref="C502" r:id="rId445" xr:uid="{00000000-0004-0000-0000-0000BF010000}"/>
    <hyperlink ref="C504" r:id="rId446" xr:uid="{00000000-0004-0000-0000-0000C0010000}"/>
    <hyperlink ref="C506" r:id="rId447" xr:uid="{00000000-0004-0000-0000-0000C1010000}"/>
    <hyperlink ref="C508" r:id="rId448" xr:uid="{00000000-0004-0000-0000-0000C2010000}"/>
    <hyperlink ref="C510" r:id="rId449" xr:uid="{00000000-0004-0000-0000-0000C3010000}"/>
    <hyperlink ref="C512" r:id="rId450" xr:uid="{00000000-0004-0000-0000-0000C4010000}"/>
    <hyperlink ref="C514" r:id="rId451" xr:uid="{00000000-0004-0000-0000-0000C5010000}"/>
    <hyperlink ref="C516" r:id="rId452" xr:uid="{00000000-0004-0000-0000-0000C6010000}"/>
    <hyperlink ref="C518" r:id="rId453" xr:uid="{00000000-0004-0000-0000-0000C7010000}"/>
    <hyperlink ref="C520" r:id="rId454" xr:uid="{00000000-0004-0000-0000-0000C8010000}"/>
    <hyperlink ref="C522" r:id="rId455" xr:uid="{00000000-0004-0000-0000-0000C9010000}"/>
    <hyperlink ref="C524" r:id="rId456" xr:uid="{00000000-0004-0000-0000-0000CA010000}"/>
    <hyperlink ref="C526" r:id="rId457" xr:uid="{00000000-0004-0000-0000-0000CB010000}"/>
    <hyperlink ref="C528" r:id="rId458" xr:uid="{00000000-0004-0000-0000-0000CC010000}"/>
    <hyperlink ref="C495" r:id="rId459" xr:uid="{00000000-0004-0000-0000-0000CD010000}"/>
    <hyperlink ref="C497" r:id="rId460" xr:uid="{00000000-0004-0000-0000-0000CE010000}"/>
    <hyperlink ref="C499" r:id="rId461" xr:uid="{00000000-0004-0000-0000-0000CF010000}"/>
    <hyperlink ref="C501" r:id="rId462" xr:uid="{00000000-0004-0000-0000-0000D0010000}"/>
    <hyperlink ref="C503" r:id="rId463" xr:uid="{00000000-0004-0000-0000-0000D1010000}"/>
    <hyperlink ref="C505" r:id="rId464" xr:uid="{00000000-0004-0000-0000-0000D2010000}"/>
    <hyperlink ref="C507" r:id="rId465" xr:uid="{00000000-0004-0000-0000-0000D3010000}"/>
    <hyperlink ref="C509" r:id="rId466" xr:uid="{00000000-0004-0000-0000-0000D4010000}"/>
    <hyperlink ref="C511" r:id="rId467" xr:uid="{00000000-0004-0000-0000-0000D5010000}"/>
    <hyperlink ref="C513" r:id="rId468" xr:uid="{00000000-0004-0000-0000-0000D6010000}"/>
    <hyperlink ref="C515" r:id="rId469" xr:uid="{00000000-0004-0000-0000-0000D7010000}"/>
    <hyperlink ref="C517" r:id="rId470" xr:uid="{00000000-0004-0000-0000-0000D8010000}"/>
    <hyperlink ref="C519" r:id="rId471" xr:uid="{00000000-0004-0000-0000-0000D9010000}"/>
    <hyperlink ref="C521" r:id="rId472" xr:uid="{00000000-0004-0000-0000-0000DA010000}"/>
    <hyperlink ref="C523" r:id="rId473" xr:uid="{00000000-0004-0000-0000-0000DB010000}"/>
    <hyperlink ref="C525" r:id="rId474" xr:uid="{00000000-0004-0000-0000-0000DC010000}"/>
    <hyperlink ref="C527" r:id="rId475" xr:uid="{00000000-0004-0000-0000-0000DD010000}"/>
    <hyperlink ref="C531" r:id="rId476" xr:uid="{00000000-0004-0000-0000-0000DE010000}"/>
    <hyperlink ref="C532" r:id="rId477" xr:uid="{00000000-0004-0000-0000-0000DF010000}"/>
    <hyperlink ref="C533" r:id="rId478" xr:uid="{00000000-0004-0000-0000-0000E0010000}"/>
    <hyperlink ref="C534" r:id="rId479" xr:uid="{00000000-0004-0000-0000-0000E1010000}"/>
    <hyperlink ref="C535" r:id="rId480" xr:uid="{00000000-0004-0000-0000-0000E2010000}"/>
  </hyperlinks>
  <pageMargins left="0.7" right="0.7" top="0.75" bottom="0.75" header="0.3" footer="0.3"/>
  <pageSetup paperSize="9" orientation="portrait" r:id="rId48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DATASET_CETANE_NUMBER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2024-04-24T08:54:23Z</dcterms:modified>
  <cp:category/>
  <cp:contentStatus/>
</cp:coreProperties>
</file>