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f004d8ba81e0223/Documents/ARGs_STP_article_2020/TropMed^0IntHealth/"/>
    </mc:Choice>
  </mc:AlternateContent>
  <xr:revisionPtr revIDLastSave="0" documentId="8_{62E1C380-72F6-4C51-BC0D-02C8D0141EB9}" xr6:coauthVersionLast="47" xr6:coauthVersionMax="47" xr10:uidLastSave="{00000000-0000-0000-0000-000000000000}"/>
  <bookViews>
    <workbookView xWindow="-120" yWindow="-120" windowWidth="20730" windowHeight="11160" xr2:uid="{E2036722-C375-432F-8661-B613D4EE0E9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0" i="1" l="1"/>
  <c r="M67" i="1"/>
  <c r="G134" i="1"/>
  <c r="E134" i="1"/>
  <c r="D134" i="1"/>
  <c r="C134" i="1"/>
  <c r="H133" i="1"/>
  <c r="G133" i="1"/>
  <c r="F133" i="1"/>
  <c r="H132" i="1"/>
  <c r="G132" i="1"/>
  <c r="F132" i="1"/>
  <c r="H131" i="1"/>
  <c r="G131" i="1"/>
  <c r="F131" i="1"/>
  <c r="F134" i="1" s="1"/>
  <c r="H130" i="1"/>
  <c r="H134" i="1" s="1"/>
  <c r="G130" i="1"/>
  <c r="F130" i="1"/>
  <c r="H90" i="1"/>
  <c r="G90" i="1"/>
  <c r="F90" i="1"/>
  <c r="E90" i="1"/>
  <c r="C90" i="1"/>
  <c r="R80" i="1"/>
  <c r="Q80" i="1"/>
  <c r="P80" i="1"/>
  <c r="O80" i="1"/>
  <c r="N80" i="1"/>
  <c r="L80" i="1"/>
  <c r="H80" i="1"/>
  <c r="G80" i="1"/>
  <c r="F80" i="1"/>
  <c r="E80" i="1"/>
  <c r="D80" i="1"/>
  <c r="C80" i="1"/>
  <c r="R67" i="1"/>
  <c r="Q67" i="1"/>
  <c r="P67" i="1"/>
  <c r="O67" i="1"/>
  <c r="N67" i="1"/>
  <c r="L67" i="1"/>
  <c r="H67" i="1"/>
  <c r="G67" i="1"/>
  <c r="F67" i="1"/>
  <c r="E67" i="1"/>
  <c r="D67" i="1"/>
  <c r="C67" i="1"/>
  <c r="R54" i="1"/>
  <c r="Q54" i="1"/>
  <c r="P54" i="1"/>
  <c r="O54" i="1"/>
  <c r="N54" i="1"/>
  <c r="M54" i="1"/>
  <c r="L54" i="1"/>
  <c r="H54" i="1"/>
  <c r="G54" i="1"/>
  <c r="F54" i="1"/>
  <c r="E54" i="1"/>
  <c r="D54" i="1"/>
  <c r="C54" i="1"/>
  <c r="M41" i="1"/>
  <c r="L41" i="1"/>
  <c r="M28" i="1"/>
  <c r="L28" i="1"/>
  <c r="R15" i="1"/>
  <c r="Q15" i="1"/>
  <c r="P15" i="1"/>
  <c r="O15" i="1"/>
  <c r="N15" i="1"/>
  <c r="M15" i="1"/>
  <c r="L15" i="1"/>
</calcChain>
</file>

<file path=xl/sharedStrings.xml><?xml version="1.0" encoding="utf-8"?>
<sst xmlns="http://schemas.openxmlformats.org/spreadsheetml/2006/main" count="535" uniqueCount="156">
  <si>
    <t>Absolute Quantification (Copies/L)</t>
  </si>
  <si>
    <t>Month</t>
  </si>
  <si>
    <t>uid</t>
  </si>
  <si>
    <t>16S rRNA</t>
  </si>
  <si>
    <t>qnrB</t>
  </si>
  <si>
    <t>mcr-1</t>
  </si>
  <si>
    <t>KPC</t>
  </si>
  <si>
    <t>CTX-M</t>
  </si>
  <si>
    <t>Total Bacteria</t>
  </si>
  <si>
    <r>
      <t xml:space="preserve">Human
Hospital
</t>
    </r>
    <r>
      <rPr>
        <sz val="11"/>
        <color theme="1"/>
        <rFont val="Aptos Narrow"/>
        <family val="2"/>
        <scheme val="minor"/>
      </rPr>
      <t>raw
wastewater</t>
    </r>
  </si>
  <si>
    <t>Aug</t>
  </si>
  <si>
    <t>E11</t>
  </si>
  <si>
    <t>Sep</t>
  </si>
  <si>
    <t>E14</t>
  </si>
  <si>
    <t>Oct</t>
  </si>
  <si>
    <t>E25</t>
  </si>
  <si>
    <t>Nov</t>
  </si>
  <si>
    <t>E34</t>
  </si>
  <si>
    <t>Dec</t>
  </si>
  <si>
    <t>E47</t>
  </si>
  <si>
    <t>Jan</t>
  </si>
  <si>
    <t>E58</t>
  </si>
  <si>
    <t>Feb</t>
  </si>
  <si>
    <t>E71</t>
  </si>
  <si>
    <t>Mar</t>
  </si>
  <si>
    <t>E85</t>
  </si>
  <si>
    <t>Apr</t>
  </si>
  <si>
    <t>E97</t>
  </si>
  <si>
    <t>May</t>
  </si>
  <si>
    <t>E109</t>
  </si>
  <si>
    <t>Jun</t>
  </si>
  <si>
    <t>E115</t>
  </si>
  <si>
    <t>Jul</t>
  </si>
  <si>
    <t>E121</t>
  </si>
  <si>
    <t>Mean</t>
  </si>
  <si>
    <r>
      <t xml:space="preserve">Veterinary
Hospital
</t>
    </r>
    <r>
      <rPr>
        <sz val="11"/>
        <color theme="1"/>
        <rFont val="Aptos Narrow"/>
        <family val="2"/>
        <scheme val="minor"/>
      </rPr>
      <t xml:space="preserve">2ry effluent
</t>
    </r>
  </si>
  <si>
    <t>E9</t>
  </si>
  <si>
    <t>E12</t>
  </si>
  <si>
    <t>E23</t>
  </si>
  <si>
    <t>E35</t>
  </si>
  <si>
    <t>E45</t>
  </si>
  <si>
    <t>E56</t>
  </si>
  <si>
    <t>E72</t>
  </si>
  <si>
    <t>E83</t>
  </si>
  <si>
    <t>E95</t>
  </si>
  <si>
    <t>E107</t>
  </si>
  <si>
    <t>E113</t>
  </si>
  <si>
    <t>E119</t>
  </si>
  <si>
    <r>
      <t>Veterinary
Hospital
3</t>
    </r>
    <r>
      <rPr>
        <sz val="11"/>
        <color theme="1"/>
        <rFont val="Aptos Narrow"/>
        <family val="2"/>
        <scheme val="minor"/>
      </rPr>
      <t xml:space="preserve">ry effluent
</t>
    </r>
  </si>
  <si>
    <t>E10</t>
  </si>
  <si>
    <t>E13</t>
  </si>
  <si>
    <t>E24</t>
  </si>
  <si>
    <t>E36</t>
  </si>
  <si>
    <t>E46</t>
  </si>
  <si>
    <t>E57</t>
  </si>
  <si>
    <t>E73</t>
  </si>
  <si>
    <t>E84</t>
  </si>
  <si>
    <t>E96</t>
  </si>
  <si>
    <t>E108</t>
  </si>
  <si>
    <t>E114</t>
  </si>
  <si>
    <t>E120</t>
  </si>
  <si>
    <r>
      <rPr>
        <b/>
        <sz val="11"/>
        <color theme="1"/>
        <rFont val="Aptos Narrow"/>
        <family val="2"/>
        <scheme val="minor"/>
      </rPr>
      <t>WWTP
r</t>
    </r>
    <r>
      <rPr>
        <sz val="11"/>
        <color theme="1"/>
        <rFont val="Aptos Narrow"/>
        <family val="2"/>
        <scheme val="minor"/>
      </rPr>
      <t>aw
wastewater</t>
    </r>
  </si>
  <si>
    <t>E6</t>
  </si>
  <si>
    <t>E15</t>
  </si>
  <si>
    <t>E31</t>
  </si>
  <si>
    <t>E42</t>
  </si>
  <si>
    <t>E48</t>
  </si>
  <si>
    <t>E61</t>
  </si>
  <si>
    <t>E68</t>
  </si>
  <si>
    <t>E80</t>
  </si>
  <si>
    <t>E92</t>
  </si>
  <si>
    <t>E104</t>
  </si>
  <si>
    <t>E110</t>
  </si>
  <si>
    <t>E116</t>
  </si>
  <si>
    <r>
      <rPr>
        <b/>
        <sz val="11"/>
        <color theme="1"/>
        <rFont val="Aptos Narrow"/>
        <family val="2"/>
        <scheme val="minor"/>
      </rPr>
      <t xml:space="preserve">WWTP
</t>
    </r>
    <r>
      <rPr>
        <sz val="11"/>
        <color theme="1"/>
        <rFont val="Aptos Narrow"/>
        <family val="2"/>
        <scheme val="minor"/>
      </rPr>
      <t>2ry effluent</t>
    </r>
  </si>
  <si>
    <t>E7</t>
  </si>
  <si>
    <t>E16</t>
  </si>
  <si>
    <t>E32</t>
  </si>
  <si>
    <t>E43</t>
  </si>
  <si>
    <t>E49</t>
  </si>
  <si>
    <t>E59</t>
  </si>
  <si>
    <t>E69</t>
  </si>
  <si>
    <t>E81</t>
  </si>
  <si>
    <t>E93</t>
  </si>
  <si>
    <t>E105</t>
  </si>
  <si>
    <t>E111</t>
  </si>
  <si>
    <t>E117</t>
  </si>
  <si>
    <r>
      <rPr>
        <b/>
        <sz val="11"/>
        <color theme="1"/>
        <rFont val="Aptos Narrow"/>
        <family val="2"/>
        <scheme val="minor"/>
      </rPr>
      <t xml:space="preserve">WWTP
</t>
    </r>
    <r>
      <rPr>
        <sz val="11"/>
        <color theme="1"/>
        <rFont val="Aptos Narrow"/>
        <family val="2"/>
        <scheme val="minor"/>
      </rPr>
      <t>3ry effluent
(reuse water)</t>
    </r>
  </si>
  <si>
    <t>E8</t>
  </si>
  <si>
    <t>E17</t>
  </si>
  <si>
    <t>E33</t>
  </si>
  <si>
    <t>E44</t>
  </si>
  <si>
    <t>E50</t>
  </si>
  <si>
    <t>E60</t>
  </si>
  <si>
    <t>E70</t>
  </si>
  <si>
    <t>E82</t>
  </si>
  <si>
    <t>E94</t>
  </si>
  <si>
    <t>E106</t>
  </si>
  <si>
    <t>E112</t>
  </si>
  <si>
    <t>E118</t>
  </si>
  <si>
    <r>
      <t>FARM</t>
    </r>
    <r>
      <rPr>
        <sz val="11"/>
        <color theme="1"/>
        <rFont val="Aptos Narrow"/>
        <family val="2"/>
        <scheme val="minor"/>
      </rPr>
      <t xml:space="preserve">
Pond 1
wastewater</t>
    </r>
  </si>
  <si>
    <t>E1</t>
  </si>
  <si>
    <t>E18</t>
  </si>
  <si>
    <t>E26</t>
  </si>
  <si>
    <t>E37</t>
  </si>
  <si>
    <t>E51</t>
  </si>
  <si>
    <t>E62</t>
  </si>
  <si>
    <t>E74</t>
  </si>
  <si>
    <t>E86</t>
  </si>
  <si>
    <t>E98</t>
  </si>
  <si>
    <r>
      <t>FARM</t>
    </r>
    <r>
      <rPr>
        <sz val="11"/>
        <color theme="1"/>
        <rFont val="Aptos Narrow"/>
        <family val="2"/>
        <scheme val="minor"/>
      </rPr>
      <t xml:space="preserve">
Pond 2
wastewater</t>
    </r>
  </si>
  <si>
    <t>E2</t>
  </si>
  <si>
    <t>E19</t>
  </si>
  <si>
    <t>E27</t>
  </si>
  <si>
    <t>E38</t>
  </si>
  <si>
    <t>E52</t>
  </si>
  <si>
    <t>E63</t>
  </si>
  <si>
    <t>E75</t>
  </si>
  <si>
    <t>E87</t>
  </si>
  <si>
    <t>E99</t>
  </si>
  <si>
    <r>
      <t>FARM</t>
    </r>
    <r>
      <rPr>
        <sz val="11"/>
        <color theme="1"/>
        <rFont val="Aptos Narrow"/>
        <family val="2"/>
        <scheme val="minor"/>
      </rPr>
      <t xml:space="preserve">
Pond 3
wastewater</t>
    </r>
  </si>
  <si>
    <t>E3</t>
  </si>
  <si>
    <t>E20</t>
  </si>
  <si>
    <t>E28</t>
  </si>
  <si>
    <t>E39</t>
  </si>
  <si>
    <t>E53</t>
  </si>
  <si>
    <t>E64</t>
  </si>
  <si>
    <t>E76</t>
  </si>
  <si>
    <t>E88</t>
  </si>
  <si>
    <t>E100</t>
  </si>
  <si>
    <r>
      <t>FARM</t>
    </r>
    <r>
      <rPr>
        <sz val="11"/>
        <color theme="1"/>
        <rFont val="Aptos Narrow"/>
        <family val="2"/>
        <scheme val="minor"/>
      </rPr>
      <t xml:space="preserve">
River
water</t>
    </r>
  </si>
  <si>
    <t>E4</t>
  </si>
  <si>
    <t>E21</t>
  </si>
  <si>
    <t>E29</t>
  </si>
  <si>
    <t>E40</t>
  </si>
  <si>
    <t>E54</t>
  </si>
  <si>
    <t>E65</t>
  </si>
  <si>
    <t>E77</t>
  </si>
  <si>
    <t>E89</t>
  </si>
  <si>
    <r>
      <t>FARM</t>
    </r>
    <r>
      <rPr>
        <sz val="11"/>
        <color theme="1"/>
        <rFont val="Aptos Narrow"/>
        <family val="2"/>
        <scheme val="minor"/>
      </rPr>
      <t xml:space="preserve">
Stall washes</t>
    </r>
  </si>
  <si>
    <t>E5</t>
  </si>
  <si>
    <t>E22</t>
  </si>
  <si>
    <t>E30</t>
  </si>
  <si>
    <t>E41</t>
  </si>
  <si>
    <t>E55</t>
  </si>
  <si>
    <t>E66</t>
  </si>
  <si>
    <t>E78</t>
  </si>
  <si>
    <t>E90</t>
  </si>
  <si>
    <t>E102</t>
  </si>
  <si>
    <r>
      <t xml:space="preserve">FARM
</t>
    </r>
    <r>
      <rPr>
        <sz val="11"/>
        <color theme="1"/>
        <rFont val="Aptos Narrow"/>
        <family val="2"/>
        <scheme val="minor"/>
      </rPr>
      <t>Biodigester
2ry effluent</t>
    </r>
  </si>
  <si>
    <t>E67</t>
  </si>
  <si>
    <t>E79</t>
  </si>
  <si>
    <t>E91</t>
  </si>
  <si>
    <t>E103</t>
  </si>
  <si>
    <r>
      <t xml:space="preserve">Relative Abundance: % ARGs in relation to Total Bacteria
(ARGs copies.L-1 / Total Bacteria) (assuming 1 bacteria has 7 </t>
    </r>
    <r>
      <rPr>
        <b/>
        <i/>
        <sz val="11"/>
        <color theme="1"/>
        <rFont val="Aptos Narrow"/>
        <family val="2"/>
        <scheme val="minor"/>
      </rPr>
      <t>16S rRNA</t>
    </r>
    <r>
      <rPr>
        <b/>
        <sz val="11"/>
        <color theme="1"/>
        <rFont val="Aptos Narrow"/>
        <family val="2"/>
        <scheme val="minor"/>
      </rPr>
      <t xml:space="preserve"> copies)</t>
    </r>
  </si>
  <si>
    <t>Sample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</si>
</sst>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1" fontId="0" fillId="0" borderId="0" xfId="0" applyNumberForma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right"/>
    </xf>
    <xf numFmtId="1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1" fontId="0" fillId="0" borderId="6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1" fontId="5" fillId="0" borderId="1" xfId="0" applyNumberFormat="1" applyFont="1" applyBorder="1" applyAlignment="1">
      <alignment horizontal="right"/>
    </xf>
    <xf numFmtId="11" fontId="5" fillId="0" borderId="1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11" fontId="4" fillId="0" borderId="9" xfId="0" applyNumberFormat="1" applyFont="1" applyBorder="1" applyAlignment="1">
      <alignment horizontal="right" vertical="center"/>
    </xf>
    <xf numFmtId="11" fontId="0" fillId="0" borderId="6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2" fillId="0" borderId="8" xfId="0" applyFont="1" applyBorder="1" applyAlignment="1">
      <alignment horizontal="center"/>
    </xf>
    <xf numFmtId="11" fontId="2" fillId="0" borderId="6" xfId="0" applyNumberFormat="1" applyFont="1" applyBorder="1" applyAlignment="1">
      <alignment horizontal="center" vertical="center"/>
    </xf>
    <xf numFmtId="11" fontId="2" fillId="0" borderId="0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1DED1-E656-4BF1-B0FA-D9BC93C5B01C}">
  <dimension ref="A1:S134"/>
  <sheetViews>
    <sheetView tabSelected="1" topLeftCell="D121" workbookViewId="0">
      <selection activeCell="M137" sqref="M137"/>
    </sheetView>
  </sheetViews>
  <sheetFormatPr defaultRowHeight="15" x14ac:dyDescent="0.25"/>
  <cols>
    <col min="1" max="1" width="15.42578125" customWidth="1"/>
    <col min="3" max="3" width="13.7109375" bestFit="1" customWidth="1"/>
    <col min="4" max="4" width="11.5703125" style="8" bestFit="1" customWidth="1"/>
    <col min="9" max="9" width="10.140625" style="3" bestFit="1" customWidth="1"/>
    <col min="13" max="13" width="14" bestFit="1" customWidth="1"/>
    <col min="14" max="14" width="13.42578125" bestFit="1" customWidth="1"/>
    <col min="19" max="19" width="9.140625" style="3"/>
  </cols>
  <sheetData>
    <row r="1" spans="1:19" x14ac:dyDescent="0.25">
      <c r="A1" s="1"/>
      <c r="B1" s="10" t="s">
        <v>0</v>
      </c>
      <c r="C1" s="10"/>
      <c r="D1" s="10"/>
      <c r="E1" s="10"/>
      <c r="F1" s="10"/>
      <c r="G1" s="10"/>
      <c r="H1" s="10"/>
      <c r="I1" s="10"/>
      <c r="K1" s="11" t="s">
        <v>154</v>
      </c>
      <c r="L1" s="12"/>
      <c r="M1" s="12"/>
      <c r="N1" s="12"/>
      <c r="O1" s="12"/>
      <c r="P1" s="12"/>
      <c r="Q1" s="12"/>
      <c r="R1" s="12"/>
      <c r="S1" s="12"/>
    </row>
    <row r="2" spans="1:19" x14ac:dyDescent="0.25">
      <c r="A2" s="2"/>
      <c r="B2" s="13" t="s">
        <v>1</v>
      </c>
      <c r="C2" s="14" t="s">
        <v>2</v>
      </c>
      <c r="D2" s="14" t="s">
        <v>3</v>
      </c>
      <c r="E2" s="15" t="s">
        <v>4</v>
      </c>
      <c r="F2" s="14" t="s">
        <v>5</v>
      </c>
      <c r="G2" s="14" t="s">
        <v>6</v>
      </c>
      <c r="H2" s="16" t="s">
        <v>7</v>
      </c>
      <c r="I2" s="17" t="s">
        <v>155</v>
      </c>
      <c r="K2" s="17" t="s">
        <v>1</v>
      </c>
      <c r="L2" s="14" t="s">
        <v>3</v>
      </c>
      <c r="M2" s="13" t="s">
        <v>8</v>
      </c>
      <c r="N2" s="14" t="s">
        <v>2</v>
      </c>
      <c r="O2" s="15" t="s">
        <v>4</v>
      </c>
      <c r="P2" s="14" t="s">
        <v>5</v>
      </c>
      <c r="Q2" s="14" t="s">
        <v>6</v>
      </c>
      <c r="R2" s="16" t="s">
        <v>7</v>
      </c>
      <c r="S2" s="17" t="s">
        <v>155</v>
      </c>
    </row>
    <row r="3" spans="1:19" x14ac:dyDescent="0.25">
      <c r="A3" s="18" t="s">
        <v>9</v>
      </c>
      <c r="B3" s="26" t="s">
        <v>10</v>
      </c>
      <c r="C3" s="27">
        <v>2498587.5</v>
      </c>
      <c r="D3" s="27">
        <v>59735212500</v>
      </c>
      <c r="E3" s="27">
        <v>22047712.499999996</v>
      </c>
      <c r="F3" s="27">
        <v>0</v>
      </c>
      <c r="G3" s="27">
        <v>81682812.5</v>
      </c>
      <c r="H3" s="27">
        <v>16175012.5</v>
      </c>
      <c r="I3" s="28" t="s">
        <v>11</v>
      </c>
      <c r="J3" s="5"/>
      <c r="K3" s="45" t="s">
        <v>10</v>
      </c>
      <c r="L3" s="27">
        <v>59735212500</v>
      </c>
      <c r="M3" s="27">
        <v>8533601785.7142859</v>
      </c>
      <c r="N3" s="38">
        <v>2.9279401157232012E-4</v>
      </c>
      <c r="O3" s="38">
        <v>2.5836350293388507E-3</v>
      </c>
      <c r="P3" s="38">
        <v>0</v>
      </c>
      <c r="Q3" s="38">
        <v>9.5719034648114789E-3</v>
      </c>
      <c r="R3" s="38">
        <v>1.895449647894029E-3</v>
      </c>
      <c r="S3" s="28" t="s">
        <v>11</v>
      </c>
    </row>
    <row r="4" spans="1:19" x14ac:dyDescent="0.25">
      <c r="A4" s="19"/>
      <c r="B4" s="29" t="s">
        <v>12</v>
      </c>
      <c r="C4" s="30">
        <v>25873150</v>
      </c>
      <c r="D4" s="30">
        <v>98275320000</v>
      </c>
      <c r="E4" s="30">
        <v>119517120</v>
      </c>
      <c r="F4" s="30">
        <v>2460</v>
      </c>
      <c r="G4" s="30">
        <v>387063440</v>
      </c>
      <c r="H4" s="30">
        <v>181421040</v>
      </c>
      <c r="I4" s="31" t="s">
        <v>13</v>
      </c>
      <c r="J4" s="5"/>
      <c r="K4" s="46" t="s">
        <v>12</v>
      </c>
      <c r="L4" s="30">
        <v>98275320000</v>
      </c>
      <c r="M4" s="30">
        <v>14039331428.571428</v>
      </c>
      <c r="N4" s="40">
        <v>1.8429047089340437E-3</v>
      </c>
      <c r="O4" s="40">
        <v>8.5130207665566494E-3</v>
      </c>
      <c r="P4" s="40">
        <v>1.7522201911934757E-7</v>
      </c>
      <c r="Q4" s="40">
        <v>2.7569933936618066E-2</v>
      </c>
      <c r="R4" s="40">
        <v>1.2922341845338178E-2</v>
      </c>
      <c r="S4" s="31" t="s">
        <v>13</v>
      </c>
    </row>
    <row r="5" spans="1:19" x14ac:dyDescent="0.25">
      <c r="A5" s="19"/>
      <c r="B5" s="29" t="s">
        <v>14</v>
      </c>
      <c r="C5" s="30">
        <v>2202660</v>
      </c>
      <c r="D5" s="30">
        <v>31375790000</v>
      </c>
      <c r="E5" s="30">
        <v>6928000</v>
      </c>
      <c r="F5" s="30">
        <v>610</v>
      </c>
      <c r="G5" s="30">
        <v>17144730</v>
      </c>
      <c r="H5" s="30">
        <v>5575058.9999999991</v>
      </c>
      <c r="I5" s="31" t="s">
        <v>15</v>
      </c>
      <c r="J5" s="5"/>
      <c r="K5" s="46" t="s">
        <v>14</v>
      </c>
      <c r="L5" s="30">
        <v>31375790000</v>
      </c>
      <c r="M5" s="30">
        <v>4482255714.2857141</v>
      </c>
      <c r="N5" s="40">
        <v>4.9141774597547981E-4</v>
      </c>
      <c r="O5" s="40">
        <v>1.545650324661148E-3</v>
      </c>
      <c r="P5" s="40">
        <v>1.3609219082611147E-7</v>
      </c>
      <c r="Q5" s="40">
        <v>3.8250227324953413E-3</v>
      </c>
      <c r="R5" s="40">
        <v>1.2438065463849673E-3</v>
      </c>
      <c r="S5" s="31" t="s">
        <v>15</v>
      </c>
    </row>
    <row r="6" spans="1:19" x14ac:dyDescent="0.25">
      <c r="A6" s="19"/>
      <c r="B6" s="29" t="s">
        <v>16</v>
      </c>
      <c r="C6" s="30">
        <v>71351218.75</v>
      </c>
      <c r="D6" s="30">
        <v>59897250000</v>
      </c>
      <c r="E6" s="30">
        <v>330733362.5</v>
      </c>
      <c r="F6" s="30">
        <v>0</v>
      </c>
      <c r="G6" s="30">
        <v>84611775</v>
      </c>
      <c r="H6" s="30">
        <v>140159793.75</v>
      </c>
      <c r="I6" s="31" t="s">
        <v>17</v>
      </c>
      <c r="J6" s="5"/>
      <c r="K6" s="46" t="s">
        <v>16</v>
      </c>
      <c r="L6" s="30">
        <v>59897250000</v>
      </c>
      <c r="M6" s="30">
        <v>8556750000</v>
      </c>
      <c r="N6" s="40">
        <v>8.338588687293657E-3</v>
      </c>
      <c r="O6" s="40">
        <v>3.8651750080345923E-2</v>
      </c>
      <c r="P6" s="40">
        <v>0</v>
      </c>
      <c r="Q6" s="40">
        <v>9.8883074765535976E-3</v>
      </c>
      <c r="R6" s="40">
        <v>1.6380026733280744E-2</v>
      </c>
      <c r="S6" s="31" t="s">
        <v>17</v>
      </c>
    </row>
    <row r="7" spans="1:19" x14ac:dyDescent="0.25">
      <c r="A7" s="19"/>
      <c r="B7" s="29" t="s">
        <v>18</v>
      </c>
      <c r="C7" s="30">
        <v>12290440</v>
      </c>
      <c r="D7" s="30">
        <v>12319140000</v>
      </c>
      <c r="E7" s="30">
        <v>43549380</v>
      </c>
      <c r="F7" s="30">
        <v>0</v>
      </c>
      <c r="G7" s="30">
        <v>51916780</v>
      </c>
      <c r="H7" s="30">
        <v>4618920</v>
      </c>
      <c r="I7" s="31" t="s">
        <v>19</v>
      </c>
      <c r="J7" s="5"/>
      <c r="K7" s="46" t="s">
        <v>18</v>
      </c>
      <c r="L7" s="30">
        <v>12319140000</v>
      </c>
      <c r="M7" s="30">
        <v>1759877142.8571429</v>
      </c>
      <c r="N7" s="40">
        <v>6.9836920434380965E-3</v>
      </c>
      <c r="O7" s="40">
        <v>2.4745693287031398E-2</v>
      </c>
      <c r="P7" s="40">
        <v>0</v>
      </c>
      <c r="Q7" s="40">
        <v>2.9500229723828122E-2</v>
      </c>
      <c r="R7" s="40">
        <v>2.6245695722266326E-3</v>
      </c>
      <c r="S7" s="31" t="s">
        <v>19</v>
      </c>
    </row>
    <row r="8" spans="1:19" x14ac:dyDescent="0.25">
      <c r="A8" s="19"/>
      <c r="B8" s="29" t="s">
        <v>20</v>
      </c>
      <c r="C8" s="30">
        <v>2384960</v>
      </c>
      <c r="D8" s="30">
        <v>51873710000</v>
      </c>
      <c r="E8" s="30">
        <v>9328600</v>
      </c>
      <c r="F8" s="30">
        <v>0</v>
      </c>
      <c r="G8" s="30">
        <v>15017140</v>
      </c>
      <c r="H8" s="30">
        <v>5776610</v>
      </c>
      <c r="I8" s="31" t="s">
        <v>21</v>
      </c>
      <c r="J8" s="5"/>
      <c r="K8" s="46" t="s">
        <v>20</v>
      </c>
      <c r="L8" s="30">
        <v>51873710000</v>
      </c>
      <c r="M8" s="30">
        <v>7410530000</v>
      </c>
      <c r="N8" s="40">
        <v>3.2183393090642637E-4</v>
      </c>
      <c r="O8" s="40">
        <v>1.2588303400701433E-3</v>
      </c>
      <c r="P8" s="40">
        <v>0</v>
      </c>
      <c r="Q8" s="40">
        <v>2.0264596459362554E-3</v>
      </c>
      <c r="R8" s="40">
        <v>7.7951374598038197E-4</v>
      </c>
      <c r="S8" s="31" t="s">
        <v>21</v>
      </c>
    </row>
    <row r="9" spans="1:19" x14ac:dyDescent="0.25">
      <c r="A9" s="19"/>
      <c r="B9" s="29" t="s">
        <v>22</v>
      </c>
      <c r="C9" s="30">
        <v>12967987.5</v>
      </c>
      <c r="D9" s="30">
        <v>35892843750</v>
      </c>
      <c r="E9" s="30">
        <v>56105962.5</v>
      </c>
      <c r="F9" s="30">
        <v>0</v>
      </c>
      <c r="G9" s="30">
        <v>262254275</v>
      </c>
      <c r="H9" s="30">
        <v>51196900</v>
      </c>
      <c r="I9" s="31" t="s">
        <v>23</v>
      </c>
      <c r="J9" s="5"/>
      <c r="K9" s="46" t="s">
        <v>22</v>
      </c>
      <c r="L9" s="30">
        <v>35892843750</v>
      </c>
      <c r="M9" s="30">
        <v>5127549107.1428576</v>
      </c>
      <c r="N9" s="40">
        <v>2.5290810929407062E-3</v>
      </c>
      <c r="O9" s="40">
        <v>1.0942062441068073E-2</v>
      </c>
      <c r="P9" s="40">
        <v>0</v>
      </c>
      <c r="Q9" s="40">
        <v>5.1146126447559614E-2</v>
      </c>
      <c r="R9" s="40">
        <v>9.9846727803505394E-3</v>
      </c>
      <c r="S9" s="31" t="s">
        <v>23</v>
      </c>
    </row>
    <row r="10" spans="1:19" x14ac:dyDescent="0.25">
      <c r="A10" s="19"/>
      <c r="B10" s="29" t="s">
        <v>24</v>
      </c>
      <c r="C10" s="30">
        <v>2771387.5</v>
      </c>
      <c r="D10" s="30">
        <v>105566900000</v>
      </c>
      <c r="E10" s="30">
        <v>3966837.5</v>
      </c>
      <c r="F10" s="30">
        <v>0</v>
      </c>
      <c r="G10" s="30">
        <v>31501125</v>
      </c>
      <c r="H10" s="30">
        <v>12976987.5</v>
      </c>
      <c r="I10" s="31" t="s">
        <v>25</v>
      </c>
      <c r="J10" s="5"/>
      <c r="K10" s="46" t="s">
        <v>24</v>
      </c>
      <c r="L10" s="30">
        <v>105566900000</v>
      </c>
      <c r="M10" s="30">
        <v>15080985714.285715</v>
      </c>
      <c r="N10" s="40">
        <v>1.837669998834862E-4</v>
      </c>
      <c r="O10" s="40">
        <v>2.6303569111151318E-4</v>
      </c>
      <c r="P10" s="40">
        <v>0</v>
      </c>
      <c r="Q10" s="40">
        <v>2.088797482923151E-3</v>
      </c>
      <c r="R10" s="40">
        <v>8.6048669137769505E-4</v>
      </c>
      <c r="S10" s="31" t="s">
        <v>25</v>
      </c>
    </row>
    <row r="11" spans="1:19" x14ac:dyDescent="0.25">
      <c r="A11" s="19"/>
      <c r="B11" s="29" t="s">
        <v>26</v>
      </c>
      <c r="C11" s="30">
        <v>54541708.333333336</v>
      </c>
      <c r="D11" s="30">
        <v>49278900000</v>
      </c>
      <c r="E11" s="30">
        <v>53507750</v>
      </c>
      <c r="F11" s="30">
        <v>516.66666666666663</v>
      </c>
      <c r="G11" s="30">
        <v>217848075</v>
      </c>
      <c r="H11" s="30">
        <v>100434016.66666666</v>
      </c>
      <c r="I11" s="31" t="s">
        <v>27</v>
      </c>
      <c r="J11" s="5"/>
      <c r="K11" s="46" t="s">
        <v>26</v>
      </c>
      <c r="L11" s="30">
        <v>49278900000</v>
      </c>
      <c r="M11" s="30">
        <v>7039842857.1428576</v>
      </c>
      <c r="N11" s="40">
        <v>7.7475746888289575E-3</v>
      </c>
      <c r="O11" s="40">
        <v>7.600702328988674E-3</v>
      </c>
      <c r="P11" s="40">
        <v>7.3391789724743573E-8</v>
      </c>
      <c r="Q11" s="40">
        <v>3.0945019572271294E-2</v>
      </c>
      <c r="R11" s="40">
        <v>1.4266513998215597E-2</v>
      </c>
      <c r="S11" s="31" t="s">
        <v>27</v>
      </c>
    </row>
    <row r="12" spans="1:19" x14ac:dyDescent="0.25">
      <c r="A12" s="19"/>
      <c r="B12" s="29" t="s">
        <v>28</v>
      </c>
      <c r="C12" s="30">
        <v>8394083.333333334</v>
      </c>
      <c r="D12" s="30">
        <v>83372425000</v>
      </c>
      <c r="E12" s="30">
        <v>2659566.6666666665</v>
      </c>
      <c r="F12" s="30">
        <v>0</v>
      </c>
      <c r="G12" s="30">
        <v>187151591.66666666</v>
      </c>
      <c r="H12" s="30">
        <v>17115166.666666668</v>
      </c>
      <c r="I12" s="31" t="s">
        <v>29</v>
      </c>
      <c r="J12" s="5"/>
      <c r="K12" s="46" t="s">
        <v>28</v>
      </c>
      <c r="L12" s="30">
        <v>83372425000</v>
      </c>
      <c r="M12" s="30">
        <v>11910346428.571428</v>
      </c>
      <c r="N12" s="40">
        <v>7.0477239127125476E-4</v>
      </c>
      <c r="O12" s="40">
        <v>2.2329885050922612E-4</v>
      </c>
      <c r="P12" s="40">
        <v>0</v>
      </c>
      <c r="Q12" s="40">
        <v>1.5713362561622344E-2</v>
      </c>
      <c r="R12" s="40">
        <v>1.4369999033453408E-3</v>
      </c>
      <c r="S12" s="31" t="s">
        <v>29</v>
      </c>
    </row>
    <row r="13" spans="1:19" x14ac:dyDescent="0.25">
      <c r="A13" s="19"/>
      <c r="B13" s="29" t="s">
        <v>30</v>
      </c>
      <c r="C13" s="30">
        <v>38767221.428571425</v>
      </c>
      <c r="D13" s="30">
        <v>48808921428.571426</v>
      </c>
      <c r="E13" s="30">
        <v>137079785.7142857</v>
      </c>
      <c r="F13" s="30">
        <v>42.857142857142854</v>
      </c>
      <c r="G13" s="30">
        <v>186323328.57142857</v>
      </c>
      <c r="H13" s="30">
        <v>41840835.714285716</v>
      </c>
      <c r="I13" s="31" t="s">
        <v>31</v>
      </c>
      <c r="J13" s="5"/>
      <c r="K13" s="46" t="s">
        <v>30</v>
      </c>
      <c r="L13" s="30">
        <v>48808921428.571426</v>
      </c>
      <c r="M13" s="30">
        <v>6972703061.2244892</v>
      </c>
      <c r="N13" s="40">
        <v>5.5598554948019605E-3</v>
      </c>
      <c r="O13" s="40">
        <v>1.9659489943949063E-2</v>
      </c>
      <c r="P13" s="40">
        <v>6.1464173191991101E-9</v>
      </c>
      <c r="Q13" s="40">
        <v>2.6721821786385949E-2</v>
      </c>
      <c r="R13" s="40">
        <v>6.0006622032945101E-3</v>
      </c>
      <c r="S13" s="31" t="s">
        <v>31</v>
      </c>
    </row>
    <row r="14" spans="1:19" x14ac:dyDescent="0.25">
      <c r="A14" s="19"/>
      <c r="B14" s="29" t="s">
        <v>32</v>
      </c>
      <c r="C14" s="30">
        <v>1131778.5714285714</v>
      </c>
      <c r="D14" s="30">
        <v>113000850000</v>
      </c>
      <c r="E14" s="30">
        <v>3669692.8571428573</v>
      </c>
      <c r="F14" s="30">
        <v>0</v>
      </c>
      <c r="G14" s="30">
        <v>792.857142857143</v>
      </c>
      <c r="H14" s="30">
        <v>496114.28571428574</v>
      </c>
      <c r="I14" s="31" t="s">
        <v>33</v>
      </c>
      <c r="J14" s="5"/>
      <c r="K14" s="46" t="s">
        <v>32</v>
      </c>
      <c r="L14" s="30">
        <v>113000850000</v>
      </c>
      <c r="M14" s="30">
        <v>16142978571.428572</v>
      </c>
      <c r="N14" s="40">
        <v>7.0109649617679855E-5</v>
      </c>
      <c r="O14" s="40">
        <v>2.2732439623241772E-4</v>
      </c>
      <c r="P14" s="40">
        <v>0</v>
      </c>
      <c r="Q14" s="40">
        <v>4.9114674801118761E-8</v>
      </c>
      <c r="R14" s="40">
        <v>3.0732512189067604E-5</v>
      </c>
      <c r="S14" s="31" t="s">
        <v>33</v>
      </c>
    </row>
    <row r="15" spans="1:19" x14ac:dyDescent="0.25">
      <c r="A15" s="20"/>
      <c r="B15" s="32" t="s">
        <v>34</v>
      </c>
      <c r="C15" s="33">
        <v>19597931.909722224</v>
      </c>
      <c r="D15" s="34">
        <v>62449771889.880951</v>
      </c>
      <c r="E15" s="33">
        <v>65757814.186507933</v>
      </c>
      <c r="F15" s="33">
        <v>302.46031746031741</v>
      </c>
      <c r="G15" s="33">
        <v>126876322.13293652</v>
      </c>
      <c r="H15" s="33">
        <v>48148871.340277769</v>
      </c>
      <c r="I15" s="35"/>
      <c r="J15" s="7"/>
      <c r="K15" s="47" t="s">
        <v>34</v>
      </c>
      <c r="L15" s="33">
        <f>AVERAGE(L3:L14)</f>
        <v>62449771889.880951</v>
      </c>
      <c r="M15" s="33">
        <f t="shared" ref="M15:R15" si="0">AVERAGE(M3:M14)</f>
        <v>8921395984.2687073</v>
      </c>
      <c r="N15" s="33">
        <f t="shared" si="0"/>
        <v>2.9221992871220057E-3</v>
      </c>
      <c r="O15" s="33">
        <f t="shared" si="0"/>
        <v>9.6845411233219218E-3</v>
      </c>
      <c r="P15" s="33">
        <f t="shared" si="0"/>
        <v>3.2571034749116811E-8</v>
      </c>
      <c r="Q15" s="33">
        <f t="shared" si="0"/>
        <v>1.7416419495473335E-2</v>
      </c>
      <c r="R15" s="33">
        <f t="shared" si="0"/>
        <v>5.7021480149898078E-3</v>
      </c>
      <c r="S15" s="35"/>
    </row>
    <row r="16" spans="1:19" x14ac:dyDescent="0.25">
      <c r="A16" s="18" t="s">
        <v>35</v>
      </c>
      <c r="B16" s="26" t="s">
        <v>10</v>
      </c>
      <c r="C16" s="27">
        <v>409280</v>
      </c>
      <c r="D16" s="27">
        <v>9846455000</v>
      </c>
      <c r="E16" s="27">
        <v>1159099.9999999998</v>
      </c>
      <c r="F16" s="27">
        <v>0</v>
      </c>
      <c r="G16" s="27">
        <v>95</v>
      </c>
      <c r="H16" s="27">
        <v>268600</v>
      </c>
      <c r="I16" s="28" t="s">
        <v>36</v>
      </c>
      <c r="J16" s="8"/>
      <c r="K16" s="45" t="s">
        <v>10</v>
      </c>
      <c r="L16" s="27">
        <v>9846455000</v>
      </c>
      <c r="M16" s="27">
        <v>1406636428.5714285</v>
      </c>
      <c r="N16" s="27">
        <v>2.9096360060549713E-4</v>
      </c>
      <c r="O16" s="27">
        <v>8.2402245275076146E-4</v>
      </c>
      <c r="P16" s="27">
        <v>8.2402245275076146E-4</v>
      </c>
      <c r="Q16" s="27">
        <v>6.7536996817636394E-8</v>
      </c>
      <c r="R16" s="27">
        <v>1.9095197205491724E-4</v>
      </c>
      <c r="S16" s="28" t="s">
        <v>36</v>
      </c>
    </row>
    <row r="17" spans="1:19" x14ac:dyDescent="0.25">
      <c r="A17" s="19"/>
      <c r="B17" s="29" t="s">
        <v>12</v>
      </c>
      <c r="C17" s="30">
        <v>38558.333333333336</v>
      </c>
      <c r="D17" s="30">
        <v>37178241.666666664</v>
      </c>
      <c r="E17" s="30">
        <v>17858.333333333332</v>
      </c>
      <c r="F17" s="30">
        <v>0</v>
      </c>
      <c r="G17" s="30">
        <v>2750</v>
      </c>
      <c r="H17" s="30">
        <v>724806.66666666663</v>
      </c>
      <c r="I17" s="31" t="s">
        <v>37</v>
      </c>
      <c r="J17" s="8"/>
      <c r="K17" s="46" t="s">
        <v>12</v>
      </c>
      <c r="L17" s="30">
        <v>37178241.666666664</v>
      </c>
      <c r="M17" s="30">
        <v>5311177.3809523806</v>
      </c>
      <c r="N17" s="30">
        <v>7.2598466531387431E-3</v>
      </c>
      <c r="O17" s="30">
        <v>3.3624057440407012E-3</v>
      </c>
      <c r="P17" s="30">
        <v>3.3624057440407012E-3</v>
      </c>
      <c r="Q17" s="30">
        <v>5.1777596618452241E-4</v>
      </c>
      <c r="R17" s="30">
        <v>0.13646817168375142</v>
      </c>
      <c r="S17" s="31" t="s">
        <v>37</v>
      </c>
    </row>
    <row r="18" spans="1:19" x14ac:dyDescent="0.25">
      <c r="A18" s="19"/>
      <c r="B18" s="29" t="s">
        <v>14</v>
      </c>
      <c r="C18" s="30">
        <v>871830</v>
      </c>
      <c r="D18" s="30">
        <v>13922760000</v>
      </c>
      <c r="E18" s="30">
        <v>1352240</v>
      </c>
      <c r="F18" s="30">
        <v>0</v>
      </c>
      <c r="G18" s="30">
        <v>4962770.0000000009</v>
      </c>
      <c r="H18" s="30">
        <v>1543990.0000000002</v>
      </c>
      <c r="I18" s="31" t="s">
        <v>38</v>
      </c>
      <c r="J18" s="8"/>
      <c r="K18" s="46" t="s">
        <v>14</v>
      </c>
      <c r="L18" s="30">
        <v>13922760000</v>
      </c>
      <c r="M18" s="30">
        <v>1988965714.2857144</v>
      </c>
      <c r="N18" s="30">
        <v>4.383333476983012E-4</v>
      </c>
      <c r="O18" s="30">
        <v>6.7987094512869575E-4</v>
      </c>
      <c r="P18" s="30">
        <v>6.7987094512869575E-4</v>
      </c>
      <c r="Q18" s="30">
        <v>2.4951511050969781E-3</v>
      </c>
      <c r="R18" s="30">
        <v>7.7627783571648161E-4</v>
      </c>
      <c r="S18" s="31" t="s">
        <v>38</v>
      </c>
    </row>
    <row r="19" spans="1:19" x14ac:dyDescent="0.25">
      <c r="A19" s="19"/>
      <c r="B19" s="29" t="s">
        <v>16</v>
      </c>
      <c r="C19" s="30">
        <v>138383.33333333334</v>
      </c>
      <c r="D19" s="30">
        <v>22626825000</v>
      </c>
      <c r="E19" s="30">
        <v>66583.333333333343</v>
      </c>
      <c r="F19" s="30">
        <v>0</v>
      </c>
      <c r="G19" s="30">
        <v>1025</v>
      </c>
      <c r="H19" s="30">
        <v>114625.83333333334</v>
      </c>
      <c r="I19" s="31" t="s">
        <v>39</v>
      </c>
      <c r="J19" s="8"/>
      <c r="K19" s="46" t="s">
        <v>16</v>
      </c>
      <c r="L19" s="30">
        <v>22626825000</v>
      </c>
      <c r="M19" s="30">
        <v>3232403571.4285712</v>
      </c>
      <c r="N19" s="30">
        <v>4.2811279679466009E-5</v>
      </c>
      <c r="O19" s="30">
        <v>2.0598706770982382E-5</v>
      </c>
      <c r="P19" s="30">
        <v>2.0598706770982382E-5</v>
      </c>
      <c r="Q19" s="30">
        <v>3.1710149347069241E-7</v>
      </c>
      <c r="R19" s="30">
        <v>3.5461485795436767E-5</v>
      </c>
      <c r="S19" s="31" t="s">
        <v>39</v>
      </c>
    </row>
    <row r="20" spans="1:19" x14ac:dyDescent="0.25">
      <c r="A20" s="19"/>
      <c r="B20" s="29" t="s">
        <v>18</v>
      </c>
      <c r="C20" s="30">
        <v>604282</v>
      </c>
      <c r="D20" s="30">
        <v>1706782000</v>
      </c>
      <c r="E20" s="30">
        <v>49288</v>
      </c>
      <c r="F20" s="30">
        <v>0</v>
      </c>
      <c r="G20" s="30">
        <v>362</v>
      </c>
      <c r="H20" s="30">
        <v>36450</v>
      </c>
      <c r="I20" s="31" t="s">
        <v>40</v>
      </c>
      <c r="J20" s="8"/>
      <c r="K20" s="46" t="s">
        <v>18</v>
      </c>
      <c r="L20" s="30">
        <v>1706782000</v>
      </c>
      <c r="M20" s="30">
        <v>243826000</v>
      </c>
      <c r="N20" s="30">
        <v>2.4783329095338477E-3</v>
      </c>
      <c r="O20" s="30">
        <v>2.0214415197722965E-4</v>
      </c>
      <c r="P20" s="30">
        <v>2.0214415197722965E-4</v>
      </c>
      <c r="Q20" s="30">
        <v>1.4846652941031718E-6</v>
      </c>
      <c r="R20" s="30">
        <v>1.4949185074602381E-4</v>
      </c>
      <c r="S20" s="31" t="s">
        <v>40</v>
      </c>
    </row>
    <row r="21" spans="1:19" x14ac:dyDescent="0.25">
      <c r="A21" s="19"/>
      <c r="B21" s="29" t="s">
        <v>20</v>
      </c>
      <c r="C21" s="30">
        <v>52555.555555555555</v>
      </c>
      <c r="D21" s="30">
        <v>10027422222.222221</v>
      </c>
      <c r="E21" s="30">
        <v>69466.666666666672</v>
      </c>
      <c r="F21" s="30">
        <v>0</v>
      </c>
      <c r="G21" s="30">
        <v>12250</v>
      </c>
      <c r="H21" s="30">
        <v>47905.555555555555</v>
      </c>
      <c r="I21" s="31" t="s">
        <v>41</v>
      </c>
      <c r="J21" s="8"/>
      <c r="K21" s="46" t="s">
        <v>20</v>
      </c>
      <c r="L21" s="30">
        <v>10027422222.222221</v>
      </c>
      <c r="M21" s="30">
        <v>1432488888.8888888</v>
      </c>
      <c r="N21" s="30">
        <v>3.6688281468151783E-5</v>
      </c>
      <c r="O21" s="30">
        <v>4.849368620272409E-5</v>
      </c>
      <c r="P21" s="30">
        <v>4.849368620272409E-5</v>
      </c>
      <c r="Q21" s="30">
        <v>8.5515497502404528E-6</v>
      </c>
      <c r="R21" s="30">
        <v>3.3442182991529897E-5</v>
      </c>
      <c r="S21" s="31" t="s">
        <v>41</v>
      </c>
    </row>
    <row r="22" spans="1:19" x14ac:dyDescent="0.25">
      <c r="A22" s="19"/>
      <c r="B22" s="29" t="s">
        <v>22</v>
      </c>
      <c r="C22" s="30">
        <v>6257772.222222222</v>
      </c>
      <c r="D22" s="30">
        <v>109096733333.33333</v>
      </c>
      <c r="E22" s="30">
        <v>6629116.666666667</v>
      </c>
      <c r="F22" s="30">
        <v>0</v>
      </c>
      <c r="G22" s="30">
        <v>643705.5555555555</v>
      </c>
      <c r="H22" s="30">
        <v>987761.11111111112</v>
      </c>
      <c r="I22" s="31" t="s">
        <v>42</v>
      </c>
      <c r="J22" s="8"/>
      <c r="K22" s="46" t="s">
        <v>22</v>
      </c>
      <c r="L22" s="30">
        <v>109096733333.33333</v>
      </c>
      <c r="M22" s="30">
        <v>15585247619.047619</v>
      </c>
      <c r="N22" s="30">
        <v>4.0151894760877857E-4</v>
      </c>
      <c r="O22" s="30">
        <v>4.2534561071489466E-4</v>
      </c>
      <c r="P22" s="30">
        <v>4.2534561071489466E-4</v>
      </c>
      <c r="Q22" s="30">
        <v>4.1302234734393712E-5</v>
      </c>
      <c r="R22" s="30">
        <v>6.3377954284403668E-5</v>
      </c>
      <c r="S22" s="31" t="s">
        <v>42</v>
      </c>
    </row>
    <row r="23" spans="1:19" x14ac:dyDescent="0.25">
      <c r="A23" s="19"/>
      <c r="B23" s="29" t="s">
        <v>24</v>
      </c>
      <c r="C23" s="30">
        <v>6146154.166666667</v>
      </c>
      <c r="D23" s="30">
        <v>22940795833.333332</v>
      </c>
      <c r="E23" s="30">
        <v>17299137.5</v>
      </c>
      <c r="F23" s="30">
        <v>0</v>
      </c>
      <c r="G23" s="30">
        <v>87.5</v>
      </c>
      <c r="H23" s="30">
        <v>534387.5</v>
      </c>
      <c r="I23" s="31" t="s">
        <v>43</v>
      </c>
      <c r="J23" s="8"/>
      <c r="K23" s="46" t="s">
        <v>24</v>
      </c>
      <c r="L23" s="30">
        <v>22940795833.333332</v>
      </c>
      <c r="M23" s="30">
        <v>3277256547.6190476</v>
      </c>
      <c r="N23" s="30">
        <v>1.8753961056640182E-3</v>
      </c>
      <c r="O23" s="30">
        <v>5.2785423565841856E-3</v>
      </c>
      <c r="P23" s="30">
        <v>5.2785423565841856E-3</v>
      </c>
      <c r="Q23" s="30">
        <v>2.6699160938001461E-8</v>
      </c>
      <c r="R23" s="30">
        <v>1.630594041800715E-4</v>
      </c>
      <c r="S23" s="31" t="s">
        <v>43</v>
      </c>
    </row>
    <row r="24" spans="1:19" x14ac:dyDescent="0.25">
      <c r="A24" s="19"/>
      <c r="B24" s="29" t="s">
        <v>26</v>
      </c>
      <c r="C24" s="30">
        <v>2264200</v>
      </c>
      <c r="D24" s="30">
        <v>18172983333.333332</v>
      </c>
      <c r="E24" s="30">
        <v>551941.66666666663</v>
      </c>
      <c r="F24" s="30">
        <v>175</v>
      </c>
      <c r="G24" s="30">
        <v>0</v>
      </c>
      <c r="H24" s="30">
        <v>91866.250000000015</v>
      </c>
      <c r="I24" s="31" t="s">
        <v>44</v>
      </c>
      <c r="J24" s="8"/>
      <c r="K24" s="46" t="s">
        <v>26</v>
      </c>
      <c r="L24" s="30">
        <v>18172983333.333332</v>
      </c>
      <c r="M24" s="30">
        <v>2596140476.1904759</v>
      </c>
      <c r="N24" s="30">
        <v>8.7214078774444496E-4</v>
      </c>
      <c r="O24" s="30">
        <v>2.126008479620389E-4</v>
      </c>
      <c r="P24" s="30">
        <v>2.126008479620389E-4</v>
      </c>
      <c r="Q24" s="30">
        <v>0</v>
      </c>
      <c r="R24" s="30">
        <v>3.5385700751756969E-5</v>
      </c>
      <c r="S24" s="31" t="s">
        <v>44</v>
      </c>
    </row>
    <row r="25" spans="1:19" x14ac:dyDescent="0.25">
      <c r="A25" s="19"/>
      <c r="B25" s="29" t="s">
        <v>28</v>
      </c>
      <c r="C25" s="30">
        <v>498435</v>
      </c>
      <c r="D25" s="30">
        <v>18890370000</v>
      </c>
      <c r="E25" s="30">
        <v>283320</v>
      </c>
      <c r="F25" s="30">
        <v>0</v>
      </c>
      <c r="G25" s="30">
        <v>289.99999999999994</v>
      </c>
      <c r="H25" s="30">
        <v>600170</v>
      </c>
      <c r="I25" s="31" t="s">
        <v>45</v>
      </c>
      <c r="J25" s="8"/>
      <c r="K25" s="46" t="s">
        <v>28</v>
      </c>
      <c r="L25" s="30">
        <v>18890370000</v>
      </c>
      <c r="M25" s="30">
        <v>2698624285.7142859</v>
      </c>
      <c r="N25" s="30">
        <v>1.8469966443219481E-4</v>
      </c>
      <c r="O25" s="30">
        <v>1.0498682662118317E-4</v>
      </c>
      <c r="P25" s="30">
        <v>1.0498682662118317E-4</v>
      </c>
      <c r="Q25" s="30">
        <v>1.0746216193753747E-7</v>
      </c>
      <c r="R25" s="30">
        <v>2.2239850251742023E-4</v>
      </c>
      <c r="S25" s="31" t="s">
        <v>45</v>
      </c>
    </row>
    <row r="26" spans="1:19" x14ac:dyDescent="0.25">
      <c r="A26" s="19"/>
      <c r="B26" s="29" t="s">
        <v>30</v>
      </c>
      <c r="C26" s="30">
        <v>294025</v>
      </c>
      <c r="D26" s="30">
        <v>131596987500</v>
      </c>
      <c r="E26" s="30">
        <v>174850</v>
      </c>
      <c r="F26" s="30">
        <v>62.5</v>
      </c>
      <c r="G26" s="30">
        <v>1237.5</v>
      </c>
      <c r="H26" s="30">
        <v>35800</v>
      </c>
      <c r="I26" s="31" t="s">
        <v>46</v>
      </c>
      <c r="J26" s="8"/>
      <c r="K26" s="46" t="s">
        <v>30</v>
      </c>
      <c r="L26" s="30">
        <v>131596987500</v>
      </c>
      <c r="M26" s="30">
        <v>18799569642.857143</v>
      </c>
      <c r="N26" s="30">
        <v>1.5639985679763376E-5</v>
      </c>
      <c r="O26" s="30">
        <v>9.3007448213812635E-6</v>
      </c>
      <c r="P26" s="30">
        <v>9.3007448213812635E-6</v>
      </c>
      <c r="Q26" s="30">
        <v>6.5825974929707262E-8</v>
      </c>
      <c r="R26" s="30">
        <v>1.9042989110977939E-6</v>
      </c>
      <c r="S26" s="31" t="s">
        <v>46</v>
      </c>
    </row>
    <row r="27" spans="1:19" x14ac:dyDescent="0.25">
      <c r="A27" s="19"/>
      <c r="B27" s="29" t="s">
        <v>32</v>
      </c>
      <c r="C27" s="30">
        <v>22808033.333333332</v>
      </c>
      <c r="D27" s="30">
        <v>158211783333.33334</v>
      </c>
      <c r="E27" s="30">
        <v>6887250.0000000009</v>
      </c>
      <c r="F27" s="30">
        <v>0</v>
      </c>
      <c r="G27" s="30">
        <v>923237183.33333349</v>
      </c>
      <c r="H27" s="30">
        <v>86901875</v>
      </c>
      <c r="I27" s="31" t="s">
        <v>47</v>
      </c>
      <c r="J27" s="8"/>
      <c r="K27" s="46" t="s">
        <v>32</v>
      </c>
      <c r="L27" s="30">
        <v>158211783333.33334</v>
      </c>
      <c r="M27" s="30">
        <v>22601683333.333336</v>
      </c>
      <c r="N27" s="30">
        <v>1.00912985094768E-3</v>
      </c>
      <c r="O27" s="30">
        <v>3.0472287831068628E-4</v>
      </c>
      <c r="P27" s="30">
        <v>3.0472287831068628E-4</v>
      </c>
      <c r="Q27" s="30">
        <v>4.0848160277147501E-2</v>
      </c>
      <c r="R27" s="30">
        <v>3.8449293231108887E-3</v>
      </c>
      <c r="S27" s="31" t="s">
        <v>47</v>
      </c>
    </row>
    <row r="28" spans="1:19" x14ac:dyDescent="0.25">
      <c r="A28" s="20"/>
      <c r="B28" s="32" t="s">
        <v>34</v>
      </c>
      <c r="C28" s="33">
        <v>3365292.4120370373</v>
      </c>
      <c r="D28" s="34">
        <v>43100000000</v>
      </c>
      <c r="E28" s="33">
        <v>2878346.0138888895</v>
      </c>
      <c r="F28" s="33">
        <v>19.791666666666668</v>
      </c>
      <c r="G28" s="33">
        <v>77405146.32407409</v>
      </c>
      <c r="H28" s="33">
        <v>7657353.1597222229</v>
      </c>
      <c r="I28" s="36"/>
      <c r="J28" s="9"/>
      <c r="K28" s="47" t="s">
        <v>34</v>
      </c>
      <c r="L28" s="33">
        <f>AVERAGE(L16:L27)</f>
        <v>43089756316.435188</v>
      </c>
      <c r="M28" s="33">
        <f t="shared" ref="M28" si="1">AVERAGE(M16:M27)</f>
        <v>6155679473.7764559</v>
      </c>
      <c r="N28" s="33">
        <v>1.2421251178500738E-3</v>
      </c>
      <c r="O28" s="33">
        <v>9.5608624599045552E-4</v>
      </c>
      <c r="P28" s="33">
        <v>9.5608624599045552E-4</v>
      </c>
      <c r="Q28" s="33">
        <v>3.6594175353329862E-3</v>
      </c>
      <c r="R28" s="33">
        <v>1.183207101623429E-2</v>
      </c>
      <c r="S28" s="36"/>
    </row>
    <row r="29" spans="1:19" x14ac:dyDescent="0.25">
      <c r="A29" s="18" t="s">
        <v>48</v>
      </c>
      <c r="B29" s="26" t="s">
        <v>10</v>
      </c>
      <c r="C29" s="27">
        <v>290640</v>
      </c>
      <c r="D29" s="27">
        <v>6295810000</v>
      </c>
      <c r="E29" s="27">
        <v>455690</v>
      </c>
      <c r="F29" s="27">
        <v>0</v>
      </c>
      <c r="G29" s="27">
        <v>105</v>
      </c>
      <c r="H29" s="27">
        <v>285155</v>
      </c>
      <c r="I29" s="28" t="s">
        <v>49</v>
      </c>
      <c r="J29" s="8"/>
      <c r="K29" s="45" t="s">
        <v>10</v>
      </c>
      <c r="L29" s="27">
        <v>6295810000</v>
      </c>
      <c r="M29" s="27">
        <v>899401428.57142854</v>
      </c>
      <c r="N29" s="27">
        <v>3.2314825256797775E-4</v>
      </c>
      <c r="O29" s="27">
        <v>5.0665919079514793E-4</v>
      </c>
      <c r="P29" s="27">
        <v>0</v>
      </c>
      <c r="Q29" s="27">
        <v>1.167443108988359E-7</v>
      </c>
      <c r="R29" s="27">
        <v>3.170497521367386E-4</v>
      </c>
      <c r="S29" s="28" t="s">
        <v>49</v>
      </c>
    </row>
    <row r="30" spans="1:19" x14ac:dyDescent="0.25">
      <c r="A30" s="19"/>
      <c r="B30" s="29" t="s">
        <v>12</v>
      </c>
      <c r="C30" s="30">
        <v>2334.2666666666669</v>
      </c>
      <c r="D30" s="30">
        <v>25288880</v>
      </c>
      <c r="E30" s="30">
        <v>1366</v>
      </c>
      <c r="F30" s="30">
        <v>0</v>
      </c>
      <c r="G30" s="30">
        <v>480</v>
      </c>
      <c r="H30" s="30">
        <v>28622</v>
      </c>
      <c r="I30" s="31" t="s">
        <v>50</v>
      </c>
      <c r="J30" s="8"/>
      <c r="K30" s="46" t="s">
        <v>12</v>
      </c>
      <c r="L30" s="30">
        <v>25288880</v>
      </c>
      <c r="M30" s="30">
        <v>3612697.1428571427</v>
      </c>
      <c r="N30" s="30">
        <v>6.461285223650343E-4</v>
      </c>
      <c r="O30" s="30">
        <v>3.7811085346602937E-4</v>
      </c>
      <c r="P30" s="30">
        <v>0</v>
      </c>
      <c r="Q30" s="30">
        <v>1.3286472156932218E-4</v>
      </c>
      <c r="R30" s="30">
        <v>7.9226126265773741E-3</v>
      </c>
      <c r="S30" s="31" t="s">
        <v>50</v>
      </c>
    </row>
    <row r="31" spans="1:19" x14ac:dyDescent="0.25">
      <c r="A31" s="19"/>
      <c r="B31" s="29" t="s">
        <v>14</v>
      </c>
      <c r="C31" s="30">
        <v>311140</v>
      </c>
      <c r="D31" s="30">
        <v>13559920000</v>
      </c>
      <c r="E31" s="30">
        <v>304360</v>
      </c>
      <c r="F31" s="30">
        <v>0</v>
      </c>
      <c r="G31" s="30">
        <v>300</v>
      </c>
      <c r="H31" s="30">
        <v>11530</v>
      </c>
      <c r="I31" s="31" t="s">
        <v>51</v>
      </c>
      <c r="J31" s="8"/>
      <c r="K31" s="46" t="s">
        <v>14</v>
      </c>
      <c r="L31" s="30">
        <v>13559920000</v>
      </c>
      <c r="M31" s="30">
        <v>1937131428.5714285</v>
      </c>
      <c r="N31" s="30">
        <v>1.6061894170467083E-4</v>
      </c>
      <c r="O31" s="30">
        <v>1.5711892105558145E-4</v>
      </c>
      <c r="P31" s="30">
        <v>0</v>
      </c>
      <c r="Q31" s="30">
        <v>1.5486817031368916E-7</v>
      </c>
      <c r="R31" s="30">
        <v>5.9521000123894537E-6</v>
      </c>
      <c r="S31" s="31" t="s">
        <v>51</v>
      </c>
    </row>
    <row r="32" spans="1:19" x14ac:dyDescent="0.25">
      <c r="A32" s="19"/>
      <c r="B32" s="29" t="s">
        <v>16</v>
      </c>
      <c r="C32" s="30">
        <v>141433.33333333334</v>
      </c>
      <c r="D32" s="30">
        <v>18367983333.333332</v>
      </c>
      <c r="E32" s="30">
        <v>63208.333333333328</v>
      </c>
      <c r="F32" s="30">
        <v>0</v>
      </c>
      <c r="G32" s="30">
        <v>10675</v>
      </c>
      <c r="H32" s="30">
        <v>72925</v>
      </c>
      <c r="I32" s="31" t="s">
        <v>52</v>
      </c>
      <c r="J32" s="8"/>
      <c r="K32" s="46" t="s">
        <v>16</v>
      </c>
      <c r="L32" s="30">
        <v>18367983333.333332</v>
      </c>
      <c r="M32" s="30">
        <v>2623997619.0476189</v>
      </c>
      <c r="N32" s="30">
        <v>5.3899947281456238E-5</v>
      </c>
      <c r="O32" s="30">
        <v>2.4088563524030493E-5</v>
      </c>
      <c r="P32" s="30">
        <v>0</v>
      </c>
      <c r="Q32" s="30">
        <v>4.0682201548164884E-6</v>
      </c>
      <c r="R32" s="30">
        <v>2.7791564851521536E-5</v>
      </c>
      <c r="S32" s="31" t="s">
        <v>52</v>
      </c>
    </row>
    <row r="33" spans="1:19" x14ac:dyDescent="0.25">
      <c r="A33" s="19"/>
      <c r="B33" s="29" t="s">
        <v>18</v>
      </c>
      <c r="C33" s="30">
        <v>542</v>
      </c>
      <c r="D33" s="30">
        <v>3335032</v>
      </c>
      <c r="E33" s="30">
        <v>0</v>
      </c>
      <c r="F33" s="30">
        <v>158</v>
      </c>
      <c r="G33" s="30">
        <v>152</v>
      </c>
      <c r="H33" s="30">
        <v>2099.8000000000002</v>
      </c>
      <c r="I33" s="31" t="s">
        <v>53</v>
      </c>
      <c r="J33" s="8"/>
      <c r="K33" s="46" t="s">
        <v>18</v>
      </c>
      <c r="L33" s="30">
        <v>3335032</v>
      </c>
      <c r="M33" s="30">
        <v>476433.14285714284</v>
      </c>
      <c r="N33" s="30">
        <v>1.1376202687110649E-3</v>
      </c>
      <c r="O33" s="30">
        <v>0</v>
      </c>
      <c r="P33" s="30">
        <v>3.3163100084197095E-4</v>
      </c>
      <c r="Q33" s="30">
        <v>3.1903741853151634E-4</v>
      </c>
      <c r="R33" s="30">
        <v>4.407334022582093E-3</v>
      </c>
      <c r="S33" s="31" t="s">
        <v>53</v>
      </c>
    </row>
    <row r="34" spans="1:19" x14ac:dyDescent="0.25">
      <c r="A34" s="19"/>
      <c r="B34" s="29" t="s">
        <v>20</v>
      </c>
      <c r="C34" s="30">
        <v>52410</v>
      </c>
      <c r="D34" s="30">
        <v>11609105000</v>
      </c>
      <c r="E34" s="30">
        <v>81540.000000000015</v>
      </c>
      <c r="F34" s="30">
        <v>0</v>
      </c>
      <c r="G34" s="30">
        <v>6735</v>
      </c>
      <c r="H34" s="30">
        <v>79005</v>
      </c>
      <c r="I34" s="31" t="s">
        <v>54</v>
      </c>
      <c r="J34" s="8"/>
      <c r="K34" s="46" t="s">
        <v>20</v>
      </c>
      <c r="L34" s="30">
        <v>11609105000</v>
      </c>
      <c r="M34" s="30">
        <v>1658443571.4285715</v>
      </c>
      <c r="N34" s="30">
        <v>3.160191935554033E-5</v>
      </c>
      <c r="O34" s="30">
        <v>4.9166580886295719E-5</v>
      </c>
      <c r="P34" s="30">
        <v>0</v>
      </c>
      <c r="Q34" s="30">
        <v>4.0610365743095614E-6</v>
      </c>
      <c r="R34" s="30">
        <v>4.763803928037519E-5</v>
      </c>
      <c r="S34" s="31" t="s">
        <v>54</v>
      </c>
    </row>
    <row r="35" spans="1:19" x14ac:dyDescent="0.25">
      <c r="A35" s="19"/>
      <c r="B35" s="29" t="s">
        <v>22</v>
      </c>
      <c r="C35" s="30">
        <v>2411716.6666666665</v>
      </c>
      <c r="D35" s="30">
        <v>50499325000</v>
      </c>
      <c r="E35" s="30">
        <v>3517825.0000000005</v>
      </c>
      <c r="F35" s="30">
        <v>0</v>
      </c>
      <c r="G35" s="30">
        <v>42783.333333333336</v>
      </c>
      <c r="H35" s="30">
        <v>508758.33333333331</v>
      </c>
      <c r="I35" s="31" t="s">
        <v>55</v>
      </c>
      <c r="J35" s="8"/>
      <c r="K35" s="46" t="s">
        <v>22</v>
      </c>
      <c r="L35" s="30">
        <v>50499325000</v>
      </c>
      <c r="M35" s="30">
        <v>7214189285.7142859</v>
      </c>
      <c r="N35" s="30">
        <v>3.3430182812674557E-4</v>
      </c>
      <c r="O35" s="30">
        <v>4.8762582470161738E-4</v>
      </c>
      <c r="P35" s="30">
        <v>0</v>
      </c>
      <c r="Q35" s="30">
        <v>5.9304423045918602E-6</v>
      </c>
      <c r="R35" s="30">
        <v>7.0521899715161204E-5</v>
      </c>
      <c r="S35" s="31" t="s">
        <v>55</v>
      </c>
    </row>
    <row r="36" spans="1:19" x14ac:dyDescent="0.25">
      <c r="A36" s="19"/>
      <c r="B36" s="29" t="s">
        <v>24</v>
      </c>
      <c r="C36" s="30">
        <v>9170299.9999999981</v>
      </c>
      <c r="D36" s="30">
        <v>27705270000</v>
      </c>
      <c r="E36" s="30">
        <v>26313430</v>
      </c>
      <c r="F36" s="30">
        <v>0</v>
      </c>
      <c r="G36" s="30">
        <v>3965</v>
      </c>
      <c r="H36" s="30">
        <v>851490</v>
      </c>
      <c r="I36" s="31" t="s">
        <v>56</v>
      </c>
      <c r="J36" s="8"/>
      <c r="K36" s="46" t="s">
        <v>24</v>
      </c>
      <c r="L36" s="30">
        <v>27705270000</v>
      </c>
      <c r="M36" s="30">
        <v>3957895714.2857141</v>
      </c>
      <c r="N36" s="30">
        <v>2.316963523546242E-3</v>
      </c>
      <c r="O36" s="30">
        <v>6.6483383847188646E-3</v>
      </c>
      <c r="P36" s="30">
        <v>0</v>
      </c>
      <c r="Q36" s="30">
        <v>1.0017949653621857E-6</v>
      </c>
      <c r="R36" s="30">
        <v>2.1513704793347981E-4</v>
      </c>
      <c r="S36" s="31" t="s">
        <v>56</v>
      </c>
    </row>
    <row r="37" spans="1:19" x14ac:dyDescent="0.25">
      <c r="A37" s="19"/>
      <c r="B37" s="29" t="s">
        <v>26</v>
      </c>
      <c r="C37" s="30">
        <v>2009220</v>
      </c>
      <c r="D37" s="30">
        <v>33801145000</v>
      </c>
      <c r="E37" s="30">
        <v>594255</v>
      </c>
      <c r="F37" s="30">
        <v>410</v>
      </c>
      <c r="G37" s="30">
        <v>680</v>
      </c>
      <c r="H37" s="30">
        <v>261470</v>
      </c>
      <c r="I37" s="31" t="s">
        <v>57</v>
      </c>
      <c r="J37" s="8"/>
      <c r="K37" s="46" t="s">
        <v>26</v>
      </c>
      <c r="L37" s="30">
        <v>33801145000</v>
      </c>
      <c r="M37" s="30">
        <v>4828735000</v>
      </c>
      <c r="N37" s="30">
        <v>4.1609655530899916E-4</v>
      </c>
      <c r="O37" s="30">
        <v>1.230663931650836E-4</v>
      </c>
      <c r="P37" s="30">
        <v>8.490836626984086E-8</v>
      </c>
      <c r="Q37" s="30">
        <v>1.4082363186217509E-7</v>
      </c>
      <c r="R37" s="30">
        <v>5.4148757386769001E-5</v>
      </c>
      <c r="S37" s="31" t="s">
        <v>57</v>
      </c>
    </row>
    <row r="38" spans="1:19" x14ac:dyDescent="0.25">
      <c r="A38" s="19"/>
      <c r="B38" s="29" t="s">
        <v>28</v>
      </c>
      <c r="C38" s="30">
        <v>525389.28571428568</v>
      </c>
      <c r="D38" s="30">
        <v>16983817857.142857</v>
      </c>
      <c r="E38" s="30">
        <v>401707.14285714284</v>
      </c>
      <c r="F38" s="30">
        <v>0</v>
      </c>
      <c r="G38" s="30">
        <v>0</v>
      </c>
      <c r="H38" s="30">
        <v>633667.85714285716</v>
      </c>
      <c r="I38" s="31" t="s">
        <v>58</v>
      </c>
      <c r="J38" s="8"/>
      <c r="K38" s="46" t="s">
        <v>28</v>
      </c>
      <c r="L38" s="30">
        <v>16983817857.142857</v>
      </c>
      <c r="M38" s="30">
        <v>2426259693.8775511</v>
      </c>
      <c r="N38" s="30">
        <v>2.165428898811032E-4</v>
      </c>
      <c r="O38" s="30">
        <v>1.6556642467861738E-4</v>
      </c>
      <c r="P38" s="30">
        <v>0</v>
      </c>
      <c r="Q38" s="30">
        <v>0</v>
      </c>
      <c r="R38" s="30">
        <v>2.6117066476513673E-4</v>
      </c>
      <c r="S38" s="31" t="s">
        <v>58</v>
      </c>
    </row>
    <row r="39" spans="1:19" x14ac:dyDescent="0.25">
      <c r="A39" s="19"/>
      <c r="B39" s="29" t="s">
        <v>30</v>
      </c>
      <c r="C39" s="30">
        <v>221564.28571428571</v>
      </c>
      <c r="D39" s="30">
        <v>67162485714.285713</v>
      </c>
      <c r="E39" s="30">
        <v>96014.285714285696</v>
      </c>
      <c r="F39" s="30">
        <v>0</v>
      </c>
      <c r="G39" s="30">
        <v>3000</v>
      </c>
      <c r="H39" s="30">
        <v>1885.7142857142858</v>
      </c>
      <c r="I39" s="31" t="s">
        <v>59</v>
      </c>
      <c r="J39" s="8"/>
      <c r="K39" s="46" t="s">
        <v>30</v>
      </c>
      <c r="L39" s="30">
        <v>67162485714.285713</v>
      </c>
      <c r="M39" s="30">
        <v>9594640816.3265305</v>
      </c>
      <c r="N39" s="30">
        <v>2.3092504446572426E-5</v>
      </c>
      <c r="O39" s="30">
        <v>1.0007074527574278E-5</v>
      </c>
      <c r="P39" s="30">
        <v>0</v>
      </c>
      <c r="Q39" s="30">
        <v>3.1267455003579804E-7</v>
      </c>
      <c r="R39" s="30">
        <v>1.9653828859393021E-7</v>
      </c>
      <c r="S39" s="31" t="s">
        <v>59</v>
      </c>
    </row>
    <row r="40" spans="1:19" x14ac:dyDescent="0.25">
      <c r="A40" s="19"/>
      <c r="B40" s="29" t="s">
        <v>32</v>
      </c>
      <c r="C40" s="30">
        <v>861114.28571428568</v>
      </c>
      <c r="D40" s="30">
        <v>68376517857.14286</v>
      </c>
      <c r="E40" s="30">
        <v>2590371.4285714286</v>
      </c>
      <c r="F40" s="30">
        <v>0</v>
      </c>
      <c r="G40" s="30">
        <v>2085.7142857142858</v>
      </c>
      <c r="H40" s="30">
        <v>317782.14285714284</v>
      </c>
      <c r="I40" s="31" t="s">
        <v>60</v>
      </c>
      <c r="J40" s="8"/>
      <c r="K40" s="46" t="s">
        <v>32</v>
      </c>
      <c r="L40" s="30">
        <v>68376517857.14286</v>
      </c>
      <c r="M40" s="30">
        <v>9768073979.5918369</v>
      </c>
      <c r="N40" s="30">
        <v>8.8155995492395696E-5</v>
      </c>
      <c r="O40" s="30">
        <v>2.6518753174714063E-4</v>
      </c>
      <c r="P40" s="30">
        <v>0</v>
      </c>
      <c r="Q40" s="30">
        <v>2.1352359636832298E-7</v>
      </c>
      <c r="R40" s="30">
        <v>3.2532733015851041E-5</v>
      </c>
      <c r="S40" s="31" t="s">
        <v>60</v>
      </c>
    </row>
    <row r="41" spans="1:19" x14ac:dyDescent="0.25">
      <c r="A41" s="20"/>
      <c r="B41" s="32" t="s">
        <v>34</v>
      </c>
      <c r="C41" s="33">
        <v>1333150.3436507934</v>
      </c>
      <c r="D41" s="34">
        <v>3742738138.9750562</v>
      </c>
      <c r="E41" s="33">
        <v>2868313.9325396828</v>
      </c>
      <c r="F41" s="33">
        <v>47.333333333333336</v>
      </c>
      <c r="G41" s="33">
        <v>5913.4206349206361</v>
      </c>
      <c r="H41" s="33">
        <v>254532.57063492062</v>
      </c>
      <c r="I41" s="36"/>
      <c r="J41" s="9"/>
      <c r="K41" s="47" t="s">
        <v>34</v>
      </c>
      <c r="L41" s="33">
        <f>AVERAGE(L29:L40)</f>
        <v>26199166972.825394</v>
      </c>
      <c r="M41" s="33">
        <f t="shared" ref="M41" si="2">AVERAGE(M29:M40)</f>
        <v>3742738138.9750562</v>
      </c>
      <c r="N41" s="33">
        <v>4.790142623989835E-4</v>
      </c>
      <c r="O41" s="33">
        <v>7.3457797860549854E-4</v>
      </c>
      <c r="P41" s="33">
        <v>2.7642992434020069E-5</v>
      </c>
      <c r="Q41" s="33">
        <v>3.8991855696616456E-5</v>
      </c>
      <c r="R41" s="33">
        <v>1.1135071455454567E-3</v>
      </c>
      <c r="S41" s="36"/>
    </row>
    <row r="42" spans="1:19" x14ac:dyDescent="0.25">
      <c r="A42" s="21" t="s">
        <v>61</v>
      </c>
      <c r="B42" s="26" t="s">
        <v>10</v>
      </c>
      <c r="C42" s="27">
        <v>122000</v>
      </c>
      <c r="D42" s="27">
        <v>2263464000</v>
      </c>
      <c r="E42" s="27">
        <v>145058</v>
      </c>
      <c r="F42" s="27">
        <v>36208</v>
      </c>
      <c r="G42" s="27">
        <v>0</v>
      </c>
      <c r="H42" s="27">
        <v>9478</v>
      </c>
      <c r="I42" s="28" t="s">
        <v>62</v>
      </c>
      <c r="J42" s="4"/>
      <c r="K42" s="45" t="s">
        <v>10</v>
      </c>
      <c r="L42" s="27">
        <v>2263464000</v>
      </c>
      <c r="M42" s="27">
        <v>323352000</v>
      </c>
      <c r="N42" s="27">
        <v>3.7578861426556815E-4</v>
      </c>
      <c r="O42" s="27">
        <v>4.4860709072465919E-4</v>
      </c>
      <c r="P42" s="27">
        <v>0</v>
      </c>
      <c r="Q42" s="27">
        <v>1.1197704050075459E-4</v>
      </c>
      <c r="R42" s="27">
        <v>4.1873871199188498E-6</v>
      </c>
      <c r="S42" s="28" t="s">
        <v>62</v>
      </c>
    </row>
    <row r="43" spans="1:19" x14ac:dyDescent="0.25">
      <c r="A43" s="22"/>
      <c r="B43" s="29" t="s">
        <v>12</v>
      </c>
      <c r="C43" s="30">
        <v>8300000</v>
      </c>
      <c r="D43" s="30">
        <v>34218280000</v>
      </c>
      <c r="E43" s="30">
        <v>16337630</v>
      </c>
      <c r="F43" s="30">
        <v>17362730</v>
      </c>
      <c r="G43" s="30">
        <v>10910</v>
      </c>
      <c r="H43" s="30">
        <v>2205270</v>
      </c>
      <c r="I43" s="31" t="s">
        <v>63</v>
      </c>
      <c r="J43" s="4"/>
      <c r="K43" s="46" t="s">
        <v>12</v>
      </c>
      <c r="L43" s="30">
        <v>34218280000</v>
      </c>
      <c r="M43" s="30">
        <v>4888325714.2857141</v>
      </c>
      <c r="N43" s="30">
        <v>1.6983033629977896E-3</v>
      </c>
      <c r="O43" s="30">
        <v>3.3421729555079918E-3</v>
      </c>
      <c r="P43" s="30">
        <v>2.2318480063872294E-6</v>
      </c>
      <c r="Q43" s="30">
        <v>3.5518766577396642E-3</v>
      </c>
      <c r="R43" s="30">
        <v>6.4447131766997055E-5</v>
      </c>
      <c r="S43" s="31" t="s">
        <v>63</v>
      </c>
    </row>
    <row r="44" spans="1:19" x14ac:dyDescent="0.25">
      <c r="A44" s="22"/>
      <c r="B44" s="29" t="s">
        <v>14</v>
      </c>
      <c r="C44" s="30">
        <v>50100000</v>
      </c>
      <c r="D44" s="30">
        <v>25824078571.42857</v>
      </c>
      <c r="E44" s="30">
        <v>23442900</v>
      </c>
      <c r="F44" s="30">
        <v>6261321.4285714282</v>
      </c>
      <c r="G44" s="30">
        <v>24892.857142857141</v>
      </c>
      <c r="H44" s="30">
        <v>2010050</v>
      </c>
      <c r="I44" s="31" t="s">
        <v>64</v>
      </c>
      <c r="J44" s="4"/>
      <c r="K44" s="46" t="s">
        <v>14</v>
      </c>
      <c r="L44" s="30">
        <v>25824078571.42857</v>
      </c>
      <c r="M44" s="30">
        <v>3689154081.6326528</v>
      </c>
      <c r="N44" s="30">
        <v>1.3587205019899757E-2</v>
      </c>
      <c r="O44" s="30">
        <v>6.3545461862696811E-3</v>
      </c>
      <c r="P44" s="30">
        <v>6.7475786025832479E-6</v>
      </c>
      <c r="Q44" s="30">
        <v>1.6972241576314021E-3</v>
      </c>
      <c r="R44" s="30">
        <v>7.783627185149187E-5</v>
      </c>
      <c r="S44" s="31" t="s">
        <v>64</v>
      </c>
    </row>
    <row r="45" spans="1:19" x14ac:dyDescent="0.25">
      <c r="A45" s="22"/>
      <c r="B45" s="29" t="s">
        <v>16</v>
      </c>
      <c r="C45" s="30">
        <v>10600000</v>
      </c>
      <c r="D45" s="30">
        <v>18506566666.666668</v>
      </c>
      <c r="E45" s="30">
        <v>17381266.666666668</v>
      </c>
      <c r="F45" s="30">
        <v>9251416.666666666</v>
      </c>
      <c r="G45" s="30">
        <v>2791.6666666666665</v>
      </c>
      <c r="H45" s="30">
        <v>1934325</v>
      </c>
      <c r="I45" s="31" t="s">
        <v>65</v>
      </c>
      <c r="J45" s="4"/>
      <c r="K45" s="46" t="s">
        <v>16</v>
      </c>
      <c r="L45" s="30">
        <v>18506566666.666668</v>
      </c>
      <c r="M45" s="30">
        <v>2643795238.0952382</v>
      </c>
      <c r="N45" s="30">
        <v>4.0079377230064278E-3</v>
      </c>
      <c r="O45" s="30">
        <v>6.5743618931658494E-3</v>
      </c>
      <c r="P45" s="30">
        <v>1.055931498188931E-6</v>
      </c>
      <c r="Q45" s="30">
        <v>3.4992939443116585E-3</v>
      </c>
      <c r="R45" s="30">
        <v>1.0452100785847185E-4</v>
      </c>
      <c r="S45" s="31" t="s">
        <v>65</v>
      </c>
    </row>
    <row r="46" spans="1:19" x14ac:dyDescent="0.25">
      <c r="A46" s="22"/>
      <c r="B46" s="29" t="s">
        <v>18</v>
      </c>
      <c r="C46" s="30">
        <v>9280000</v>
      </c>
      <c r="D46" s="30">
        <v>14074811111.111111</v>
      </c>
      <c r="E46" s="30">
        <v>28509383.333333332</v>
      </c>
      <c r="F46" s="30">
        <v>11510277.777777778</v>
      </c>
      <c r="G46" s="30">
        <v>2183.3333333333335</v>
      </c>
      <c r="H46" s="30">
        <v>1707000</v>
      </c>
      <c r="I46" s="31" t="s">
        <v>66</v>
      </c>
      <c r="J46" s="4"/>
      <c r="K46" s="46" t="s">
        <v>18</v>
      </c>
      <c r="L46" s="30">
        <v>14074811111.111111</v>
      </c>
      <c r="M46" s="30">
        <v>2010687301.5873015</v>
      </c>
      <c r="N46" s="30">
        <v>4.6143812468768088E-3</v>
      </c>
      <c r="O46" s="30">
        <v>1.417892444579876E-2</v>
      </c>
      <c r="P46" s="30">
        <v>1.0858641876385949E-6</v>
      </c>
      <c r="Q46" s="30">
        <v>5.7245488986234676E-3</v>
      </c>
      <c r="R46" s="30">
        <v>1.2128049083745352E-4</v>
      </c>
      <c r="S46" s="31" t="s">
        <v>66</v>
      </c>
    </row>
    <row r="47" spans="1:19" x14ac:dyDescent="0.25">
      <c r="A47" s="22"/>
      <c r="B47" s="29" t="s">
        <v>20</v>
      </c>
      <c r="C47" s="30">
        <v>459000</v>
      </c>
      <c r="D47" s="30">
        <v>9296578571.4285717</v>
      </c>
      <c r="E47" s="30">
        <v>10979864.285714285</v>
      </c>
      <c r="F47" s="30">
        <v>15426864.285714285</v>
      </c>
      <c r="G47" s="30">
        <v>2414.2857142857142</v>
      </c>
      <c r="H47" s="30">
        <v>993214.28571428568</v>
      </c>
      <c r="I47" s="31" t="s">
        <v>67</v>
      </c>
      <c r="J47" s="4"/>
      <c r="K47" s="46" t="s">
        <v>20</v>
      </c>
      <c r="L47" s="30">
        <v>9296578571.4285717</v>
      </c>
      <c r="M47" s="30">
        <v>1328082653.0612245</v>
      </c>
      <c r="N47" s="30">
        <v>3.4584594485989855E-4</v>
      </c>
      <c r="O47" s="30">
        <v>8.2674555385583489E-3</v>
      </c>
      <c r="P47" s="30">
        <v>1.8178730884864709E-6</v>
      </c>
      <c r="Q47" s="30">
        <v>1.1615891714386475E-2</v>
      </c>
      <c r="R47" s="30">
        <v>1.0683653971007766E-4</v>
      </c>
      <c r="S47" s="31" t="s">
        <v>67</v>
      </c>
    </row>
    <row r="48" spans="1:19" x14ac:dyDescent="0.25">
      <c r="A48" s="22"/>
      <c r="B48" s="29" t="s">
        <v>22</v>
      </c>
      <c r="C48" s="30">
        <v>4640000</v>
      </c>
      <c r="D48" s="30">
        <v>11338407142.857143</v>
      </c>
      <c r="E48" s="30">
        <v>5457928.5714285718</v>
      </c>
      <c r="F48" s="30">
        <v>1381164.2857142857</v>
      </c>
      <c r="G48" s="30">
        <v>0</v>
      </c>
      <c r="H48" s="30">
        <v>645704.28571428568</v>
      </c>
      <c r="I48" s="31" t="s">
        <v>68</v>
      </c>
      <c r="J48" s="4"/>
      <c r="K48" s="46" t="s">
        <v>22</v>
      </c>
      <c r="L48" s="30">
        <v>11338407142.857143</v>
      </c>
      <c r="M48" s="30">
        <v>1619772448.9795918</v>
      </c>
      <c r="N48" s="30">
        <v>2.8634136692165758E-3</v>
      </c>
      <c r="O48" s="30">
        <v>3.3695650119662818E-3</v>
      </c>
      <c r="P48" s="30">
        <v>0</v>
      </c>
      <c r="Q48" s="30">
        <v>8.5269031868295939E-4</v>
      </c>
      <c r="R48" s="30">
        <v>5.6948412380927777E-5</v>
      </c>
      <c r="S48" s="31" t="s">
        <v>68</v>
      </c>
    </row>
    <row r="49" spans="1:19" x14ac:dyDescent="0.25">
      <c r="A49" s="22"/>
      <c r="B49" s="29" t="s">
        <v>24</v>
      </c>
      <c r="C49" s="30">
        <v>8750000</v>
      </c>
      <c r="D49" s="30">
        <v>7551520000</v>
      </c>
      <c r="E49" s="30">
        <v>6876730</v>
      </c>
      <c r="F49" s="30">
        <v>1760345</v>
      </c>
      <c r="G49" s="30">
        <v>490</v>
      </c>
      <c r="H49" s="30">
        <v>2286670</v>
      </c>
      <c r="I49" s="31" t="s">
        <v>69</v>
      </c>
      <c r="J49" s="4"/>
      <c r="K49" s="46" t="s">
        <v>24</v>
      </c>
      <c r="L49" s="30">
        <v>7551520000</v>
      </c>
      <c r="M49" s="30">
        <v>1078788571.4285715</v>
      </c>
      <c r="N49" s="30">
        <v>8.1142127677606632E-3</v>
      </c>
      <c r="O49" s="30">
        <v>6.3744928173400852E-3</v>
      </c>
      <c r="P49" s="30">
        <v>4.5421319151640991E-7</v>
      </c>
      <c r="Q49" s="30">
        <v>1.6317794298366421E-3</v>
      </c>
      <c r="R49" s="30">
        <v>3.0280923575650993E-4</v>
      </c>
      <c r="S49" s="31" t="s">
        <v>69</v>
      </c>
    </row>
    <row r="50" spans="1:19" x14ac:dyDescent="0.25">
      <c r="A50" s="22"/>
      <c r="B50" s="29" t="s">
        <v>26</v>
      </c>
      <c r="C50" s="30">
        <v>45800000</v>
      </c>
      <c r="D50" s="30">
        <v>44484391666.666664</v>
      </c>
      <c r="E50" s="30">
        <v>123988583.33333331</v>
      </c>
      <c r="F50" s="30">
        <v>8513299.9999999981</v>
      </c>
      <c r="G50" s="30">
        <v>12183.333333333334</v>
      </c>
      <c r="H50" s="30">
        <v>20179258.333333332</v>
      </c>
      <c r="I50" s="31" t="s">
        <v>70</v>
      </c>
      <c r="J50" s="4"/>
      <c r="K50" s="46" t="s">
        <v>26</v>
      </c>
      <c r="L50" s="30">
        <v>44484391666.666664</v>
      </c>
      <c r="M50" s="30">
        <v>6354913095.2380953</v>
      </c>
      <c r="N50" s="30">
        <v>7.202131009621914E-3</v>
      </c>
      <c r="O50" s="30">
        <v>1.9510665445014699E-2</v>
      </c>
      <c r="P50" s="30">
        <v>1.9171518399618444E-6</v>
      </c>
      <c r="Q50" s="30">
        <v>1.3396406642254856E-3</v>
      </c>
      <c r="R50" s="30">
        <v>4.5362558815104998E-4</v>
      </c>
      <c r="S50" s="31" t="s">
        <v>70</v>
      </c>
    </row>
    <row r="51" spans="1:19" x14ac:dyDescent="0.25">
      <c r="A51" s="22"/>
      <c r="B51" s="29" t="s">
        <v>28</v>
      </c>
      <c r="C51" s="30">
        <v>11100000</v>
      </c>
      <c r="D51" s="30">
        <v>23211385714.285713</v>
      </c>
      <c r="E51" s="30">
        <v>22707314.285714287</v>
      </c>
      <c r="F51" s="30">
        <v>1865321.4285714284</v>
      </c>
      <c r="G51" s="30">
        <v>2514.2857142857142</v>
      </c>
      <c r="H51" s="30">
        <v>6602250</v>
      </c>
      <c r="I51" s="31" t="s">
        <v>71</v>
      </c>
      <c r="J51" s="4"/>
      <c r="K51" s="46" t="s">
        <v>28</v>
      </c>
      <c r="L51" s="30">
        <v>23211385714.285713</v>
      </c>
      <c r="M51" s="30">
        <v>3315912244.8979592</v>
      </c>
      <c r="N51" s="30">
        <v>3.3568396544306767E-3</v>
      </c>
      <c r="O51" s="30">
        <v>6.8479840866274375E-3</v>
      </c>
      <c r="P51" s="30">
        <v>7.5824856889814535E-7</v>
      </c>
      <c r="Q51" s="30">
        <v>5.6253642762757439E-4</v>
      </c>
      <c r="R51" s="30">
        <v>2.8444014852316936E-4</v>
      </c>
      <c r="S51" s="31" t="s">
        <v>71</v>
      </c>
    </row>
    <row r="52" spans="1:19" x14ac:dyDescent="0.25">
      <c r="A52" s="22"/>
      <c r="B52" s="29" t="s">
        <v>30</v>
      </c>
      <c r="C52" s="30">
        <v>9120000</v>
      </c>
      <c r="D52" s="30">
        <v>19935892857.142857</v>
      </c>
      <c r="E52" s="30">
        <v>10603428.571428571</v>
      </c>
      <c r="F52" s="30">
        <v>5053350</v>
      </c>
      <c r="G52" s="30">
        <v>5435.7142857142853</v>
      </c>
      <c r="H52" s="30">
        <v>13538785.714285715</v>
      </c>
      <c r="I52" s="31" t="s">
        <v>72</v>
      </c>
      <c r="J52" s="4"/>
      <c r="K52" s="46" t="s">
        <v>30</v>
      </c>
      <c r="L52" s="30">
        <v>19935892857.142857</v>
      </c>
      <c r="M52" s="30">
        <v>2847984693.8775511</v>
      </c>
      <c r="N52" s="30">
        <v>3.203345365949785E-3</v>
      </c>
      <c r="O52" s="30">
        <v>3.7231339740776237E-3</v>
      </c>
      <c r="P52" s="30">
        <v>1.9086178017036751E-6</v>
      </c>
      <c r="Q52" s="30">
        <v>1.7743599573633343E-3</v>
      </c>
      <c r="R52" s="30">
        <v>6.7911609534131731E-4</v>
      </c>
      <c r="S52" s="31" t="s">
        <v>72</v>
      </c>
    </row>
    <row r="53" spans="1:19" x14ac:dyDescent="0.25">
      <c r="A53" s="22"/>
      <c r="B53" s="29" t="s">
        <v>32</v>
      </c>
      <c r="C53" s="30">
        <v>12600000</v>
      </c>
      <c r="D53" s="30">
        <v>44535300000</v>
      </c>
      <c r="E53" s="30">
        <v>46859150</v>
      </c>
      <c r="F53" s="30">
        <v>62300042.857142858</v>
      </c>
      <c r="G53" s="30">
        <v>3200.0000000000005</v>
      </c>
      <c r="H53" s="30">
        <v>8229621.4285714263</v>
      </c>
      <c r="I53" s="31" t="s">
        <v>73</v>
      </c>
      <c r="J53" s="4"/>
      <c r="K53" s="46" t="s">
        <v>32</v>
      </c>
      <c r="L53" s="30">
        <v>44535300000</v>
      </c>
      <c r="M53" s="30">
        <v>6362185714.2857141</v>
      </c>
      <c r="N53" s="30">
        <v>1.9795106353836171E-3</v>
      </c>
      <c r="O53" s="30">
        <v>7.3652596928728449E-3</v>
      </c>
      <c r="P53" s="30">
        <v>5.029717998980585E-7</v>
      </c>
      <c r="Q53" s="30">
        <v>9.7539075744409488E-3</v>
      </c>
      <c r="R53" s="30">
        <v>1.8478872778608039E-4</v>
      </c>
      <c r="S53" s="31" t="s">
        <v>73</v>
      </c>
    </row>
    <row r="54" spans="1:19" x14ac:dyDescent="0.25">
      <c r="A54" s="23"/>
      <c r="B54" s="32" t="s">
        <v>34</v>
      </c>
      <c r="C54" s="33">
        <f>AVERAGE(C42:C53)</f>
        <v>14239250</v>
      </c>
      <c r="D54" s="33">
        <f t="shared" ref="D54:H54" si="3">AVERAGE(D42:D53)</f>
        <v>21270056358.465611</v>
      </c>
      <c r="E54" s="33">
        <f t="shared" si="3"/>
        <v>26107436.420634922</v>
      </c>
      <c r="F54" s="33">
        <f t="shared" si="3"/>
        <v>11726861.81084656</v>
      </c>
      <c r="G54" s="33">
        <f t="shared" si="3"/>
        <v>5584.6230158730168</v>
      </c>
      <c r="H54" s="33">
        <f t="shared" si="3"/>
        <v>5028468.9206349207</v>
      </c>
      <c r="I54" s="37"/>
      <c r="J54" s="6"/>
      <c r="K54" s="47" t="s">
        <v>34</v>
      </c>
      <c r="L54" s="33">
        <f t="shared" ref="L54" si="4">AVERAGE(L42:L53)</f>
        <v>21270056358.465611</v>
      </c>
      <c r="M54" s="33">
        <f>AVERAGE(M42:M53)</f>
        <v>3038579479.7808013</v>
      </c>
      <c r="N54" s="33">
        <f>AVERAGE(N42:N53)</f>
        <v>4.2790762511891239E-3</v>
      </c>
      <c r="O54" s="33">
        <f>AVERAGE(O42:O53)</f>
        <v>7.1964307614936886E-3</v>
      </c>
      <c r="P54" s="33">
        <f t="shared" ref="P54:R54" si="5">AVERAGE(P42:P53)</f>
        <v>1.5400248821052173E-6</v>
      </c>
      <c r="Q54" s="33">
        <f t="shared" si="5"/>
        <v>3.5096438987808642E-3</v>
      </c>
      <c r="R54" s="33">
        <f t="shared" si="5"/>
        <v>2.0340308642362214E-4</v>
      </c>
      <c r="S54" s="37"/>
    </row>
    <row r="55" spans="1:19" x14ac:dyDescent="0.25">
      <c r="A55" s="21" t="s">
        <v>74</v>
      </c>
      <c r="B55" s="26" t="s">
        <v>10</v>
      </c>
      <c r="C55" s="27">
        <v>1880</v>
      </c>
      <c r="D55" s="27">
        <v>2232097</v>
      </c>
      <c r="E55" s="27">
        <v>2711</v>
      </c>
      <c r="F55" s="27">
        <v>0</v>
      </c>
      <c r="G55" s="27">
        <v>0</v>
      </c>
      <c r="H55" s="27">
        <v>218.00000000000003</v>
      </c>
      <c r="I55" s="28" t="s">
        <v>75</v>
      </c>
      <c r="J55" s="4"/>
      <c r="K55" s="45" t="s">
        <v>10</v>
      </c>
      <c r="L55" s="27">
        <v>2232097</v>
      </c>
      <c r="M55" s="27">
        <v>159435.5</v>
      </c>
      <c r="N55" s="27">
        <v>1.0976225495576582E-3</v>
      </c>
      <c r="O55" s="27">
        <v>0</v>
      </c>
      <c r="P55" s="27">
        <v>0</v>
      </c>
      <c r="Q55" s="27">
        <v>0</v>
      </c>
      <c r="R55" s="27">
        <v>6.1601265536399179E-5</v>
      </c>
      <c r="S55" s="28" t="s">
        <v>75</v>
      </c>
    </row>
    <row r="56" spans="1:19" x14ac:dyDescent="0.25">
      <c r="A56" s="22"/>
      <c r="B56" s="29" t="s">
        <v>12</v>
      </c>
      <c r="C56" s="30">
        <v>117000</v>
      </c>
      <c r="D56" s="30">
        <v>2580812000</v>
      </c>
      <c r="E56" s="30">
        <v>218452</v>
      </c>
      <c r="F56" s="30">
        <v>116538.00000000001</v>
      </c>
      <c r="G56" s="30">
        <v>0</v>
      </c>
      <c r="H56" s="30">
        <v>81628</v>
      </c>
      <c r="I56" s="31" t="s">
        <v>76</v>
      </c>
      <c r="J56" s="4"/>
      <c r="K56" s="46" t="s">
        <v>12</v>
      </c>
      <c r="L56" s="30">
        <v>2580812000</v>
      </c>
      <c r="M56" s="30">
        <v>368687428.5714286</v>
      </c>
      <c r="N56" s="30">
        <v>3.1812313333942963E-4</v>
      </c>
      <c r="O56" s="30">
        <v>5.92512744051097E-4</v>
      </c>
      <c r="P56" s="30">
        <v>0</v>
      </c>
      <c r="Q56" s="30">
        <v>3.16088889853271E-4</v>
      </c>
      <c r="R56" s="30">
        <v>3.1628805197743966E-5</v>
      </c>
      <c r="S56" s="31" t="s">
        <v>76</v>
      </c>
    </row>
    <row r="57" spans="1:19" x14ac:dyDescent="0.25">
      <c r="A57" s="22"/>
      <c r="B57" s="29" t="s">
        <v>14</v>
      </c>
      <c r="C57" s="30">
        <v>614000</v>
      </c>
      <c r="D57" s="30">
        <v>5441275000</v>
      </c>
      <c r="E57" s="30">
        <v>512126.66666666669</v>
      </c>
      <c r="F57" s="30">
        <v>923521.66666666663</v>
      </c>
      <c r="G57" s="30">
        <v>1746.6666666666699</v>
      </c>
      <c r="H57" s="30">
        <v>92865</v>
      </c>
      <c r="I57" s="31" t="s">
        <v>77</v>
      </c>
      <c r="J57" s="4"/>
      <c r="K57" s="46" t="s">
        <v>14</v>
      </c>
      <c r="L57" s="30">
        <v>5441275000</v>
      </c>
      <c r="M57" s="30">
        <v>777325000</v>
      </c>
      <c r="N57" s="30">
        <v>7.9029577932868058E-4</v>
      </c>
      <c r="O57" s="30">
        <v>6.5883210583303855E-4</v>
      </c>
      <c r="P57" s="30">
        <v>2.2470223737389981E-6</v>
      </c>
      <c r="Q57" s="30">
        <v>1.1880766303240815E-3</v>
      </c>
      <c r="R57" s="30">
        <v>1.7066772034128032E-5</v>
      </c>
      <c r="S57" s="31" t="s">
        <v>77</v>
      </c>
    </row>
    <row r="58" spans="1:19" x14ac:dyDescent="0.25">
      <c r="A58" s="22"/>
      <c r="B58" s="29" t="s">
        <v>16</v>
      </c>
      <c r="C58" s="30">
        <v>271000</v>
      </c>
      <c r="D58" s="30">
        <v>1995202500</v>
      </c>
      <c r="E58" s="30">
        <v>219526.25</v>
      </c>
      <c r="F58" s="30">
        <v>219247.5</v>
      </c>
      <c r="G58" s="30">
        <v>361.25</v>
      </c>
      <c r="H58" s="30">
        <v>18853.75</v>
      </c>
      <c r="I58" s="31" t="s">
        <v>78</v>
      </c>
      <c r="J58" s="4"/>
      <c r="K58" s="46" t="s">
        <v>16</v>
      </c>
      <c r="L58" s="30">
        <v>1995202500</v>
      </c>
      <c r="M58" s="30">
        <v>285028928.5714286</v>
      </c>
      <c r="N58" s="30">
        <v>9.5069297477323744E-4</v>
      </c>
      <c r="O58" s="30">
        <v>7.7018936674347587E-4</v>
      </c>
      <c r="P58" s="30">
        <v>1.2674152122403615E-6</v>
      </c>
      <c r="Q58" s="30">
        <v>7.6921139583576098E-4</v>
      </c>
      <c r="R58" s="30">
        <v>9.4495420890861954E-6</v>
      </c>
      <c r="S58" s="31" t="s">
        <v>78</v>
      </c>
    </row>
    <row r="59" spans="1:19" x14ac:dyDescent="0.25">
      <c r="A59" s="22"/>
      <c r="B59" s="29" t="s">
        <v>18</v>
      </c>
      <c r="C59" s="30">
        <v>275000</v>
      </c>
      <c r="D59" s="30">
        <v>1372047500</v>
      </c>
      <c r="E59" s="30">
        <v>341102.5</v>
      </c>
      <c r="F59" s="30">
        <v>382635</v>
      </c>
      <c r="G59" s="30">
        <v>250</v>
      </c>
      <c r="H59" s="30">
        <v>18610</v>
      </c>
      <c r="I59" s="31" t="s">
        <v>79</v>
      </c>
      <c r="J59" s="4"/>
      <c r="K59" s="46" t="s">
        <v>18</v>
      </c>
      <c r="L59" s="30">
        <v>1372047500</v>
      </c>
      <c r="M59" s="30">
        <v>196006785.7142857</v>
      </c>
      <c r="N59" s="30">
        <v>1.4010866970713479E-3</v>
      </c>
      <c r="O59" s="30">
        <v>1.740258628072279E-3</v>
      </c>
      <c r="P59" s="30">
        <v>1.2754660461828035E-6</v>
      </c>
      <c r="Q59" s="30">
        <v>1.952151802324628E-3</v>
      </c>
      <c r="R59" s="30">
        <v>1.356367035397827E-5</v>
      </c>
      <c r="S59" s="31" t="s">
        <v>79</v>
      </c>
    </row>
    <row r="60" spans="1:19" x14ac:dyDescent="0.25">
      <c r="A60" s="22"/>
      <c r="B60" s="29" t="s">
        <v>20</v>
      </c>
      <c r="C60" s="30">
        <v>54200</v>
      </c>
      <c r="D60" s="30">
        <v>229696547.5</v>
      </c>
      <c r="E60" s="30">
        <v>26560</v>
      </c>
      <c r="F60" s="30">
        <v>10605</v>
      </c>
      <c r="G60" s="30">
        <v>0</v>
      </c>
      <c r="H60" s="30">
        <v>1604.75</v>
      </c>
      <c r="I60" s="31" t="s">
        <v>80</v>
      </c>
      <c r="J60" s="4"/>
      <c r="K60" s="46" t="s">
        <v>20</v>
      </c>
      <c r="L60" s="30">
        <v>229696547.5</v>
      </c>
      <c r="M60" s="30">
        <v>32813792.5</v>
      </c>
      <c r="N60" s="30">
        <v>1.6519621393090377E-3</v>
      </c>
      <c r="O60" s="30">
        <v>8.0941573577635072E-4</v>
      </c>
      <c r="P60" s="30">
        <v>0</v>
      </c>
      <c r="Q60" s="30">
        <v>3.2318726949955571E-4</v>
      </c>
      <c r="R60" s="30">
        <v>6.986391469379835E-6</v>
      </c>
      <c r="S60" s="31" t="s">
        <v>80</v>
      </c>
    </row>
    <row r="61" spans="1:19" x14ac:dyDescent="0.25">
      <c r="A61" s="22"/>
      <c r="B61" s="29" t="s">
        <v>22</v>
      </c>
      <c r="C61" s="30">
        <v>188000</v>
      </c>
      <c r="D61" s="30">
        <v>3272854000</v>
      </c>
      <c r="E61" s="30">
        <v>301140</v>
      </c>
      <c r="F61" s="30">
        <v>367502</v>
      </c>
      <c r="G61" s="30">
        <v>0</v>
      </c>
      <c r="H61" s="30">
        <v>20334</v>
      </c>
      <c r="I61" s="31" t="s">
        <v>81</v>
      </c>
      <c r="J61" s="4"/>
      <c r="K61" s="46" t="s">
        <v>22</v>
      </c>
      <c r="L61" s="30">
        <v>3272854000</v>
      </c>
      <c r="M61" s="30">
        <v>467550571.4285714</v>
      </c>
      <c r="N61" s="30">
        <v>4.0315638888871919E-4</v>
      </c>
      <c r="O61" s="30">
        <v>6.4408005978879598E-4</v>
      </c>
      <c r="P61" s="30">
        <v>0</v>
      </c>
      <c r="Q61" s="30">
        <v>7.8601550817726669E-4</v>
      </c>
      <c r="R61" s="30">
        <v>6.2129260883620228E-6</v>
      </c>
      <c r="S61" s="31" t="s">
        <v>81</v>
      </c>
    </row>
    <row r="62" spans="1:19" x14ac:dyDescent="0.25">
      <c r="A62" s="22"/>
      <c r="B62" s="29" t="s">
        <v>24</v>
      </c>
      <c r="C62" s="30">
        <v>88200</v>
      </c>
      <c r="D62" s="30">
        <v>886355000</v>
      </c>
      <c r="E62" s="30">
        <v>140328.75000000003</v>
      </c>
      <c r="F62" s="30">
        <v>42117.5</v>
      </c>
      <c r="G62" s="30">
        <v>123.75</v>
      </c>
      <c r="H62" s="30">
        <v>53009.5</v>
      </c>
      <c r="I62" s="31" t="s">
        <v>82</v>
      </c>
      <c r="J62" s="4"/>
      <c r="K62" s="46" t="s">
        <v>24</v>
      </c>
      <c r="L62" s="30">
        <v>886355000</v>
      </c>
      <c r="M62" s="30">
        <v>126622142.85714285</v>
      </c>
      <c r="N62" s="30">
        <v>6.9644217046217381E-4</v>
      </c>
      <c r="O62" s="30">
        <v>1.108248106007187E-3</v>
      </c>
      <c r="P62" s="30">
        <v>9.7731721488568361E-7</v>
      </c>
      <c r="Q62" s="30">
        <v>3.3262349735715377E-4</v>
      </c>
      <c r="R62" s="30">
        <v>5.9806172470398433E-5</v>
      </c>
      <c r="S62" s="31" t="s">
        <v>82</v>
      </c>
    </row>
    <row r="63" spans="1:19" x14ac:dyDescent="0.25">
      <c r="A63" s="22"/>
      <c r="B63" s="29" t="s">
        <v>26</v>
      </c>
      <c r="C63" s="30">
        <v>211000</v>
      </c>
      <c r="D63" s="30">
        <v>3180724000</v>
      </c>
      <c r="E63" s="30">
        <v>262578</v>
      </c>
      <c r="F63" s="30">
        <v>225667.99999999997</v>
      </c>
      <c r="G63" s="30">
        <v>1905.9999999999998</v>
      </c>
      <c r="H63" s="30">
        <v>86074</v>
      </c>
      <c r="I63" s="31" t="s">
        <v>83</v>
      </c>
      <c r="J63" s="4"/>
      <c r="K63" s="46" t="s">
        <v>26</v>
      </c>
      <c r="L63" s="30">
        <v>3180724000</v>
      </c>
      <c r="M63" s="30">
        <v>454389142.85714287</v>
      </c>
      <c r="N63" s="30">
        <v>4.6531481511756441E-4</v>
      </c>
      <c r="O63" s="30">
        <v>5.7787032134822133E-4</v>
      </c>
      <c r="P63" s="30">
        <v>4.1946424776245905E-6</v>
      </c>
      <c r="Q63" s="30">
        <v>4.9664038753441029E-4</v>
      </c>
      <c r="R63" s="30">
        <v>2.7061134508998582E-5</v>
      </c>
      <c r="S63" s="31" t="s">
        <v>83</v>
      </c>
    </row>
    <row r="64" spans="1:19" x14ac:dyDescent="0.25">
      <c r="A64" s="22"/>
      <c r="B64" s="29" t="s">
        <v>28</v>
      </c>
      <c r="C64" s="30">
        <v>189000</v>
      </c>
      <c r="D64" s="30">
        <v>2446777142.8571429</v>
      </c>
      <c r="E64" s="30">
        <v>219528.57142857142</v>
      </c>
      <c r="F64" s="30">
        <v>155452.85714285713</v>
      </c>
      <c r="G64" s="30">
        <v>330</v>
      </c>
      <c r="H64" s="30">
        <v>62404.28571428571</v>
      </c>
      <c r="I64" s="31" t="s">
        <v>84</v>
      </c>
      <c r="J64" s="4"/>
      <c r="K64" s="46" t="s">
        <v>28</v>
      </c>
      <c r="L64" s="30">
        <v>2446777142.8571429</v>
      </c>
      <c r="M64" s="30">
        <v>349539591.83673471</v>
      </c>
      <c r="N64" s="30">
        <v>5.3964457035026836E-4</v>
      </c>
      <c r="O64" s="30">
        <v>6.280506602270975E-4</v>
      </c>
      <c r="P64" s="30">
        <v>9.4409905975440573E-7</v>
      </c>
      <c r="Q64" s="30">
        <v>4.4473604928699207E-4</v>
      </c>
      <c r="R64" s="30">
        <v>2.5504687215369021E-5</v>
      </c>
      <c r="S64" s="31" t="s">
        <v>84</v>
      </c>
    </row>
    <row r="65" spans="1:19" x14ac:dyDescent="0.25">
      <c r="A65" s="22"/>
      <c r="B65" s="29" t="s">
        <v>30</v>
      </c>
      <c r="C65" s="30">
        <v>273000</v>
      </c>
      <c r="D65" s="30">
        <v>4198965000</v>
      </c>
      <c r="E65" s="30">
        <v>285535.00000000006</v>
      </c>
      <c r="F65" s="30">
        <v>414905</v>
      </c>
      <c r="G65" s="30">
        <v>505</v>
      </c>
      <c r="H65" s="30">
        <v>159082.5</v>
      </c>
      <c r="I65" s="31" t="s">
        <v>85</v>
      </c>
      <c r="J65" s="4"/>
      <c r="K65" s="46" t="s">
        <v>30</v>
      </c>
      <c r="L65" s="30">
        <v>4198965000</v>
      </c>
      <c r="M65" s="30">
        <v>599852142.85714281</v>
      </c>
      <c r="N65" s="30">
        <v>4.5575397746825709E-4</v>
      </c>
      <c r="O65" s="30">
        <v>4.7600896887685433E-4</v>
      </c>
      <c r="P65" s="30">
        <v>8.4187412850547697E-7</v>
      </c>
      <c r="Q65" s="30">
        <v>6.916787827476533E-4</v>
      </c>
      <c r="R65" s="30">
        <v>3.7886121937191663E-5</v>
      </c>
      <c r="S65" s="31" t="s">
        <v>85</v>
      </c>
    </row>
    <row r="66" spans="1:19" x14ac:dyDescent="0.25">
      <c r="A66" s="22"/>
      <c r="B66" s="29" t="s">
        <v>32</v>
      </c>
      <c r="C66" s="30">
        <v>311000</v>
      </c>
      <c r="D66" s="30">
        <v>7398897500</v>
      </c>
      <c r="E66" s="30">
        <v>906385</v>
      </c>
      <c r="F66" s="30">
        <v>754047.5</v>
      </c>
      <c r="G66" s="30">
        <v>2560</v>
      </c>
      <c r="H66" s="30">
        <v>276182.5</v>
      </c>
      <c r="I66" s="31" t="s">
        <v>86</v>
      </c>
      <c r="J66" s="4"/>
      <c r="K66" s="46" t="s">
        <v>32</v>
      </c>
      <c r="L66" s="30">
        <v>7398897500</v>
      </c>
      <c r="M66" s="30">
        <v>1056985357.1428572</v>
      </c>
      <c r="N66" s="30">
        <v>2.9391845203964508E-4</v>
      </c>
      <c r="O66" s="30">
        <v>8.5751897495539022E-4</v>
      </c>
      <c r="P66" s="30">
        <v>2.4219824642793063E-6</v>
      </c>
      <c r="Q66" s="30">
        <v>7.1339446181001959E-4</v>
      </c>
      <c r="R66" s="30">
        <v>3.7327520755626091E-5</v>
      </c>
      <c r="S66" s="31" t="s">
        <v>86</v>
      </c>
    </row>
    <row r="67" spans="1:19" x14ac:dyDescent="0.25">
      <c r="A67" s="23"/>
      <c r="B67" s="32" t="s">
        <v>34</v>
      </c>
      <c r="C67" s="33">
        <f>AVERAGE(C55:C66)</f>
        <v>216106.66666666666</v>
      </c>
      <c r="D67" s="33">
        <f t="shared" ref="D67:H67" si="6">AVERAGE(D55:D66)</f>
        <v>2750486523.9464288</v>
      </c>
      <c r="E67" s="33">
        <f t="shared" si="6"/>
        <v>286331.14484126988</v>
      </c>
      <c r="F67" s="33">
        <f t="shared" si="6"/>
        <v>301020.00198412698</v>
      </c>
      <c r="G67" s="33">
        <f t="shared" si="6"/>
        <v>648.55555555555577</v>
      </c>
      <c r="H67" s="33">
        <f t="shared" si="6"/>
        <v>72572.190476190473</v>
      </c>
      <c r="I67" s="37"/>
      <c r="J67" s="6"/>
      <c r="K67" s="47" t="s">
        <v>34</v>
      </c>
      <c r="L67" s="33">
        <f t="shared" ref="L67" si="7">AVERAGE(L55:L66)</f>
        <v>2750486523.9464288</v>
      </c>
      <c r="M67" s="34">
        <f>AVERAGE(M55:M66)</f>
        <v>392913359.98639458</v>
      </c>
      <c r="N67" s="33">
        <f>AVERAGE(N55:N66)</f>
        <v>7.5533447064216833E-4</v>
      </c>
      <c r="O67" s="33">
        <f>AVERAGE(O55:O66)</f>
        <v>7.38582139306649E-4</v>
      </c>
      <c r="P67" s="33">
        <f t="shared" ref="P67:R67" si="8">AVERAGE(P55:P66)</f>
        <v>1.180818248100969E-6</v>
      </c>
      <c r="Q67" s="33">
        <f t="shared" si="8"/>
        <v>6.6781705622923277E-4</v>
      </c>
      <c r="R67" s="33">
        <f t="shared" si="8"/>
        <v>2.7841250804721775E-5</v>
      </c>
      <c r="S67" s="37"/>
    </row>
    <row r="68" spans="1:19" x14ac:dyDescent="0.25">
      <c r="A68" s="21" t="s">
        <v>87</v>
      </c>
      <c r="B68" s="26" t="s">
        <v>10</v>
      </c>
      <c r="C68" s="27">
        <v>87.5</v>
      </c>
      <c r="D68" s="27">
        <v>5820625</v>
      </c>
      <c r="E68" s="27">
        <v>0</v>
      </c>
      <c r="F68" s="27">
        <v>212</v>
      </c>
      <c r="G68" s="27">
        <v>0</v>
      </c>
      <c r="H68" s="27">
        <v>137.5</v>
      </c>
      <c r="I68" s="28" t="s">
        <v>88</v>
      </c>
      <c r="J68" s="4"/>
      <c r="K68" s="45" t="s">
        <v>10</v>
      </c>
      <c r="L68" s="27">
        <v>5820625</v>
      </c>
      <c r="M68" s="27">
        <v>1663035.7142857143</v>
      </c>
      <c r="N68" s="27">
        <v>5.6493074197358527E-4</v>
      </c>
      <c r="O68" s="27">
        <v>1.6301514012670461E-3</v>
      </c>
      <c r="P68" s="27">
        <v>0</v>
      </c>
      <c r="Q68" s="27">
        <v>1.2747771931708365E-4</v>
      </c>
      <c r="R68" s="27">
        <v>3.745302265650167E-5</v>
      </c>
      <c r="S68" s="28" t="s">
        <v>88</v>
      </c>
    </row>
    <row r="69" spans="1:19" x14ac:dyDescent="0.25">
      <c r="A69" s="22"/>
      <c r="B69" s="29" t="s">
        <v>12</v>
      </c>
      <c r="C69" s="30">
        <v>0</v>
      </c>
      <c r="D69" s="30">
        <v>784205</v>
      </c>
      <c r="E69" s="30">
        <v>94.5</v>
      </c>
      <c r="F69" s="30">
        <v>8.5</v>
      </c>
      <c r="G69" s="30">
        <v>0</v>
      </c>
      <c r="H69" s="30">
        <v>587.5</v>
      </c>
      <c r="I69" s="31" t="s">
        <v>89</v>
      </c>
      <c r="J69" s="4"/>
      <c r="K69" s="46" t="s">
        <v>12</v>
      </c>
      <c r="L69" s="30">
        <v>784205</v>
      </c>
      <c r="M69" s="30">
        <v>112029.28571428571</v>
      </c>
      <c r="N69" s="30">
        <v>0</v>
      </c>
      <c r="O69" s="30">
        <v>8.4352943426782546E-4</v>
      </c>
      <c r="P69" s="30">
        <v>0</v>
      </c>
      <c r="Q69" s="30">
        <v>7.5873017897105994E-5</v>
      </c>
      <c r="R69" s="30">
        <v>7.4916635318571039E-4</v>
      </c>
      <c r="S69" s="31" t="s">
        <v>89</v>
      </c>
    </row>
    <row r="70" spans="1:19" x14ac:dyDescent="0.25">
      <c r="A70" s="22"/>
      <c r="B70" s="29" t="s">
        <v>14</v>
      </c>
      <c r="C70" s="30">
        <v>13600</v>
      </c>
      <c r="D70" s="30">
        <v>80622525</v>
      </c>
      <c r="E70" s="30">
        <v>14462</v>
      </c>
      <c r="F70" s="30">
        <v>22775</v>
      </c>
      <c r="G70" s="30">
        <v>0</v>
      </c>
      <c r="H70" s="30">
        <v>1747.5</v>
      </c>
      <c r="I70" s="31" t="s">
        <v>90</v>
      </c>
      <c r="J70" s="4"/>
      <c r="K70" s="46" t="s">
        <v>14</v>
      </c>
      <c r="L70" s="30">
        <v>80622525</v>
      </c>
      <c r="M70" s="30">
        <v>11517503.571428571</v>
      </c>
      <c r="N70" s="30">
        <v>1.1778160011733695E-3</v>
      </c>
      <c r="O70" s="30">
        <v>1.2556540495351641E-3</v>
      </c>
      <c r="P70" s="30">
        <v>0</v>
      </c>
      <c r="Q70" s="30">
        <v>1.977425043435442E-3</v>
      </c>
      <c r="R70" s="30">
        <v>2.1675083979322155E-5</v>
      </c>
      <c r="S70" s="31" t="s">
        <v>90</v>
      </c>
    </row>
    <row r="71" spans="1:19" x14ac:dyDescent="0.25">
      <c r="A71" s="22"/>
      <c r="B71" s="29" t="s">
        <v>16</v>
      </c>
      <c r="C71" s="30">
        <v>0</v>
      </c>
      <c r="D71" s="30">
        <v>452529.99999999994</v>
      </c>
      <c r="E71" s="30">
        <v>0</v>
      </c>
      <c r="F71" s="30">
        <v>48.5</v>
      </c>
      <c r="G71" s="30">
        <v>0</v>
      </c>
      <c r="H71" s="30">
        <v>0</v>
      </c>
      <c r="I71" s="31" t="s">
        <v>91</v>
      </c>
      <c r="J71" s="4"/>
      <c r="K71" s="46" t="s">
        <v>16</v>
      </c>
      <c r="L71" s="30">
        <v>452529.99999999994</v>
      </c>
      <c r="M71" s="30">
        <v>64647.142857142848</v>
      </c>
      <c r="N71" s="30">
        <v>0</v>
      </c>
      <c r="O71" s="30">
        <v>0</v>
      </c>
      <c r="P71" s="30">
        <v>0</v>
      </c>
      <c r="Q71" s="30">
        <v>7.5022650432015573E-4</v>
      </c>
      <c r="R71" s="30">
        <v>0</v>
      </c>
      <c r="S71" s="31" t="s">
        <v>91</v>
      </c>
    </row>
    <row r="72" spans="1:19" x14ac:dyDescent="0.25">
      <c r="A72" s="22"/>
      <c r="B72" s="29" t="s">
        <v>18</v>
      </c>
      <c r="C72" s="30">
        <v>179</v>
      </c>
      <c r="D72" s="30">
        <v>6181100</v>
      </c>
      <c r="E72" s="30">
        <v>437.75000000000006</v>
      </c>
      <c r="F72" s="30">
        <v>598</v>
      </c>
      <c r="G72" s="30">
        <v>0</v>
      </c>
      <c r="H72" s="30">
        <v>30.5</v>
      </c>
      <c r="I72" s="31" t="s">
        <v>92</v>
      </c>
      <c r="J72" s="4"/>
      <c r="K72" s="46" t="s">
        <v>18</v>
      </c>
      <c r="L72" s="30">
        <v>6181100</v>
      </c>
      <c r="M72" s="30">
        <v>883014.28571428568</v>
      </c>
      <c r="N72" s="30">
        <v>2.0271472715212502E-4</v>
      </c>
      <c r="O72" s="30">
        <v>4.9574509391532259E-4</v>
      </c>
      <c r="P72" s="30">
        <v>0</v>
      </c>
      <c r="Q72" s="30">
        <v>6.772257365193898E-4</v>
      </c>
      <c r="R72" s="30">
        <v>4.9343967902153337E-6</v>
      </c>
      <c r="S72" s="31" t="s">
        <v>92</v>
      </c>
    </row>
    <row r="73" spans="1:19" x14ac:dyDescent="0.25">
      <c r="A73" s="22"/>
      <c r="B73" s="29" t="s">
        <v>20</v>
      </c>
      <c r="C73" s="30">
        <v>3510</v>
      </c>
      <c r="D73" s="30">
        <v>4450785</v>
      </c>
      <c r="E73" s="30">
        <v>739.5</v>
      </c>
      <c r="F73" s="30">
        <v>594</v>
      </c>
      <c r="G73" s="30">
        <v>0</v>
      </c>
      <c r="H73" s="30">
        <v>93</v>
      </c>
      <c r="I73" s="31" t="s">
        <v>93</v>
      </c>
      <c r="J73" s="4"/>
      <c r="K73" s="46" t="s">
        <v>20</v>
      </c>
      <c r="L73" s="30">
        <v>4450785</v>
      </c>
      <c r="M73" s="30">
        <v>635826.42857142852</v>
      </c>
      <c r="N73" s="30">
        <v>5.5203744957350222E-3</v>
      </c>
      <c r="O73" s="30">
        <v>1.1630532591441736E-3</v>
      </c>
      <c r="P73" s="30">
        <v>0</v>
      </c>
      <c r="Q73" s="30">
        <v>9.3421722235515761E-4</v>
      </c>
      <c r="R73" s="30">
        <v>2.089519039899703E-5</v>
      </c>
      <c r="S73" s="31" t="s">
        <v>93</v>
      </c>
    </row>
    <row r="74" spans="1:19" x14ac:dyDescent="0.25">
      <c r="A74" s="22"/>
      <c r="B74" s="29" t="s">
        <v>22</v>
      </c>
      <c r="C74" s="30">
        <v>358</v>
      </c>
      <c r="D74" s="30">
        <v>10857975</v>
      </c>
      <c r="E74" s="30">
        <v>478.5</v>
      </c>
      <c r="F74" s="30">
        <v>386</v>
      </c>
      <c r="G74" s="30">
        <v>0</v>
      </c>
      <c r="H74" s="30">
        <v>0</v>
      </c>
      <c r="I74" s="31" t="s">
        <v>94</v>
      </c>
      <c r="J74" s="4"/>
      <c r="K74" s="46" t="s">
        <v>22</v>
      </c>
      <c r="L74" s="30">
        <v>10857975</v>
      </c>
      <c r="M74" s="30">
        <v>1551139.2857142857</v>
      </c>
      <c r="N74" s="30">
        <v>2.3047575629894156E-4</v>
      </c>
      <c r="O74" s="30">
        <v>3.0848293535396795E-4</v>
      </c>
      <c r="P74" s="30">
        <v>0</v>
      </c>
      <c r="Q74" s="30">
        <v>2.488493480598362E-4</v>
      </c>
      <c r="R74" s="30">
        <v>0</v>
      </c>
      <c r="S74" s="31" t="s">
        <v>94</v>
      </c>
    </row>
    <row r="75" spans="1:19" x14ac:dyDescent="0.25">
      <c r="A75" s="22"/>
      <c r="B75" s="29" t="s">
        <v>24</v>
      </c>
      <c r="C75" s="30">
        <v>1370</v>
      </c>
      <c r="D75" s="30">
        <v>12921510</v>
      </c>
      <c r="E75" s="30">
        <v>3802.0000000000005</v>
      </c>
      <c r="F75" s="30">
        <v>464.49999999999994</v>
      </c>
      <c r="G75" s="30">
        <v>37.5</v>
      </c>
      <c r="H75" s="30">
        <v>1077.6500000000001</v>
      </c>
      <c r="I75" s="31" t="s">
        <v>95</v>
      </c>
      <c r="J75" s="4"/>
      <c r="K75" s="46" t="s">
        <v>24</v>
      </c>
      <c r="L75" s="30">
        <v>12921510</v>
      </c>
      <c r="M75" s="30">
        <v>1845930</v>
      </c>
      <c r="N75" s="30">
        <v>7.4000639244175019E-4</v>
      </c>
      <c r="O75" s="30">
        <v>2.0596664012178145E-3</v>
      </c>
      <c r="P75" s="30">
        <v>2.03149631892867E-5</v>
      </c>
      <c r="Q75" s="30">
        <v>2.5163467737129792E-4</v>
      </c>
      <c r="R75" s="30">
        <v>8.3399695546418346E-5</v>
      </c>
      <c r="S75" s="31" t="s">
        <v>95</v>
      </c>
    </row>
    <row r="76" spans="1:19" x14ac:dyDescent="0.25">
      <c r="A76" s="22"/>
      <c r="B76" s="29" t="s">
        <v>26</v>
      </c>
      <c r="C76" s="30">
        <v>490</v>
      </c>
      <c r="D76" s="30">
        <v>2744895</v>
      </c>
      <c r="E76" s="30">
        <v>86.5</v>
      </c>
      <c r="F76" s="30">
        <v>170.5</v>
      </c>
      <c r="G76" s="30">
        <v>0</v>
      </c>
      <c r="H76" s="30">
        <v>0</v>
      </c>
      <c r="I76" s="31" t="s">
        <v>96</v>
      </c>
      <c r="J76" s="4"/>
      <c r="K76" s="46" t="s">
        <v>26</v>
      </c>
      <c r="L76" s="30">
        <v>2744895</v>
      </c>
      <c r="M76" s="30">
        <v>392127.85714285716</v>
      </c>
      <c r="N76" s="30">
        <v>1.2492098969177328E-3</v>
      </c>
      <c r="O76" s="30">
        <v>2.2059131587911376E-4</v>
      </c>
      <c r="P76" s="30">
        <v>0</v>
      </c>
      <c r="Q76" s="30">
        <v>4.3480716020102768E-4</v>
      </c>
      <c r="R76" s="30">
        <v>0</v>
      </c>
      <c r="S76" s="31" t="s">
        <v>96</v>
      </c>
    </row>
    <row r="77" spans="1:19" x14ac:dyDescent="0.25">
      <c r="A77" s="22"/>
      <c r="B77" s="29" t="s">
        <v>28</v>
      </c>
      <c r="C77" s="30">
        <v>7370</v>
      </c>
      <c r="D77" s="30">
        <v>39386294.999999993</v>
      </c>
      <c r="E77" s="30">
        <v>7263</v>
      </c>
      <c r="F77" s="30">
        <v>7554.5</v>
      </c>
      <c r="G77" s="30">
        <v>0</v>
      </c>
      <c r="H77" s="30">
        <v>3817</v>
      </c>
      <c r="I77" s="31" t="s">
        <v>97</v>
      </c>
      <c r="J77" s="4"/>
      <c r="K77" s="46" t="s">
        <v>28</v>
      </c>
      <c r="L77" s="30">
        <v>39386294.999999993</v>
      </c>
      <c r="M77" s="30">
        <v>5626613.57142857</v>
      </c>
      <c r="N77" s="30">
        <v>1.3105573905847201E-3</v>
      </c>
      <c r="O77" s="30">
        <v>1.2908297162756745E-3</v>
      </c>
      <c r="P77" s="30">
        <v>0</v>
      </c>
      <c r="Q77" s="30">
        <v>1.3426370771863669E-3</v>
      </c>
      <c r="R77" s="30">
        <v>9.6911882673909815E-5</v>
      </c>
      <c r="S77" s="31" t="s">
        <v>97</v>
      </c>
    </row>
    <row r="78" spans="1:19" x14ac:dyDescent="0.25">
      <c r="A78" s="22"/>
      <c r="B78" s="29" t="s">
        <v>30</v>
      </c>
      <c r="C78" s="30">
        <v>492</v>
      </c>
      <c r="D78" s="30">
        <v>61888185</v>
      </c>
      <c r="E78" s="30">
        <v>411.5</v>
      </c>
      <c r="F78" s="30">
        <v>441</v>
      </c>
      <c r="G78" s="30">
        <v>0</v>
      </c>
      <c r="H78" s="30">
        <v>23</v>
      </c>
      <c r="I78" s="31" t="s">
        <v>98</v>
      </c>
      <c r="J78" s="4"/>
      <c r="K78" s="46" t="s">
        <v>30</v>
      </c>
      <c r="L78" s="30">
        <v>61888185</v>
      </c>
      <c r="M78" s="30">
        <v>8841169.2857142854</v>
      </c>
      <c r="N78" s="30">
        <v>5.5592194212837231E-5</v>
      </c>
      <c r="O78" s="30">
        <v>4.6543617331805742E-5</v>
      </c>
      <c r="P78" s="30">
        <v>0</v>
      </c>
      <c r="Q78" s="30">
        <v>4.9880280056686104E-5</v>
      </c>
      <c r="R78" s="30">
        <v>3.7163797904236487E-7</v>
      </c>
      <c r="S78" s="31" t="s">
        <v>98</v>
      </c>
    </row>
    <row r="79" spans="1:19" x14ac:dyDescent="0.25">
      <c r="A79" s="22"/>
      <c r="B79" s="29" t="s">
        <v>32</v>
      </c>
      <c r="C79" s="30">
        <v>339</v>
      </c>
      <c r="D79" s="30">
        <v>21206850</v>
      </c>
      <c r="E79" s="30">
        <v>456.50000000000006</v>
      </c>
      <c r="F79" s="30">
        <v>144.5</v>
      </c>
      <c r="G79" s="30">
        <v>0</v>
      </c>
      <c r="H79" s="30">
        <v>1160</v>
      </c>
      <c r="I79" s="31" t="s">
        <v>99</v>
      </c>
      <c r="J79" s="4"/>
      <c r="K79" s="46" t="s">
        <v>32</v>
      </c>
      <c r="L79" s="30">
        <v>21206850</v>
      </c>
      <c r="M79" s="30">
        <v>3029550</v>
      </c>
      <c r="N79" s="30">
        <v>1.1189780660494133E-4</v>
      </c>
      <c r="O79" s="30">
        <v>1.5068244458748E-4</v>
      </c>
      <c r="P79" s="30">
        <v>0</v>
      </c>
      <c r="Q79" s="30">
        <v>4.7696852667887969E-5</v>
      </c>
      <c r="R79" s="30">
        <v>5.4699307063519569E-5</v>
      </c>
      <c r="S79" s="31" t="s">
        <v>99</v>
      </c>
    </row>
    <row r="80" spans="1:19" x14ac:dyDescent="0.25">
      <c r="A80" s="23"/>
      <c r="B80" s="32" t="s">
        <v>34</v>
      </c>
      <c r="C80" s="33">
        <f>AVERAGE(C68:C79)</f>
        <v>2316.2916666666665</v>
      </c>
      <c r="D80" s="33">
        <f t="shared" ref="D80:H80" si="9">AVERAGE(D68:D79)</f>
        <v>20609790</v>
      </c>
      <c r="E80" s="33">
        <f t="shared" si="9"/>
        <v>2352.6458333333335</v>
      </c>
      <c r="F80" s="33">
        <f t="shared" si="9"/>
        <v>2783.0833333333335</v>
      </c>
      <c r="G80" s="33">
        <f t="shared" si="9"/>
        <v>3.125</v>
      </c>
      <c r="H80" s="33">
        <f t="shared" si="9"/>
        <v>722.80416666666667</v>
      </c>
      <c r="I80" s="37"/>
      <c r="J80" s="6"/>
      <c r="K80" s="47" t="s">
        <v>34</v>
      </c>
      <c r="L80" s="33">
        <f t="shared" ref="L80" si="10">AVERAGE(L68:L79)</f>
        <v>20609790</v>
      </c>
      <c r="M80" s="33">
        <f>AVERAGE(M68:M79)</f>
        <v>3013548.8690476194</v>
      </c>
      <c r="N80" s="33">
        <f>AVERAGE(N68:N79)</f>
        <v>9.3029795025791854E-4</v>
      </c>
      <c r="O80" s="33">
        <f>AVERAGE(O68:O79)</f>
        <v>7.8874413906461569E-4</v>
      </c>
      <c r="P80" s="33">
        <f t="shared" ref="P80:R80" si="11">AVERAGE(P68:P79)</f>
        <v>1.6929135991072251E-6</v>
      </c>
      <c r="Q80" s="33">
        <f t="shared" si="11"/>
        <v>5.7649588661561968E-4</v>
      </c>
      <c r="R80" s="33">
        <f t="shared" si="11"/>
        <v>8.9125547522803054E-5</v>
      </c>
      <c r="S80" s="37"/>
    </row>
    <row r="81" spans="1:19" x14ac:dyDescent="0.25">
      <c r="A81" s="18" t="s">
        <v>100</v>
      </c>
      <c r="B81" s="26" t="s">
        <v>10</v>
      </c>
      <c r="C81" s="27">
        <v>16538400</v>
      </c>
      <c r="D81" s="27">
        <v>665008300000</v>
      </c>
      <c r="E81" s="27">
        <v>38312250</v>
      </c>
      <c r="F81" s="27">
        <v>4527850</v>
      </c>
      <c r="G81" s="27">
        <v>0</v>
      </c>
      <c r="H81" s="27">
        <v>1505649.9999999998</v>
      </c>
      <c r="I81" s="28" t="s">
        <v>101</v>
      </c>
      <c r="J81" s="8"/>
      <c r="K81" s="45" t="s">
        <v>10</v>
      </c>
      <c r="L81" s="27">
        <v>665008300000</v>
      </c>
      <c r="M81" s="27">
        <v>95001185714.285721</v>
      </c>
      <c r="N81" s="27">
        <v>1.7408624824682639E-4</v>
      </c>
      <c r="O81" s="27">
        <v>0</v>
      </c>
      <c r="P81" s="27">
        <v>4.7660984080950566E-5</v>
      </c>
      <c r="Q81" s="27">
        <v>0</v>
      </c>
      <c r="R81" s="27">
        <v>1.5848749556960413E-5</v>
      </c>
      <c r="S81" s="28" t="s">
        <v>101</v>
      </c>
    </row>
    <row r="82" spans="1:19" x14ac:dyDescent="0.25">
      <c r="A82" s="24"/>
      <c r="B82" s="29" t="s">
        <v>12</v>
      </c>
      <c r="C82" s="30">
        <v>36074775</v>
      </c>
      <c r="D82" s="30">
        <v>809049150000</v>
      </c>
      <c r="E82" s="30">
        <v>74353900</v>
      </c>
      <c r="F82" s="30">
        <v>397575</v>
      </c>
      <c r="G82" s="30">
        <v>14800</v>
      </c>
      <c r="H82" s="30">
        <v>10310742.5</v>
      </c>
      <c r="I82" s="31" t="s">
        <v>102</v>
      </c>
      <c r="J82" s="8"/>
      <c r="K82" s="46" t="s">
        <v>12</v>
      </c>
      <c r="L82" s="30">
        <v>809049150000</v>
      </c>
      <c r="M82" s="30">
        <v>115578450000</v>
      </c>
      <c r="N82" s="30">
        <v>3.1212371337390317E-4</v>
      </c>
      <c r="O82" s="30">
        <v>4.7710018606409762E-7</v>
      </c>
      <c r="P82" s="30">
        <v>3.4398713601021642E-6</v>
      </c>
      <c r="Q82" s="30">
        <v>1.2805155286301209E-7</v>
      </c>
      <c r="R82" s="30">
        <v>8.9209904614571313E-5</v>
      </c>
      <c r="S82" s="31" t="s">
        <v>102</v>
      </c>
    </row>
    <row r="83" spans="1:19" x14ac:dyDescent="0.25">
      <c r="A83" s="24"/>
      <c r="B83" s="29" t="s">
        <v>14</v>
      </c>
      <c r="C83" s="30">
        <v>3825350</v>
      </c>
      <c r="D83" s="30">
        <v>280238350000</v>
      </c>
      <c r="E83" s="30">
        <v>15130950</v>
      </c>
      <c r="F83" s="30">
        <v>89949.999999999985</v>
      </c>
      <c r="G83" s="30">
        <v>0</v>
      </c>
      <c r="H83" s="30">
        <v>936327.50000000012</v>
      </c>
      <c r="I83" s="31" t="s">
        <v>103</v>
      </c>
      <c r="J83" s="8"/>
      <c r="K83" s="46" t="s">
        <v>14</v>
      </c>
      <c r="L83" s="30">
        <v>280238350000</v>
      </c>
      <c r="M83" s="30">
        <v>40034050000</v>
      </c>
      <c r="N83" s="30">
        <v>9.5552411010127634E-5</v>
      </c>
      <c r="O83" s="30">
        <v>0</v>
      </c>
      <c r="P83" s="30">
        <v>2.2468373796805465E-6</v>
      </c>
      <c r="Q83" s="30">
        <v>0</v>
      </c>
      <c r="R83" s="30">
        <v>2.3388278228158283E-5</v>
      </c>
      <c r="S83" s="31" t="s">
        <v>103</v>
      </c>
    </row>
    <row r="84" spans="1:19" x14ac:dyDescent="0.25">
      <c r="A84" s="24"/>
      <c r="B84" s="29" t="s">
        <v>16</v>
      </c>
      <c r="C84" s="30">
        <v>14891200</v>
      </c>
      <c r="D84" s="30">
        <v>202855250000</v>
      </c>
      <c r="E84" s="30">
        <v>48121425</v>
      </c>
      <c r="F84" s="30">
        <v>229625</v>
      </c>
      <c r="G84" s="30">
        <v>0</v>
      </c>
      <c r="H84" s="30">
        <v>4067475</v>
      </c>
      <c r="I84" s="31" t="s">
        <v>104</v>
      </c>
      <c r="J84" s="8"/>
      <c r="K84" s="46" t="s">
        <v>16</v>
      </c>
      <c r="L84" s="30">
        <v>202855250000</v>
      </c>
      <c r="M84" s="30">
        <v>28979321428.57143</v>
      </c>
      <c r="N84" s="30">
        <v>5.1385606238931456E-4</v>
      </c>
      <c r="O84" s="30">
        <v>8.9788161755734687E-7</v>
      </c>
      <c r="P84" s="30">
        <v>7.9237535138972235E-6</v>
      </c>
      <c r="Q84" s="30">
        <v>0</v>
      </c>
      <c r="R84" s="30">
        <v>1.4035784136718176E-4</v>
      </c>
      <c r="S84" s="31" t="s">
        <v>104</v>
      </c>
    </row>
    <row r="85" spans="1:19" x14ac:dyDescent="0.25">
      <c r="A85" s="24"/>
      <c r="B85" s="29" t="s">
        <v>18</v>
      </c>
      <c r="C85" s="30">
        <v>986333.33333333326</v>
      </c>
      <c r="D85" s="30">
        <v>164628366666.66666</v>
      </c>
      <c r="E85" s="30">
        <v>3045266.6666666665</v>
      </c>
      <c r="F85" s="30">
        <v>17900</v>
      </c>
      <c r="G85" s="30">
        <v>0</v>
      </c>
      <c r="H85" s="30">
        <v>226100.00000000003</v>
      </c>
      <c r="I85" s="31" t="s">
        <v>105</v>
      </c>
      <c r="J85" s="8"/>
      <c r="K85" s="46" t="s">
        <v>18</v>
      </c>
      <c r="L85" s="30">
        <v>164628366666.66666</v>
      </c>
      <c r="M85" s="30">
        <v>23518338095.238094</v>
      </c>
      <c r="N85" s="30">
        <v>4.193890441319246E-5</v>
      </c>
      <c r="O85" s="30">
        <v>0</v>
      </c>
      <c r="P85" s="30">
        <v>7.6110820107753814E-7</v>
      </c>
      <c r="Q85" s="30">
        <v>0</v>
      </c>
      <c r="R85" s="30">
        <v>9.6137745398676754E-6</v>
      </c>
      <c r="S85" s="31" t="s">
        <v>105</v>
      </c>
    </row>
    <row r="86" spans="1:19" x14ac:dyDescent="0.25">
      <c r="A86" s="24"/>
      <c r="B86" s="29" t="s">
        <v>20</v>
      </c>
      <c r="C86" s="30">
        <v>201550</v>
      </c>
      <c r="D86" s="30">
        <v>160166875000</v>
      </c>
      <c r="E86" s="30">
        <v>355875</v>
      </c>
      <c r="F86" s="30">
        <v>1700</v>
      </c>
      <c r="G86" s="30">
        <v>0</v>
      </c>
      <c r="H86" s="30">
        <v>24950.000000000004</v>
      </c>
      <c r="I86" s="31" t="s">
        <v>106</v>
      </c>
      <c r="J86" s="8"/>
      <c r="K86" s="46" t="s">
        <v>20</v>
      </c>
      <c r="L86" s="30">
        <v>160166875000</v>
      </c>
      <c r="M86" s="30">
        <v>22880982142.857143</v>
      </c>
      <c r="N86" s="30">
        <v>8.8086253789992467E-6</v>
      </c>
      <c r="O86" s="30">
        <v>0</v>
      </c>
      <c r="P86" s="30">
        <v>7.4297510018847533E-8</v>
      </c>
      <c r="Q86" s="30">
        <v>0</v>
      </c>
      <c r="R86" s="30">
        <v>1.0904252205707331E-6</v>
      </c>
      <c r="S86" s="31" t="s">
        <v>106</v>
      </c>
    </row>
    <row r="87" spans="1:19" x14ac:dyDescent="0.25">
      <c r="A87" s="24"/>
      <c r="B87" s="29" t="s">
        <v>22</v>
      </c>
      <c r="C87" s="30">
        <v>550000</v>
      </c>
      <c r="D87" s="30">
        <v>206255475000</v>
      </c>
      <c r="E87" s="30">
        <v>14415550</v>
      </c>
      <c r="F87" s="30">
        <v>30000</v>
      </c>
      <c r="G87" s="30">
        <v>9125</v>
      </c>
      <c r="H87" s="30">
        <v>48505800</v>
      </c>
      <c r="I87" s="31" t="s">
        <v>107</v>
      </c>
      <c r="J87" s="8"/>
      <c r="K87" s="46" t="s">
        <v>22</v>
      </c>
      <c r="L87" s="30">
        <v>206255475000</v>
      </c>
      <c r="M87" s="30">
        <v>29465067857.142857</v>
      </c>
      <c r="N87" s="30">
        <v>1.8666171164668479E-5</v>
      </c>
      <c r="O87" s="30">
        <v>9.9906438847259695E-5</v>
      </c>
      <c r="P87" s="30">
        <v>1.0181547908000988E-6</v>
      </c>
      <c r="Q87" s="30">
        <v>3.0968874886836338E-7</v>
      </c>
      <c r="R87" s="30">
        <v>1.6462137550530477E-3</v>
      </c>
      <c r="S87" s="31" t="s">
        <v>107</v>
      </c>
    </row>
    <row r="88" spans="1:19" x14ac:dyDescent="0.25">
      <c r="A88" s="24"/>
      <c r="B88" s="29" t="s">
        <v>24</v>
      </c>
      <c r="C88" s="30">
        <v>307800</v>
      </c>
      <c r="D88" s="30">
        <v>151583750000</v>
      </c>
      <c r="E88" s="30">
        <v>594000</v>
      </c>
      <c r="F88" s="30">
        <v>4050</v>
      </c>
      <c r="G88" s="30">
        <v>0</v>
      </c>
      <c r="H88" s="30">
        <v>125300</v>
      </c>
      <c r="I88" s="31" t="s">
        <v>108</v>
      </c>
      <c r="J88" s="8"/>
      <c r="K88" s="46" t="s">
        <v>24</v>
      </c>
      <c r="L88" s="30">
        <v>151583750000</v>
      </c>
      <c r="M88" s="30">
        <v>21654821428.57143</v>
      </c>
      <c r="N88" s="30">
        <v>1.4213924645616697E-5</v>
      </c>
      <c r="O88" s="30">
        <v>0</v>
      </c>
      <c r="P88" s="30">
        <v>1.870253242844302E-7</v>
      </c>
      <c r="Q88" s="30">
        <v>0</v>
      </c>
      <c r="R88" s="30">
        <v>5.7862402797133592E-6</v>
      </c>
      <c r="S88" s="31" t="s">
        <v>108</v>
      </c>
    </row>
    <row r="89" spans="1:19" x14ac:dyDescent="0.25">
      <c r="A89" s="24"/>
      <c r="B89" s="29" t="s">
        <v>26</v>
      </c>
      <c r="C89" s="30">
        <v>8200</v>
      </c>
      <c r="D89" s="30">
        <v>332104950000.00006</v>
      </c>
      <c r="E89" s="30">
        <v>62550</v>
      </c>
      <c r="F89" s="30">
        <v>3800</v>
      </c>
      <c r="G89" s="30">
        <v>0</v>
      </c>
      <c r="H89" s="30">
        <v>39500</v>
      </c>
      <c r="I89" s="31" t="s">
        <v>109</v>
      </c>
      <c r="J89" s="8"/>
      <c r="K89" s="46" t="s">
        <v>26</v>
      </c>
      <c r="L89" s="30">
        <v>332104950000.00006</v>
      </c>
      <c r="M89" s="30">
        <v>47443564285.714294</v>
      </c>
      <c r="N89" s="30">
        <v>1.7283693001263602E-7</v>
      </c>
      <c r="O89" s="30">
        <v>2.3712383690757993E-7</v>
      </c>
      <c r="P89" s="30">
        <v>8.0095162688782558E-8</v>
      </c>
      <c r="Q89" s="30">
        <v>0</v>
      </c>
      <c r="R89" s="30">
        <v>8.3256813847550282E-7</v>
      </c>
      <c r="S89" s="31" t="s">
        <v>109</v>
      </c>
    </row>
    <row r="90" spans="1:19" x14ac:dyDescent="0.25">
      <c r="A90" s="25"/>
      <c r="B90" s="32" t="s">
        <v>34</v>
      </c>
      <c r="C90" s="33">
        <f t="shared" ref="C90:G90" si="12">AVERAGE(C81:C89)</f>
        <v>8153734.2592592584</v>
      </c>
      <c r="D90" s="34">
        <v>330210051851.85187</v>
      </c>
      <c r="E90" s="33">
        <f t="shared" si="12"/>
        <v>21599085.185185183</v>
      </c>
      <c r="F90" s="33">
        <f t="shared" si="12"/>
        <v>589161.11111111112</v>
      </c>
      <c r="G90" s="33">
        <f t="shared" si="12"/>
        <v>2658.3333333333335</v>
      </c>
      <c r="H90" s="33">
        <f>AVERAGE(H81:H89)</f>
        <v>7304649.444444444</v>
      </c>
      <c r="I90" s="36"/>
      <c r="J90" s="9"/>
      <c r="K90" s="47" t="s">
        <v>34</v>
      </c>
      <c r="L90" s="33">
        <v>330210051851.85187</v>
      </c>
      <c r="M90" s="34">
        <v>47172864550.264549</v>
      </c>
      <c r="N90" s="34">
        <v>1.310465441725179E-4</v>
      </c>
      <c r="O90" s="34">
        <v>1.1279838276420968E-5</v>
      </c>
      <c r="P90" s="34">
        <v>7.0435697026111328E-6</v>
      </c>
      <c r="Q90" s="34">
        <v>4.8637811303486165E-8</v>
      </c>
      <c r="R90" s="34">
        <v>2.1470461522206074E-4</v>
      </c>
      <c r="S90" s="36"/>
    </row>
    <row r="91" spans="1:19" x14ac:dyDescent="0.25">
      <c r="A91" s="18" t="s">
        <v>110</v>
      </c>
      <c r="B91" s="26" t="s">
        <v>10</v>
      </c>
      <c r="C91" s="27">
        <v>38553450</v>
      </c>
      <c r="D91" s="27">
        <v>358228200000</v>
      </c>
      <c r="E91" s="27">
        <v>1374960450.0000002</v>
      </c>
      <c r="F91" s="27">
        <v>3789200</v>
      </c>
      <c r="G91" s="27">
        <v>0</v>
      </c>
      <c r="H91" s="27">
        <v>116510450</v>
      </c>
      <c r="I91" s="28" t="s">
        <v>111</v>
      </c>
      <c r="J91" s="8"/>
      <c r="K91" s="45" t="s">
        <v>10</v>
      </c>
      <c r="L91" s="27">
        <v>358228200000</v>
      </c>
      <c r="M91" s="27">
        <v>51175457142.85714</v>
      </c>
      <c r="N91" s="27">
        <v>7.5335819458099615E-4</v>
      </c>
      <c r="O91" s="27">
        <v>0</v>
      </c>
      <c r="P91" s="27">
        <v>7.4043305356753049E-5</v>
      </c>
      <c r="Q91" s="27">
        <v>0</v>
      </c>
      <c r="R91" s="27">
        <v>2.2766860621246457E-3</v>
      </c>
      <c r="S91" s="28" t="s">
        <v>111</v>
      </c>
    </row>
    <row r="92" spans="1:19" x14ac:dyDescent="0.25">
      <c r="A92" s="24"/>
      <c r="B92" s="29" t="s">
        <v>12</v>
      </c>
      <c r="C92" s="30">
        <v>1676400</v>
      </c>
      <c r="D92" s="30">
        <v>824214833333.33337</v>
      </c>
      <c r="E92" s="30">
        <v>7178800</v>
      </c>
      <c r="F92" s="30">
        <v>39100</v>
      </c>
      <c r="G92" s="30">
        <v>1000</v>
      </c>
      <c r="H92" s="30">
        <v>1732833.3333333335</v>
      </c>
      <c r="I92" s="31" t="s">
        <v>112</v>
      </c>
      <c r="J92" s="8"/>
      <c r="K92" s="46" t="s">
        <v>12</v>
      </c>
      <c r="L92" s="30">
        <v>824214833333.33337</v>
      </c>
      <c r="M92" s="30">
        <v>117744976190.4762</v>
      </c>
      <c r="N92" s="30">
        <v>1.4237550120933275E-5</v>
      </c>
      <c r="O92" s="30">
        <v>2.4940908407981816E-7</v>
      </c>
      <c r="P92" s="30">
        <v>3.3207361592012111E-7</v>
      </c>
      <c r="Q92" s="30">
        <v>8.4929313534557827E-9</v>
      </c>
      <c r="R92" s="30">
        <v>1.4716834546979965E-5</v>
      </c>
      <c r="S92" s="31" t="s">
        <v>112</v>
      </c>
    </row>
    <row r="93" spans="1:19" x14ac:dyDescent="0.25">
      <c r="A93" s="24"/>
      <c r="B93" s="29" t="s">
        <v>14</v>
      </c>
      <c r="C93" s="30">
        <v>303466.66666666669</v>
      </c>
      <c r="D93" s="30">
        <v>219170766666.66663</v>
      </c>
      <c r="E93" s="30">
        <v>2168000</v>
      </c>
      <c r="F93" s="30">
        <v>5733.333333333333</v>
      </c>
      <c r="G93" s="30">
        <v>0</v>
      </c>
      <c r="H93" s="30">
        <v>300463.33333333331</v>
      </c>
      <c r="I93" s="31" t="s">
        <v>113</v>
      </c>
      <c r="J93" s="8"/>
      <c r="K93" s="46" t="s">
        <v>14</v>
      </c>
      <c r="L93" s="30">
        <v>219170766666.66663</v>
      </c>
      <c r="M93" s="30">
        <v>31310109523.809517</v>
      </c>
      <c r="N93" s="30">
        <v>9.6922901670432655E-6</v>
      </c>
      <c r="O93" s="30">
        <v>0</v>
      </c>
      <c r="P93" s="30">
        <v>1.83114445159429E-7</v>
      </c>
      <c r="Q93" s="30">
        <v>0</v>
      </c>
      <c r="R93" s="30">
        <v>9.596368007108005E-6</v>
      </c>
      <c r="S93" s="31" t="s">
        <v>113</v>
      </c>
    </row>
    <row r="94" spans="1:19" x14ac:dyDescent="0.25">
      <c r="A94" s="24"/>
      <c r="B94" s="29" t="s">
        <v>16</v>
      </c>
      <c r="C94" s="30">
        <v>1983300</v>
      </c>
      <c r="D94" s="30">
        <v>570130600000</v>
      </c>
      <c r="E94" s="30">
        <v>10935650</v>
      </c>
      <c r="F94" s="30">
        <v>3350</v>
      </c>
      <c r="G94" s="30">
        <v>0</v>
      </c>
      <c r="H94" s="30">
        <v>307245</v>
      </c>
      <c r="I94" s="31" t="s">
        <v>114</v>
      </c>
      <c r="J94" s="8"/>
      <c r="K94" s="46" t="s">
        <v>16</v>
      </c>
      <c r="L94" s="30">
        <v>570130600000</v>
      </c>
      <c r="M94" s="30">
        <v>81447228571.428574</v>
      </c>
      <c r="N94" s="30">
        <v>2.4350736480378353E-5</v>
      </c>
      <c r="O94" s="30">
        <v>4.9271166992264582E-7</v>
      </c>
      <c r="P94" s="30">
        <v>4.1130926843779304E-8</v>
      </c>
      <c r="Q94" s="30">
        <v>0</v>
      </c>
      <c r="R94" s="30">
        <v>3.7723198860050659E-6</v>
      </c>
      <c r="S94" s="31" t="s">
        <v>114</v>
      </c>
    </row>
    <row r="95" spans="1:19" x14ac:dyDescent="0.25">
      <c r="A95" s="24"/>
      <c r="B95" s="29" t="s">
        <v>18</v>
      </c>
      <c r="C95" s="30">
        <v>2443950</v>
      </c>
      <c r="D95" s="30">
        <v>245082900000</v>
      </c>
      <c r="E95" s="30">
        <v>9485450</v>
      </c>
      <c r="F95" s="30">
        <v>77850</v>
      </c>
      <c r="G95" s="30">
        <v>0</v>
      </c>
      <c r="H95" s="30">
        <v>1002150</v>
      </c>
      <c r="I95" s="31" t="s">
        <v>115</v>
      </c>
      <c r="J95" s="8"/>
      <c r="K95" s="46" t="s">
        <v>18</v>
      </c>
      <c r="L95" s="30">
        <v>245082900000</v>
      </c>
      <c r="M95" s="30">
        <v>35011842857.14286</v>
      </c>
      <c r="N95" s="30">
        <v>6.9803523624047207E-5</v>
      </c>
      <c r="O95" s="30">
        <v>0</v>
      </c>
      <c r="P95" s="30">
        <v>2.2235333432075429E-6</v>
      </c>
      <c r="Q95" s="30">
        <v>0</v>
      </c>
      <c r="R95" s="30">
        <v>2.862317199608785E-5</v>
      </c>
      <c r="S95" s="31" t="s">
        <v>115</v>
      </c>
    </row>
    <row r="96" spans="1:19" x14ac:dyDescent="0.25">
      <c r="A96" s="24"/>
      <c r="B96" s="29" t="s">
        <v>20</v>
      </c>
      <c r="C96" s="30">
        <v>280100</v>
      </c>
      <c r="D96" s="30">
        <v>166523400000</v>
      </c>
      <c r="E96" s="30">
        <v>788600</v>
      </c>
      <c r="F96" s="30">
        <v>41866.666666666664</v>
      </c>
      <c r="G96" s="30">
        <v>2166.6666666666665</v>
      </c>
      <c r="H96" s="30">
        <v>24234700</v>
      </c>
      <c r="I96" s="31" t="s">
        <v>116</v>
      </c>
      <c r="J96" s="8"/>
      <c r="K96" s="46" t="s">
        <v>20</v>
      </c>
      <c r="L96" s="30">
        <v>166523400000</v>
      </c>
      <c r="M96" s="30">
        <v>23789057142.857143</v>
      </c>
      <c r="N96" s="30">
        <v>1.1774321206509115E-5</v>
      </c>
      <c r="O96" s="30">
        <v>2.9674147897532723E-4</v>
      </c>
      <c r="P96" s="30">
        <v>1.7599128210609839E-6</v>
      </c>
      <c r="Q96" s="30">
        <v>9.1078290898856643E-8</v>
      </c>
      <c r="R96" s="30">
        <v>1.0187331029753175E-3</v>
      </c>
      <c r="S96" s="31" t="s">
        <v>116</v>
      </c>
    </row>
    <row r="97" spans="1:19" x14ac:dyDescent="0.25">
      <c r="A97" s="24"/>
      <c r="B97" s="29" t="s">
        <v>22</v>
      </c>
      <c r="C97" s="30">
        <v>4539433.333333333</v>
      </c>
      <c r="D97" s="30">
        <v>221697600000</v>
      </c>
      <c r="E97" s="30">
        <v>9690566.666666666</v>
      </c>
      <c r="F97" s="30">
        <v>397500</v>
      </c>
      <c r="G97" s="30">
        <v>0</v>
      </c>
      <c r="H97" s="30">
        <v>1805833.3333333335</v>
      </c>
      <c r="I97" s="31" t="s">
        <v>117</v>
      </c>
      <c r="J97" s="8"/>
      <c r="K97" s="46" t="s">
        <v>22</v>
      </c>
      <c r="L97" s="30">
        <v>221697600000</v>
      </c>
      <c r="M97" s="30">
        <v>31671085714.285713</v>
      </c>
      <c r="N97" s="30">
        <v>1.4333052470271818E-4</v>
      </c>
      <c r="O97" s="30">
        <v>0</v>
      </c>
      <c r="P97" s="30">
        <v>1.255088011778206E-5</v>
      </c>
      <c r="Q97" s="30">
        <v>0</v>
      </c>
      <c r="R97" s="30">
        <v>5.7018358941789786E-5</v>
      </c>
      <c r="S97" s="31" t="s">
        <v>117</v>
      </c>
    </row>
    <row r="98" spans="1:19" x14ac:dyDescent="0.25">
      <c r="A98" s="24"/>
      <c r="B98" s="29" t="s">
        <v>24</v>
      </c>
      <c r="C98" s="30">
        <v>5296550</v>
      </c>
      <c r="D98" s="30">
        <v>946226950000</v>
      </c>
      <c r="E98" s="30">
        <v>15888400</v>
      </c>
      <c r="F98" s="30">
        <v>270350</v>
      </c>
      <c r="G98" s="30">
        <v>3350</v>
      </c>
      <c r="H98" s="30">
        <v>3843795</v>
      </c>
      <c r="I98" s="31" t="s">
        <v>118</v>
      </c>
      <c r="J98" s="8"/>
      <c r="K98" s="46" t="s">
        <v>24</v>
      </c>
      <c r="L98" s="30">
        <v>946226950000</v>
      </c>
      <c r="M98" s="30">
        <v>135175278571.42857</v>
      </c>
      <c r="N98" s="30">
        <v>3.9182830292457853E-5</v>
      </c>
      <c r="O98" s="30">
        <v>0</v>
      </c>
      <c r="P98" s="30">
        <v>1.9999958783672354E-6</v>
      </c>
      <c r="Q98" s="30">
        <v>2.4782638034141808E-8</v>
      </c>
      <c r="R98" s="30">
        <v>2.8435635869386304E-5</v>
      </c>
      <c r="S98" s="31" t="s">
        <v>118</v>
      </c>
    </row>
    <row r="99" spans="1:19" x14ac:dyDescent="0.25">
      <c r="A99" s="24"/>
      <c r="B99" s="29" t="s">
        <v>26</v>
      </c>
      <c r="C99" s="30">
        <v>17300</v>
      </c>
      <c r="D99" s="30">
        <v>553751150000</v>
      </c>
      <c r="E99" s="30">
        <v>85600</v>
      </c>
      <c r="F99" s="30">
        <v>3250</v>
      </c>
      <c r="G99" s="30">
        <v>0</v>
      </c>
      <c r="H99" s="30">
        <v>0</v>
      </c>
      <c r="I99" s="31" t="s">
        <v>119</v>
      </c>
      <c r="J99" s="8"/>
      <c r="K99" s="46" t="s">
        <v>26</v>
      </c>
      <c r="L99" s="30">
        <v>553751150000</v>
      </c>
      <c r="M99" s="30">
        <v>79107307142.857147</v>
      </c>
      <c r="N99" s="30">
        <v>2.1869029075605531E-7</v>
      </c>
      <c r="O99" s="30">
        <v>0</v>
      </c>
      <c r="P99" s="30">
        <v>4.1083436124692473E-8</v>
      </c>
      <c r="Q99" s="30">
        <v>0</v>
      </c>
      <c r="R99" s="30">
        <v>0</v>
      </c>
      <c r="S99" s="31" t="s">
        <v>119</v>
      </c>
    </row>
    <row r="100" spans="1:19" x14ac:dyDescent="0.25">
      <c r="A100" s="25"/>
      <c r="B100" s="32" t="s">
        <v>34</v>
      </c>
      <c r="C100" s="34">
        <v>6121550</v>
      </c>
      <c r="D100" s="34">
        <v>456114044444.44446</v>
      </c>
      <c r="E100" s="33">
        <v>159020168.51851857</v>
      </c>
      <c r="F100" s="33">
        <v>514244.44444444444</v>
      </c>
      <c r="G100" s="33">
        <v>724.07407407407402</v>
      </c>
      <c r="H100" s="34">
        <v>16637496.666666666</v>
      </c>
      <c r="I100" s="36"/>
      <c r="J100" s="9"/>
      <c r="K100" s="47" t="s">
        <v>34</v>
      </c>
      <c r="L100" s="34">
        <v>456114044444.44446</v>
      </c>
      <c r="M100" s="34">
        <v>65159149206.349205</v>
      </c>
      <c r="N100" s="34">
        <v>1.1843874016287105E-4</v>
      </c>
      <c r="O100" s="34">
        <v>3.3053733303258858E-5</v>
      </c>
      <c r="P100" s="34">
        <v>1.0352781104579876E-5</v>
      </c>
      <c r="Q100" s="34">
        <v>1.3817095587383803E-8</v>
      </c>
      <c r="R100" s="34">
        <v>3.8195353937192449E-4</v>
      </c>
      <c r="S100" s="36"/>
    </row>
    <row r="101" spans="1:19" x14ac:dyDescent="0.25">
      <c r="A101" s="18" t="s">
        <v>120</v>
      </c>
      <c r="B101" s="26" t="s">
        <v>10</v>
      </c>
      <c r="C101" s="38">
        <v>18054425</v>
      </c>
      <c r="D101" s="38">
        <v>1312411400000.0002</v>
      </c>
      <c r="E101" s="38">
        <v>5468650</v>
      </c>
      <c r="F101" s="38">
        <v>17875</v>
      </c>
      <c r="G101" s="38">
        <v>0</v>
      </c>
      <c r="H101" s="38">
        <v>3072800</v>
      </c>
      <c r="I101" s="39" t="s">
        <v>121</v>
      </c>
      <c r="J101" s="5"/>
      <c r="K101" s="48" t="s">
        <v>10</v>
      </c>
      <c r="L101" s="38">
        <v>1312411400000.0002</v>
      </c>
      <c r="M101" s="38">
        <v>187487342857.14288</v>
      </c>
      <c r="N101" s="38">
        <v>9.6296767157005782E-5</v>
      </c>
      <c r="O101" s="38">
        <v>0</v>
      </c>
      <c r="P101" s="38">
        <v>9.5339769221754696E-8</v>
      </c>
      <c r="Q101" s="38">
        <v>0</v>
      </c>
      <c r="R101" s="38">
        <v>1.6389373027390645E-5</v>
      </c>
      <c r="S101" s="39" t="s">
        <v>121</v>
      </c>
    </row>
    <row r="102" spans="1:19" x14ac:dyDescent="0.25">
      <c r="A102" s="24"/>
      <c r="B102" s="29" t="s">
        <v>12</v>
      </c>
      <c r="C102" s="40">
        <v>5452800</v>
      </c>
      <c r="D102" s="40">
        <v>475911300000</v>
      </c>
      <c r="E102" s="40">
        <v>15812299.999999998</v>
      </c>
      <c r="F102" s="40">
        <v>4133.333333333333</v>
      </c>
      <c r="G102" s="40">
        <v>266.66666666666669</v>
      </c>
      <c r="H102" s="40">
        <v>667183.33333333337</v>
      </c>
      <c r="I102" s="41" t="s">
        <v>122</v>
      </c>
      <c r="J102" s="5"/>
      <c r="K102" s="49" t="s">
        <v>12</v>
      </c>
      <c r="L102" s="40">
        <v>475911300000</v>
      </c>
      <c r="M102" s="40">
        <v>67987328571.428574</v>
      </c>
      <c r="N102" s="40">
        <v>8.0203180718759989E-5</v>
      </c>
      <c r="O102" s="40">
        <v>0</v>
      </c>
      <c r="P102" s="40">
        <v>6.0795642661423103E-8</v>
      </c>
      <c r="Q102" s="40">
        <v>3.9222995265434266E-9</v>
      </c>
      <c r="R102" s="40">
        <v>9.813348271691245E-6</v>
      </c>
      <c r="S102" s="41" t="s">
        <v>122</v>
      </c>
    </row>
    <row r="103" spans="1:19" x14ac:dyDescent="0.25">
      <c r="A103" s="24"/>
      <c r="B103" s="29" t="s">
        <v>14</v>
      </c>
      <c r="C103" s="40">
        <v>14645175</v>
      </c>
      <c r="D103" s="40">
        <v>193221700000</v>
      </c>
      <c r="E103" s="40">
        <v>207094600</v>
      </c>
      <c r="F103" s="40">
        <v>11175</v>
      </c>
      <c r="G103" s="40">
        <v>0</v>
      </c>
      <c r="H103" s="40">
        <v>1402950</v>
      </c>
      <c r="I103" s="41" t="s">
        <v>123</v>
      </c>
      <c r="J103" s="5"/>
      <c r="K103" s="49" t="s">
        <v>14</v>
      </c>
      <c r="L103" s="40">
        <v>193221700000</v>
      </c>
      <c r="M103" s="40">
        <v>27603100000</v>
      </c>
      <c r="N103" s="40">
        <v>5.3056269042245255E-4</v>
      </c>
      <c r="O103" s="40">
        <v>0</v>
      </c>
      <c r="P103" s="40">
        <v>4.0484583253330242E-7</v>
      </c>
      <c r="Q103" s="40">
        <v>0</v>
      </c>
      <c r="R103" s="40">
        <v>5.0825813042737955E-5</v>
      </c>
      <c r="S103" s="41" t="s">
        <v>123</v>
      </c>
    </row>
    <row r="104" spans="1:19" x14ac:dyDescent="0.25">
      <c r="A104" s="24"/>
      <c r="B104" s="29" t="s">
        <v>16</v>
      </c>
      <c r="C104" s="40">
        <v>663262.5</v>
      </c>
      <c r="D104" s="40">
        <v>60501912500</v>
      </c>
      <c r="E104" s="40">
        <v>3346150</v>
      </c>
      <c r="F104" s="40">
        <v>5812.5000000000009</v>
      </c>
      <c r="G104" s="40">
        <v>0</v>
      </c>
      <c r="H104" s="40">
        <v>55850</v>
      </c>
      <c r="I104" s="41" t="s">
        <v>124</v>
      </c>
      <c r="J104" s="5"/>
      <c r="K104" s="49" t="s">
        <v>16</v>
      </c>
      <c r="L104" s="40">
        <v>60501912500</v>
      </c>
      <c r="M104" s="40">
        <v>8643130357.1428566</v>
      </c>
      <c r="N104" s="40">
        <v>7.6738689871993715E-5</v>
      </c>
      <c r="O104" s="40">
        <v>1.7036651527338083E-6</v>
      </c>
      <c r="P104" s="40">
        <v>6.7249940239492442E-7</v>
      </c>
      <c r="Q104" s="40">
        <v>0</v>
      </c>
      <c r="R104" s="40">
        <v>6.4617792040871437E-6</v>
      </c>
      <c r="S104" s="41" t="s">
        <v>124</v>
      </c>
    </row>
    <row r="105" spans="1:19" x14ac:dyDescent="0.25">
      <c r="A105" s="24"/>
      <c r="B105" s="29" t="s">
        <v>18</v>
      </c>
      <c r="C105" s="40">
        <v>6189640</v>
      </c>
      <c r="D105" s="40">
        <v>57542070000</v>
      </c>
      <c r="E105" s="40">
        <v>33052830</v>
      </c>
      <c r="F105" s="40">
        <v>48270</v>
      </c>
      <c r="G105" s="40">
        <v>0</v>
      </c>
      <c r="H105" s="40">
        <v>100156.99999999999</v>
      </c>
      <c r="I105" s="41" t="s">
        <v>125</v>
      </c>
      <c r="J105" s="5"/>
      <c r="K105" s="49" t="s">
        <v>18</v>
      </c>
      <c r="L105" s="40">
        <v>57542070000</v>
      </c>
      <c r="M105" s="40">
        <v>8220295714.2857141</v>
      </c>
      <c r="N105" s="40">
        <v>7.529704788166293E-4</v>
      </c>
      <c r="O105" s="40">
        <v>0</v>
      </c>
      <c r="P105" s="40">
        <v>5.8720515268220275E-6</v>
      </c>
      <c r="Q105" s="40">
        <v>0</v>
      </c>
      <c r="R105" s="40">
        <v>1.2184111555249922E-5</v>
      </c>
      <c r="S105" s="41" t="s">
        <v>125</v>
      </c>
    </row>
    <row r="106" spans="1:19" x14ac:dyDescent="0.25">
      <c r="A106" s="24"/>
      <c r="B106" s="29" t="s">
        <v>20</v>
      </c>
      <c r="C106" s="40">
        <v>2952330</v>
      </c>
      <c r="D106" s="40">
        <v>51881110000</v>
      </c>
      <c r="E106" s="40">
        <v>5785440</v>
      </c>
      <c r="F106" s="40">
        <v>9430</v>
      </c>
      <c r="G106" s="40">
        <v>0</v>
      </c>
      <c r="H106" s="40">
        <v>29019</v>
      </c>
      <c r="I106" s="41" t="s">
        <v>126</v>
      </c>
      <c r="J106" s="5"/>
      <c r="K106" s="49" t="s">
        <v>20</v>
      </c>
      <c r="L106" s="40">
        <v>51881110000</v>
      </c>
      <c r="M106" s="40">
        <v>7411587142.8571424</v>
      </c>
      <c r="N106" s="40">
        <v>3.9833978108795283E-4</v>
      </c>
      <c r="O106" s="40">
        <v>0</v>
      </c>
      <c r="P106" s="40">
        <v>1.2723320684542023E-6</v>
      </c>
      <c r="Q106" s="40">
        <v>0</v>
      </c>
      <c r="R106" s="40">
        <v>3.9153557046100213E-6</v>
      </c>
      <c r="S106" s="41" t="s">
        <v>126</v>
      </c>
    </row>
    <row r="107" spans="1:19" x14ac:dyDescent="0.25">
      <c r="A107" s="24"/>
      <c r="B107" s="29" t="s">
        <v>22</v>
      </c>
      <c r="C107" s="40">
        <v>416066.66666666669</v>
      </c>
      <c r="D107" s="40">
        <v>389374366666.66669</v>
      </c>
      <c r="E107" s="40">
        <v>737366.66666666663</v>
      </c>
      <c r="F107" s="40">
        <v>0</v>
      </c>
      <c r="G107" s="40">
        <v>0</v>
      </c>
      <c r="H107" s="40">
        <v>0</v>
      </c>
      <c r="I107" s="41" t="s">
        <v>127</v>
      </c>
      <c r="J107" s="5"/>
      <c r="K107" s="49" t="s">
        <v>22</v>
      </c>
      <c r="L107" s="40">
        <v>389374366666.66669</v>
      </c>
      <c r="M107" s="40">
        <v>55624909523.809525</v>
      </c>
      <c r="N107" s="40">
        <v>7.4798623535481839E-6</v>
      </c>
      <c r="O107" s="40">
        <v>0</v>
      </c>
      <c r="P107" s="40">
        <v>0</v>
      </c>
      <c r="Q107" s="40">
        <v>0</v>
      </c>
      <c r="R107" s="40">
        <v>0</v>
      </c>
      <c r="S107" s="41" t="s">
        <v>127</v>
      </c>
    </row>
    <row r="108" spans="1:19" x14ac:dyDescent="0.25">
      <c r="A108" s="24"/>
      <c r="B108" s="29" t="s">
        <v>24</v>
      </c>
      <c r="C108" s="40">
        <v>28000</v>
      </c>
      <c r="D108" s="40">
        <v>397475300000</v>
      </c>
      <c r="E108" s="40">
        <v>709400</v>
      </c>
      <c r="F108" s="40">
        <v>0</v>
      </c>
      <c r="G108" s="40">
        <v>0</v>
      </c>
      <c r="H108" s="40">
        <v>91633.333333333328</v>
      </c>
      <c r="I108" s="41" t="s">
        <v>128</v>
      </c>
      <c r="J108" s="5"/>
      <c r="K108" s="49" t="s">
        <v>24</v>
      </c>
      <c r="L108" s="40">
        <v>397475300000</v>
      </c>
      <c r="M108" s="40">
        <v>56782185714.285713</v>
      </c>
      <c r="N108" s="40">
        <v>4.9311240220461497E-7</v>
      </c>
      <c r="O108" s="40">
        <v>0</v>
      </c>
      <c r="P108" s="40">
        <v>0</v>
      </c>
      <c r="Q108" s="40">
        <v>0</v>
      </c>
      <c r="R108" s="40">
        <v>1.6137690400720078E-6</v>
      </c>
      <c r="S108" s="41" t="s">
        <v>128</v>
      </c>
    </row>
    <row r="109" spans="1:19" x14ac:dyDescent="0.25">
      <c r="A109" s="24"/>
      <c r="B109" s="29" t="s">
        <v>26</v>
      </c>
      <c r="C109" s="40">
        <v>3968750</v>
      </c>
      <c r="D109" s="40">
        <v>142110633333.33334</v>
      </c>
      <c r="E109" s="40">
        <v>3024900</v>
      </c>
      <c r="F109" s="40">
        <v>1100</v>
      </c>
      <c r="G109" s="40">
        <v>8033.333333333333</v>
      </c>
      <c r="H109" s="40">
        <v>107750.00000000001</v>
      </c>
      <c r="I109" s="41" t="s">
        <v>129</v>
      </c>
      <c r="J109" s="5"/>
      <c r="K109" s="49" t="s">
        <v>26</v>
      </c>
      <c r="L109" s="40">
        <v>142110633333.33334</v>
      </c>
      <c r="M109" s="40">
        <v>20301519047.619049</v>
      </c>
      <c r="N109" s="40">
        <v>1.9549029758270491E-4</v>
      </c>
      <c r="O109" s="40">
        <v>0</v>
      </c>
      <c r="P109" s="40">
        <v>5.4183137597726087E-8</v>
      </c>
      <c r="Q109" s="40">
        <v>3.9570109578945411E-7</v>
      </c>
      <c r="R109" s="40">
        <v>5.3074846146863515E-6</v>
      </c>
      <c r="S109" s="41" t="s">
        <v>129</v>
      </c>
    </row>
    <row r="110" spans="1:19" x14ac:dyDescent="0.25">
      <c r="A110" s="25"/>
      <c r="B110" s="32" t="s">
        <v>34</v>
      </c>
      <c r="C110" s="34">
        <v>5818938.7962962957</v>
      </c>
      <c r="D110" s="34">
        <v>342269976944.44452</v>
      </c>
      <c r="E110" s="33">
        <v>30559070.740740743</v>
      </c>
      <c r="F110" s="33">
        <v>10866.203703703703</v>
      </c>
      <c r="G110" s="33">
        <v>922.22222222222217</v>
      </c>
      <c r="H110" s="34">
        <v>614149.18518518517</v>
      </c>
      <c r="I110" s="36"/>
      <c r="J110" s="9"/>
      <c r="K110" s="47" t="s">
        <v>34</v>
      </c>
      <c r="L110" s="33">
        <v>342269976944.44452</v>
      </c>
      <c r="M110" s="34">
        <v>48895710992.063492</v>
      </c>
      <c r="N110" s="34">
        <v>2.3761942893480581E-4</v>
      </c>
      <c r="O110" s="34">
        <v>1.8929612808153424E-7</v>
      </c>
      <c r="P110" s="34">
        <v>9.3689415329837344E-7</v>
      </c>
      <c r="Q110" s="34">
        <v>4.4402599479555285E-8</v>
      </c>
      <c r="R110" s="34">
        <v>1.183455938450281E-5</v>
      </c>
      <c r="S110" s="36"/>
    </row>
    <row r="111" spans="1:19" x14ac:dyDescent="0.25">
      <c r="A111" s="18" t="s">
        <v>130</v>
      </c>
      <c r="B111" s="26" t="s">
        <v>10</v>
      </c>
      <c r="C111" s="27">
        <v>751.25</v>
      </c>
      <c r="D111" s="27">
        <v>56872590</v>
      </c>
      <c r="E111" s="27">
        <v>562.5</v>
      </c>
      <c r="F111" s="27">
        <v>0</v>
      </c>
      <c r="G111" s="27">
        <v>0</v>
      </c>
      <c r="H111" s="42">
        <v>72293.75</v>
      </c>
      <c r="I111" s="28" t="s">
        <v>131</v>
      </c>
      <c r="J111" s="8"/>
      <c r="K111" s="45" t="s">
        <v>10</v>
      </c>
      <c r="L111" s="27">
        <v>56872590</v>
      </c>
      <c r="M111" s="27">
        <v>8124655.7142857146</v>
      </c>
      <c r="N111" s="27">
        <v>9.2465456558247131E-5</v>
      </c>
      <c r="O111" s="27">
        <v>0</v>
      </c>
      <c r="P111" s="27">
        <v>0</v>
      </c>
      <c r="Q111" s="27">
        <v>0</v>
      </c>
      <c r="R111" s="27">
        <v>8.8980693511584406E-3</v>
      </c>
      <c r="S111" s="28" t="s">
        <v>131</v>
      </c>
    </row>
    <row r="112" spans="1:19" x14ac:dyDescent="0.25">
      <c r="A112" s="24"/>
      <c r="B112" s="29" t="s">
        <v>12</v>
      </c>
      <c r="C112" s="30">
        <v>4546.2499999999991</v>
      </c>
      <c r="D112" s="30">
        <v>3993032500</v>
      </c>
      <c r="E112" s="30">
        <v>2806.25</v>
      </c>
      <c r="F112" s="30">
        <v>46.25</v>
      </c>
      <c r="G112" s="30">
        <v>76.25</v>
      </c>
      <c r="H112" s="43">
        <v>37533.124999999993</v>
      </c>
      <c r="I112" s="31" t="s">
        <v>132</v>
      </c>
      <c r="J112" s="8"/>
      <c r="K112" s="46" t="s">
        <v>12</v>
      </c>
      <c r="L112" s="30">
        <v>3993032500</v>
      </c>
      <c r="M112" s="30">
        <v>570433214.28571427</v>
      </c>
      <c r="N112" s="30">
        <v>7.9698199300907261E-6</v>
      </c>
      <c r="O112" s="30">
        <v>8.348917771142609E-7</v>
      </c>
      <c r="P112" s="30">
        <v>8.1078729011096202E-8</v>
      </c>
      <c r="Q112" s="30">
        <v>1.3367033701829375E-7</v>
      </c>
      <c r="R112" s="30">
        <v>6.5797579909504864E-5</v>
      </c>
      <c r="S112" s="31" t="s">
        <v>132</v>
      </c>
    </row>
    <row r="113" spans="1:19" x14ac:dyDescent="0.25">
      <c r="A113" s="24"/>
      <c r="B113" s="29" t="s">
        <v>14</v>
      </c>
      <c r="C113" s="30">
        <v>15773.333333333334</v>
      </c>
      <c r="D113" s="30">
        <v>8565961666.666667</v>
      </c>
      <c r="E113" s="30">
        <v>7585.833333333333</v>
      </c>
      <c r="F113" s="30">
        <v>0</v>
      </c>
      <c r="G113" s="30">
        <v>311.66666666666669</v>
      </c>
      <c r="H113" s="43">
        <v>2971.666666666667</v>
      </c>
      <c r="I113" s="31" t="s">
        <v>133</v>
      </c>
      <c r="J113" s="8"/>
      <c r="K113" s="46" t="s">
        <v>14</v>
      </c>
      <c r="L113" s="30">
        <v>8565961666.666667</v>
      </c>
      <c r="M113" s="30">
        <v>1223708809.5238097</v>
      </c>
      <c r="N113" s="30">
        <v>1.2889776726761754E-5</v>
      </c>
      <c r="O113" s="30">
        <v>0</v>
      </c>
      <c r="P113" s="30">
        <v>0</v>
      </c>
      <c r="Q113" s="30">
        <v>2.5469022061543197E-7</v>
      </c>
      <c r="R113" s="30">
        <v>2.4284099644776212E-6</v>
      </c>
      <c r="S113" s="31" t="s">
        <v>133</v>
      </c>
    </row>
    <row r="114" spans="1:19" x14ac:dyDescent="0.25">
      <c r="A114" s="24"/>
      <c r="B114" s="29" t="s">
        <v>16</v>
      </c>
      <c r="C114" s="30">
        <v>6890.0000000000009</v>
      </c>
      <c r="D114" s="30">
        <v>2395662000</v>
      </c>
      <c r="E114" s="30">
        <v>1904</v>
      </c>
      <c r="F114" s="30">
        <v>0</v>
      </c>
      <c r="G114" s="30">
        <v>0</v>
      </c>
      <c r="H114" s="43">
        <v>1540</v>
      </c>
      <c r="I114" s="31" t="s">
        <v>134</v>
      </c>
      <c r="J114" s="8"/>
      <c r="K114" s="46" t="s">
        <v>16</v>
      </c>
      <c r="L114" s="30">
        <v>2395662000</v>
      </c>
      <c r="M114" s="30">
        <v>342237428.5714286</v>
      </c>
      <c r="N114" s="30">
        <v>2.013222232518611E-5</v>
      </c>
      <c r="O114" s="30">
        <v>0</v>
      </c>
      <c r="P114" s="30">
        <v>0</v>
      </c>
      <c r="Q114" s="30">
        <v>0</v>
      </c>
      <c r="R114" s="30">
        <v>4.4998000552665608E-6</v>
      </c>
      <c r="S114" s="31" t="s">
        <v>134</v>
      </c>
    </row>
    <row r="115" spans="1:19" x14ac:dyDescent="0.25">
      <c r="A115" s="24"/>
      <c r="B115" s="29" t="s">
        <v>18</v>
      </c>
      <c r="C115" s="30">
        <v>22965</v>
      </c>
      <c r="D115" s="30">
        <v>5670510000</v>
      </c>
      <c r="E115" s="30">
        <v>11735</v>
      </c>
      <c r="F115" s="30">
        <v>0</v>
      </c>
      <c r="G115" s="30">
        <v>0</v>
      </c>
      <c r="H115" s="43">
        <v>11962.5</v>
      </c>
      <c r="I115" s="31" t="s">
        <v>135</v>
      </c>
      <c r="J115" s="8"/>
      <c r="K115" s="46" t="s">
        <v>18</v>
      </c>
      <c r="L115" s="30">
        <v>5670510000</v>
      </c>
      <c r="M115" s="30">
        <v>810072857.14285719</v>
      </c>
      <c r="N115" s="30">
        <v>2.8349301914642598E-5</v>
      </c>
      <c r="O115" s="30">
        <v>0</v>
      </c>
      <c r="P115" s="30">
        <v>0</v>
      </c>
      <c r="Q115" s="30">
        <v>0</v>
      </c>
      <c r="R115" s="30">
        <v>1.4767190252728589E-5</v>
      </c>
      <c r="S115" s="31" t="s">
        <v>135</v>
      </c>
    </row>
    <row r="116" spans="1:19" x14ac:dyDescent="0.25">
      <c r="A116" s="24"/>
      <c r="B116" s="29" t="s">
        <v>20</v>
      </c>
      <c r="C116" s="30">
        <v>87545</v>
      </c>
      <c r="D116" s="30">
        <v>2071065000</v>
      </c>
      <c r="E116" s="30">
        <v>126352.5</v>
      </c>
      <c r="F116" s="30">
        <v>0</v>
      </c>
      <c r="G116" s="30">
        <v>92.5</v>
      </c>
      <c r="H116" s="43">
        <v>1733772.5</v>
      </c>
      <c r="I116" s="31" t="s">
        <v>136</v>
      </c>
      <c r="J116" s="8"/>
      <c r="K116" s="46" t="s">
        <v>20</v>
      </c>
      <c r="L116" s="30">
        <v>2071065000</v>
      </c>
      <c r="M116" s="30">
        <v>295866428.5714286</v>
      </c>
      <c r="N116" s="30">
        <v>2.9589365857662599E-4</v>
      </c>
      <c r="O116" s="30">
        <v>1.8980778005518897E-3</v>
      </c>
      <c r="P116" s="30">
        <v>0</v>
      </c>
      <c r="Q116" s="30">
        <v>3.1264108079659497E-7</v>
      </c>
      <c r="R116" s="30">
        <v>5.8599838730315074E-3</v>
      </c>
      <c r="S116" s="31" t="s">
        <v>136</v>
      </c>
    </row>
    <row r="117" spans="1:19" x14ac:dyDescent="0.25">
      <c r="A117" s="24"/>
      <c r="B117" s="29" t="s">
        <v>22</v>
      </c>
      <c r="C117" s="30">
        <v>0</v>
      </c>
      <c r="D117" s="30">
        <v>5258875</v>
      </c>
      <c r="E117" s="30">
        <v>0</v>
      </c>
      <c r="F117" s="30">
        <v>0</v>
      </c>
      <c r="G117" s="30">
        <v>0</v>
      </c>
      <c r="H117" s="43">
        <v>144.99999999999997</v>
      </c>
      <c r="I117" s="31" t="s">
        <v>137</v>
      </c>
      <c r="J117" s="8"/>
      <c r="K117" s="46" t="s">
        <v>22</v>
      </c>
      <c r="L117" s="30">
        <v>5258875</v>
      </c>
      <c r="M117" s="30">
        <v>751267.85714285716</v>
      </c>
      <c r="N117" s="30">
        <v>0</v>
      </c>
      <c r="O117" s="30">
        <v>0</v>
      </c>
      <c r="P117" s="30">
        <v>0</v>
      </c>
      <c r="Q117" s="30">
        <v>0</v>
      </c>
      <c r="R117" s="30">
        <v>1.9300705949466373E-4</v>
      </c>
      <c r="S117" s="31" t="s">
        <v>137</v>
      </c>
    </row>
    <row r="118" spans="1:19" x14ac:dyDescent="0.25">
      <c r="A118" s="24"/>
      <c r="B118" s="29" t="s">
        <v>24</v>
      </c>
      <c r="C118" s="30">
        <v>93.333333333333343</v>
      </c>
      <c r="D118" s="30">
        <v>11921841.666666666</v>
      </c>
      <c r="E118" s="30">
        <v>0</v>
      </c>
      <c r="F118" s="30">
        <v>0</v>
      </c>
      <c r="G118" s="30">
        <v>0</v>
      </c>
      <c r="H118" s="43">
        <v>1595</v>
      </c>
      <c r="I118" s="31" t="s">
        <v>138</v>
      </c>
      <c r="J118" s="8"/>
      <c r="K118" s="46" t="s">
        <v>24</v>
      </c>
      <c r="L118" s="30">
        <v>11921841.666666666</v>
      </c>
      <c r="M118" s="30">
        <v>1703120.2380952381</v>
      </c>
      <c r="N118" s="30">
        <v>5.4801376465185407E-5</v>
      </c>
      <c r="O118" s="30">
        <v>0</v>
      </c>
      <c r="P118" s="30">
        <v>0</v>
      </c>
      <c r="Q118" s="30">
        <v>0</v>
      </c>
      <c r="R118" s="30">
        <v>9.3651637994968616E-4</v>
      </c>
      <c r="S118" s="31" t="s">
        <v>138</v>
      </c>
    </row>
    <row r="119" spans="1:19" x14ac:dyDescent="0.25">
      <c r="A119" s="25"/>
      <c r="B119" s="32" t="s">
        <v>34</v>
      </c>
      <c r="C119" s="34">
        <v>17320.520833333332</v>
      </c>
      <c r="D119" s="34">
        <v>2846285559.166667</v>
      </c>
      <c r="E119" s="33">
        <v>18868.260416666668</v>
      </c>
      <c r="F119" s="33">
        <v>5.78125</v>
      </c>
      <c r="G119" s="33">
        <v>60.052083333333336</v>
      </c>
      <c r="H119" s="44">
        <v>232726.69270833334</v>
      </c>
      <c r="I119" s="36"/>
      <c r="J119" s="9"/>
      <c r="K119" s="47" t="s">
        <v>34</v>
      </c>
      <c r="L119" s="33">
        <v>2846285559.166667</v>
      </c>
      <c r="M119" s="34">
        <v>406612222.73809528</v>
      </c>
      <c r="N119" s="34">
        <v>6.4062701562092462E-5</v>
      </c>
      <c r="O119" s="34">
        <v>2.373640865411255E-4</v>
      </c>
      <c r="P119" s="34">
        <v>1.0134841126387025E-8</v>
      </c>
      <c r="Q119" s="34">
        <v>8.762520480379008E-8</v>
      </c>
      <c r="R119" s="34">
        <v>1.9968837054770345E-3</v>
      </c>
      <c r="S119" s="36"/>
    </row>
    <row r="120" spans="1:19" x14ac:dyDescent="0.25">
      <c r="A120" s="18" t="s">
        <v>139</v>
      </c>
      <c r="B120" s="26" t="s">
        <v>10</v>
      </c>
      <c r="C120" s="27">
        <v>688000</v>
      </c>
      <c r="D120" s="27">
        <v>2388485500</v>
      </c>
      <c r="E120" s="27">
        <v>146500</v>
      </c>
      <c r="F120" s="27">
        <v>0</v>
      </c>
      <c r="G120" s="27">
        <v>0</v>
      </c>
      <c r="H120" s="27">
        <v>41998550</v>
      </c>
      <c r="I120" s="28" t="s">
        <v>140</v>
      </c>
      <c r="J120" s="8"/>
      <c r="K120" s="45" t="s">
        <v>10</v>
      </c>
      <c r="L120" s="27">
        <v>2388485500</v>
      </c>
      <c r="M120" s="27">
        <v>341212214.28571427</v>
      </c>
      <c r="N120" s="27">
        <v>2.0163404801913178E-3</v>
      </c>
      <c r="O120" s="27">
        <v>0</v>
      </c>
      <c r="P120" s="27">
        <v>0</v>
      </c>
      <c r="Q120" s="27">
        <v>0</v>
      </c>
      <c r="R120" s="27">
        <v>0.12308630301502772</v>
      </c>
      <c r="S120" s="28" t="s">
        <v>140</v>
      </c>
    </row>
    <row r="121" spans="1:19" x14ac:dyDescent="0.25">
      <c r="A121" s="24"/>
      <c r="B121" s="29" t="s">
        <v>12</v>
      </c>
      <c r="C121" s="30">
        <v>1436001400.0000002</v>
      </c>
      <c r="D121" s="30">
        <v>378548600000</v>
      </c>
      <c r="E121" s="30">
        <v>28209180000</v>
      </c>
      <c r="F121" s="30">
        <v>700300</v>
      </c>
      <c r="G121" s="30">
        <v>0</v>
      </c>
      <c r="H121" s="30">
        <v>3956025</v>
      </c>
      <c r="I121" s="31" t="s">
        <v>141</v>
      </c>
      <c r="J121" s="8"/>
      <c r="K121" s="46" t="s">
        <v>12</v>
      </c>
      <c r="L121" s="30">
        <v>378548600000</v>
      </c>
      <c r="M121" s="30">
        <v>54078371428.571426</v>
      </c>
      <c r="N121" s="30">
        <v>2.6554079978105855E-2</v>
      </c>
      <c r="O121" s="30">
        <v>1.7659555470552527E-7</v>
      </c>
      <c r="P121" s="30">
        <v>1.2949724289034487E-5</v>
      </c>
      <c r="Q121" s="30">
        <v>0</v>
      </c>
      <c r="R121" s="30">
        <v>7.3153552806693781E-5</v>
      </c>
      <c r="S121" s="31" t="s">
        <v>141</v>
      </c>
    </row>
    <row r="122" spans="1:19" x14ac:dyDescent="0.25">
      <c r="A122" s="24"/>
      <c r="B122" s="29" t="s">
        <v>14</v>
      </c>
      <c r="C122" s="30">
        <v>190112700</v>
      </c>
      <c r="D122" s="30">
        <v>179120730000</v>
      </c>
      <c r="E122" s="30">
        <v>303852719.99999994</v>
      </c>
      <c r="F122" s="30">
        <v>58430</v>
      </c>
      <c r="G122" s="30">
        <v>3910</v>
      </c>
      <c r="H122" s="30">
        <v>869904</v>
      </c>
      <c r="I122" s="31" t="s">
        <v>142</v>
      </c>
      <c r="J122" s="8"/>
      <c r="K122" s="46" t="s">
        <v>14</v>
      </c>
      <c r="L122" s="30">
        <v>179120730000</v>
      </c>
      <c r="M122" s="30">
        <v>25588675714.285713</v>
      </c>
      <c r="N122" s="30">
        <v>7.429563847802541E-3</v>
      </c>
      <c r="O122" s="30">
        <v>1.6066872885120557E-5</v>
      </c>
      <c r="P122" s="30">
        <v>2.2834319623418241E-6</v>
      </c>
      <c r="Q122" s="30">
        <v>1.5280196770077924E-7</v>
      </c>
      <c r="R122" s="30">
        <v>3.3995663148536744E-5</v>
      </c>
      <c r="S122" s="31" t="s">
        <v>142</v>
      </c>
    </row>
    <row r="123" spans="1:19" x14ac:dyDescent="0.25">
      <c r="A123" s="24"/>
      <c r="B123" s="29" t="s">
        <v>16</v>
      </c>
      <c r="C123" s="30">
        <v>412206160</v>
      </c>
      <c r="D123" s="30">
        <v>282974160000</v>
      </c>
      <c r="E123" s="30">
        <v>1141417500</v>
      </c>
      <c r="F123" s="30">
        <v>277760</v>
      </c>
      <c r="G123" s="30">
        <v>0</v>
      </c>
      <c r="H123" s="30">
        <v>17388480</v>
      </c>
      <c r="I123" s="31" t="s">
        <v>143</v>
      </c>
      <c r="J123" s="8"/>
      <c r="K123" s="46" t="s">
        <v>16</v>
      </c>
      <c r="L123" s="30">
        <v>282974160000</v>
      </c>
      <c r="M123" s="30">
        <v>40424880000</v>
      </c>
      <c r="N123" s="30">
        <v>1.0196843132249249E-2</v>
      </c>
      <c r="O123" s="30">
        <v>1.0404829896835812E-4</v>
      </c>
      <c r="P123" s="30">
        <v>6.8710160673327915E-6</v>
      </c>
      <c r="Q123" s="30">
        <v>0</v>
      </c>
      <c r="R123" s="30">
        <v>4.3014302083271491E-4</v>
      </c>
      <c r="S123" s="31" t="s">
        <v>143</v>
      </c>
    </row>
    <row r="124" spans="1:19" x14ac:dyDescent="0.25">
      <c r="A124" s="24"/>
      <c r="B124" s="29" t="s">
        <v>18</v>
      </c>
      <c r="C124" s="30">
        <v>275395900</v>
      </c>
      <c r="D124" s="30">
        <v>920577100000</v>
      </c>
      <c r="E124" s="30">
        <v>1229323750</v>
      </c>
      <c r="F124" s="30">
        <v>227600</v>
      </c>
      <c r="G124" s="30">
        <v>3250</v>
      </c>
      <c r="H124" s="30">
        <v>5868350.0000000009</v>
      </c>
      <c r="I124" s="31" t="s">
        <v>144</v>
      </c>
      <c r="J124" s="8"/>
      <c r="K124" s="46" t="s">
        <v>18</v>
      </c>
      <c r="L124" s="30">
        <v>920577100000</v>
      </c>
      <c r="M124" s="30">
        <v>131511014285.71428</v>
      </c>
      <c r="N124" s="30">
        <v>2.0940900007180279E-3</v>
      </c>
      <c r="O124" s="30">
        <v>4.7296418735595317E-7</v>
      </c>
      <c r="P124" s="30">
        <v>1.7306535215790182E-6</v>
      </c>
      <c r="Q124" s="30">
        <v>2.4712758985640638E-8</v>
      </c>
      <c r="R124" s="30">
        <v>4.4622498213349008E-5</v>
      </c>
      <c r="S124" s="31" t="s">
        <v>144</v>
      </c>
    </row>
    <row r="125" spans="1:19" x14ac:dyDescent="0.25">
      <c r="A125" s="24"/>
      <c r="B125" s="29" t="s">
        <v>20</v>
      </c>
      <c r="C125" s="30">
        <v>1768433.3333333333</v>
      </c>
      <c r="D125" s="30">
        <v>6126541666.666667</v>
      </c>
      <c r="E125" s="30">
        <v>10479100</v>
      </c>
      <c r="F125" s="30">
        <v>0</v>
      </c>
      <c r="G125" s="30">
        <v>0</v>
      </c>
      <c r="H125" s="30">
        <v>335093.33333333337</v>
      </c>
      <c r="I125" s="31" t="s">
        <v>145</v>
      </c>
      <c r="J125" s="8"/>
      <c r="K125" s="46" t="s">
        <v>20</v>
      </c>
      <c r="L125" s="30">
        <v>6126541666.666667</v>
      </c>
      <c r="M125" s="30">
        <v>875220238.09523809</v>
      </c>
      <c r="N125" s="30">
        <v>2.0205580908206778E-3</v>
      </c>
      <c r="O125" s="30">
        <v>1.320429551745479E-4</v>
      </c>
      <c r="P125" s="30">
        <v>0</v>
      </c>
      <c r="Q125" s="30">
        <v>0</v>
      </c>
      <c r="R125" s="30">
        <v>3.8286744152832286E-4</v>
      </c>
      <c r="S125" s="31" t="s">
        <v>145</v>
      </c>
    </row>
    <row r="126" spans="1:19" x14ac:dyDescent="0.25">
      <c r="A126" s="24"/>
      <c r="B126" s="29" t="s">
        <v>22</v>
      </c>
      <c r="C126" s="30">
        <v>353476066.66666669</v>
      </c>
      <c r="D126" s="30">
        <v>1121453133333.3333</v>
      </c>
      <c r="E126" s="30">
        <v>3540652933.333333</v>
      </c>
      <c r="F126" s="30">
        <v>25133.333333333332</v>
      </c>
      <c r="G126" s="30">
        <v>0</v>
      </c>
      <c r="H126" s="30">
        <v>17879430</v>
      </c>
      <c r="I126" s="31" t="s">
        <v>146</v>
      </c>
      <c r="J126" s="8"/>
      <c r="K126" s="46" t="s">
        <v>22</v>
      </c>
      <c r="L126" s="30">
        <v>1121453133333.3333</v>
      </c>
      <c r="M126" s="30">
        <v>160207590476.19046</v>
      </c>
      <c r="N126" s="30">
        <v>2.206362792274809E-3</v>
      </c>
      <c r="O126" s="30">
        <v>3.1987664575907083E-7</v>
      </c>
      <c r="P126" s="30">
        <v>1.5687979114240887E-7</v>
      </c>
      <c r="Q126" s="30">
        <v>0</v>
      </c>
      <c r="R126" s="30">
        <v>1.116016410137395E-4</v>
      </c>
      <c r="S126" s="31" t="s">
        <v>146</v>
      </c>
    </row>
    <row r="127" spans="1:19" x14ac:dyDescent="0.25">
      <c r="A127" s="24"/>
      <c r="B127" s="29" t="s">
        <v>24</v>
      </c>
      <c r="C127" s="30">
        <v>57846225</v>
      </c>
      <c r="D127" s="30">
        <v>166427475000.00003</v>
      </c>
      <c r="E127" s="30">
        <v>155973200</v>
      </c>
      <c r="F127" s="30">
        <v>11350</v>
      </c>
      <c r="G127" s="30">
        <v>10888725</v>
      </c>
      <c r="H127" s="30">
        <v>10084875</v>
      </c>
      <c r="I127" s="31" t="s">
        <v>147</v>
      </c>
      <c r="J127" s="8"/>
      <c r="K127" s="46" t="s">
        <v>24</v>
      </c>
      <c r="L127" s="30">
        <v>166427475000.00003</v>
      </c>
      <c r="M127" s="30">
        <v>23775353571.428577</v>
      </c>
      <c r="N127" s="30">
        <v>2.4330332176222698E-3</v>
      </c>
      <c r="O127" s="30">
        <v>5.0746879383947861E-5</v>
      </c>
      <c r="P127" s="30">
        <v>4.7738511925389706E-7</v>
      </c>
      <c r="Q127" s="30">
        <v>4.5798372534342651E-4</v>
      </c>
      <c r="R127" s="30">
        <v>4.2417350260225953E-4</v>
      </c>
      <c r="S127" s="31" t="s">
        <v>147</v>
      </c>
    </row>
    <row r="128" spans="1:19" x14ac:dyDescent="0.25">
      <c r="A128" s="24"/>
      <c r="B128" s="29" t="s">
        <v>26</v>
      </c>
      <c r="C128" s="30">
        <v>39531837.5</v>
      </c>
      <c r="D128" s="30">
        <v>221323512500</v>
      </c>
      <c r="E128" s="30">
        <v>84597925</v>
      </c>
      <c r="F128" s="30">
        <v>3425</v>
      </c>
      <c r="G128" s="30">
        <v>137650</v>
      </c>
      <c r="H128" s="30">
        <v>1335400</v>
      </c>
      <c r="I128" s="31" t="s">
        <v>148</v>
      </c>
      <c r="J128" s="8"/>
      <c r="K128" s="46" t="s">
        <v>26</v>
      </c>
      <c r="L128" s="30">
        <v>221323512500</v>
      </c>
      <c r="M128" s="30">
        <v>31617644642.857143</v>
      </c>
      <c r="N128" s="30">
        <v>1.2503093746083576E-3</v>
      </c>
      <c r="O128" s="30">
        <v>6.6256516690697284E-6</v>
      </c>
      <c r="P128" s="30">
        <v>1.0832558967271947E-7</v>
      </c>
      <c r="Q128" s="30">
        <v>4.3535817280145502E-6</v>
      </c>
      <c r="R128" s="30">
        <v>4.223591020407287E-5</v>
      </c>
      <c r="S128" s="31" t="s">
        <v>148</v>
      </c>
    </row>
    <row r="129" spans="1:19" x14ac:dyDescent="0.25">
      <c r="A129" s="25"/>
      <c r="B129" s="32" t="s">
        <v>34</v>
      </c>
      <c r="C129" s="34">
        <v>307447413.6111111</v>
      </c>
      <c r="D129" s="34">
        <v>364326637555.55554</v>
      </c>
      <c r="E129" s="33">
        <v>3852847069.814815</v>
      </c>
      <c r="F129" s="33">
        <v>144888.70370370371</v>
      </c>
      <c r="G129" s="33">
        <v>1225948.3333333333</v>
      </c>
      <c r="H129" s="34">
        <v>11079567.481481481</v>
      </c>
      <c r="I129" s="36"/>
      <c r="J129" s="9"/>
      <c r="K129" s="47" t="s">
        <v>34</v>
      </c>
      <c r="L129" s="33">
        <v>364326637555.55554</v>
      </c>
      <c r="M129" s="34">
        <v>52046662507.936501</v>
      </c>
      <c r="N129" s="34">
        <v>6.2445756571547894E-3</v>
      </c>
      <c r="O129" s="34">
        <v>3.4500010496540525E-5</v>
      </c>
      <c r="P129" s="34">
        <v>2.7308240378174605E-6</v>
      </c>
      <c r="Q129" s="34">
        <v>5.1390535755347503E-5</v>
      </c>
      <c r="R129" s="34">
        <v>1.3847677360597492E-2</v>
      </c>
      <c r="S129" s="36"/>
    </row>
    <row r="130" spans="1:19" x14ac:dyDescent="0.25">
      <c r="A130" s="18" t="s">
        <v>149</v>
      </c>
      <c r="B130" s="26" t="s">
        <v>20</v>
      </c>
      <c r="C130" s="27">
        <v>7487433.333333333</v>
      </c>
      <c r="D130" s="27">
        <v>193786000000</v>
      </c>
      <c r="E130" s="27">
        <v>35092466.666666664</v>
      </c>
      <c r="F130" s="27">
        <f>G55</f>
        <v>0</v>
      </c>
      <c r="G130" s="27" t="e">
        <f>#REF!</f>
        <v>#REF!</v>
      </c>
      <c r="H130" s="27" t="str">
        <f>I55</f>
        <v>E7</v>
      </c>
      <c r="I130" s="28" t="s">
        <v>150</v>
      </c>
      <c r="J130" s="8"/>
      <c r="K130" s="45" t="s">
        <v>20</v>
      </c>
      <c r="L130" s="27">
        <v>193786000000</v>
      </c>
      <c r="M130" s="27">
        <v>27683714285.714287</v>
      </c>
      <c r="N130" s="27">
        <v>2.7046346657309264E-4</v>
      </c>
      <c r="O130" s="27">
        <v>1.8314016492419472E-6</v>
      </c>
      <c r="P130" s="27">
        <v>7.9830328300290002E-6</v>
      </c>
      <c r="Q130" s="27">
        <v>0</v>
      </c>
      <c r="R130" s="27">
        <v>5.0526697835068916E-5</v>
      </c>
      <c r="S130" s="28" t="s">
        <v>150</v>
      </c>
    </row>
    <row r="131" spans="1:19" x14ac:dyDescent="0.25">
      <c r="A131" s="24"/>
      <c r="B131" s="29" t="s">
        <v>22</v>
      </c>
      <c r="C131" s="30">
        <v>76316.666666666672</v>
      </c>
      <c r="D131" s="30">
        <v>164795250000</v>
      </c>
      <c r="E131" s="30">
        <v>3165783.3333333335</v>
      </c>
      <c r="F131" s="30">
        <f>G61</f>
        <v>0</v>
      </c>
      <c r="G131" s="30" t="e">
        <f>#REF!</f>
        <v>#REF!</v>
      </c>
      <c r="H131" s="30" t="str">
        <f>I61</f>
        <v>E69</v>
      </c>
      <c r="I131" s="31" t="s">
        <v>151</v>
      </c>
      <c r="J131" s="8"/>
      <c r="K131" s="46" t="s">
        <v>22</v>
      </c>
      <c r="L131" s="30">
        <v>164795250000</v>
      </c>
      <c r="M131" s="30">
        <v>23542178571.42857</v>
      </c>
      <c r="N131" s="30">
        <v>3.2416994219594725E-6</v>
      </c>
      <c r="O131" s="30">
        <v>3.9138971946501293E-5</v>
      </c>
      <c r="P131" s="30">
        <v>0</v>
      </c>
      <c r="Q131" s="30">
        <v>2.8742737831743734E-7</v>
      </c>
      <c r="R131" s="30">
        <v>5.4017303289991675E-4</v>
      </c>
      <c r="S131" s="31" t="s">
        <v>151</v>
      </c>
    </row>
    <row r="132" spans="1:19" x14ac:dyDescent="0.25">
      <c r="A132" s="24"/>
      <c r="B132" s="29" t="s">
        <v>24</v>
      </c>
      <c r="C132" s="30">
        <v>15512</v>
      </c>
      <c r="D132" s="30">
        <v>86981740000</v>
      </c>
      <c r="E132" s="30">
        <v>65680.000000000015</v>
      </c>
      <c r="F132" s="30">
        <f>G67</f>
        <v>648.55555555555577</v>
      </c>
      <c r="G132" s="30" t="e">
        <f>#REF!</f>
        <v>#REF!</v>
      </c>
      <c r="H132" s="30">
        <f>I67</f>
        <v>0</v>
      </c>
      <c r="I132" s="31" t="s">
        <v>152</v>
      </c>
      <c r="J132" s="8"/>
      <c r="K132" s="46" t="s">
        <v>24</v>
      </c>
      <c r="L132" s="30">
        <v>86981740000</v>
      </c>
      <c r="M132" s="30">
        <v>12425962857.142857</v>
      </c>
      <c r="N132" s="30">
        <v>1.248353964866649E-6</v>
      </c>
      <c r="O132" s="30">
        <v>0</v>
      </c>
      <c r="P132" s="30">
        <v>0</v>
      </c>
      <c r="Q132" s="30">
        <v>0</v>
      </c>
      <c r="R132" s="30">
        <v>1.400293900765839E-7</v>
      </c>
      <c r="S132" s="31" t="s">
        <v>152</v>
      </c>
    </row>
    <row r="133" spans="1:19" x14ac:dyDescent="0.25">
      <c r="A133" s="24"/>
      <c r="B133" s="29" t="s">
        <v>26</v>
      </c>
      <c r="C133" s="30">
        <v>72375</v>
      </c>
      <c r="D133" s="30">
        <v>169087912500</v>
      </c>
      <c r="E133" s="30">
        <v>269900</v>
      </c>
      <c r="F133" s="30">
        <f>G73</f>
        <v>0</v>
      </c>
      <c r="G133" s="30" t="e">
        <f>#REF!</f>
        <v>#REF!</v>
      </c>
      <c r="H133" s="30" t="str">
        <f>I73</f>
        <v>E60</v>
      </c>
      <c r="I133" s="31" t="s">
        <v>153</v>
      </c>
      <c r="J133" s="8"/>
      <c r="K133" s="46" t="s">
        <v>26</v>
      </c>
      <c r="L133" s="30">
        <v>169087912500</v>
      </c>
      <c r="M133" s="30">
        <v>24155416071.42857</v>
      </c>
      <c r="N133" s="30">
        <v>2.9962224532164595E-6</v>
      </c>
      <c r="O133" s="30">
        <v>0</v>
      </c>
      <c r="P133" s="30">
        <v>1.9871319896979628E-7</v>
      </c>
      <c r="Q133" s="30">
        <v>2.8099288291822755E-7</v>
      </c>
      <c r="R133" s="30">
        <v>4.5429770149891704E-6</v>
      </c>
      <c r="S133" s="31" t="s">
        <v>153</v>
      </c>
    </row>
    <row r="134" spans="1:19" x14ac:dyDescent="0.25">
      <c r="A134" s="25"/>
      <c r="B134" s="32" t="s">
        <v>34</v>
      </c>
      <c r="C134" s="33">
        <f t="shared" ref="C134:H134" si="13">AVERAGE(C130:C133)</f>
        <v>1912909.25</v>
      </c>
      <c r="D134" s="34">
        <f>AVERAGE(D130:D133)</f>
        <v>153662725625</v>
      </c>
      <c r="E134" s="33">
        <f t="shared" si="13"/>
        <v>9648457.5</v>
      </c>
      <c r="F134" s="33">
        <f t="shared" si="13"/>
        <v>162.13888888888894</v>
      </c>
      <c r="G134" s="33" t="e">
        <f t="shared" si="13"/>
        <v>#REF!</v>
      </c>
      <c r="H134" s="33">
        <f t="shared" si="13"/>
        <v>0</v>
      </c>
      <c r="I134" s="36"/>
      <c r="J134" s="9"/>
      <c r="K134" s="47" t="s">
        <v>34</v>
      </c>
      <c r="L134" s="33">
        <v>153662725625</v>
      </c>
      <c r="M134" s="34">
        <v>21951817946.42857</v>
      </c>
      <c r="N134" s="34">
        <v>6.9487435603283811E-5</v>
      </c>
      <c r="O134" s="34">
        <v>1.024259339893581E-5</v>
      </c>
      <c r="P134" s="34">
        <v>2.0454365072496993E-6</v>
      </c>
      <c r="Q134" s="34">
        <v>1.4210506530891624E-7</v>
      </c>
      <c r="R134" s="34">
        <v>1.4884568428501284E-4</v>
      </c>
      <c r="S134" s="36"/>
    </row>
  </sheetData>
  <mergeCells count="14">
    <mergeCell ref="A120:A129"/>
    <mergeCell ref="A130:A134"/>
    <mergeCell ref="A55:A67"/>
    <mergeCell ref="A68:A80"/>
    <mergeCell ref="A81:A90"/>
    <mergeCell ref="A91:A100"/>
    <mergeCell ref="A101:A110"/>
    <mergeCell ref="A111:A119"/>
    <mergeCell ref="B1:I1"/>
    <mergeCell ref="K1:S1"/>
    <mergeCell ref="A3:A15"/>
    <mergeCell ref="A16:A28"/>
    <mergeCell ref="A29:A41"/>
    <mergeCell ref="A42:A5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Dropa</dc:creator>
  <cp:lastModifiedBy>Milena Dropa</cp:lastModifiedBy>
  <dcterms:created xsi:type="dcterms:W3CDTF">2024-01-24T18:43:14Z</dcterms:created>
  <dcterms:modified xsi:type="dcterms:W3CDTF">2024-01-24T18:53:16Z</dcterms:modified>
</cp:coreProperties>
</file>