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u671326\OneDrive - Aarhus universitet\Documents\au671326\R\Manuscript 2_code for open access\Visualize the population growth rate\data\"/>
    </mc:Choice>
  </mc:AlternateContent>
  <bookViews>
    <workbookView minimized="1" xWindow="0" yWindow="0" windowWidth="23040" windowHeight="9190" activeTab="2"/>
  </bookViews>
  <sheets>
    <sheet name="README" sheetId="17" r:id="rId1"/>
    <sheet name="lcecfiveinput" sheetId="24" r:id="rId2"/>
    <sheet name="lcecbarchart" sheetId="25" r:id="rId3"/>
    <sheet name="Sj" sheetId="3" state="hidden" r:id="rId4"/>
    <sheet name="tj" sheetId="5" state="hidden" r:id="rId5"/>
    <sheet name="lcecbarchart (2)" sheetId="27" r:id="rId6"/>
    <sheet name="R_sensitivity&amp;elasticity" sheetId="26" r:id="rId7"/>
    <sheet name="R_lambda" sheetId="8" r:id="rId8"/>
    <sheet name="Sensitivity tina_Vaverly F " sheetId="9" state="hidden" r:id="rId9"/>
  </sheets>
  <definedNames>
    <definedName name="solver_adj" localSheetId="8" hidden="1">'Sensitivity tina_Vaverly F '!$B$19</definedName>
    <definedName name="solver_cvg" localSheetId="8" hidden="1">0.0001</definedName>
    <definedName name="solver_drv" localSheetId="8" hidden="1">1</definedName>
    <definedName name="solver_eng" localSheetId="8" hidden="1">1</definedName>
    <definedName name="solver_est" localSheetId="8" hidden="1">1</definedName>
    <definedName name="solver_itr" localSheetId="8" hidden="1">100</definedName>
    <definedName name="solver_lin" localSheetId="8" hidden="1">2</definedName>
    <definedName name="solver_mip" localSheetId="8" hidden="1">2147483647</definedName>
    <definedName name="solver_mni" localSheetId="8" hidden="1">30</definedName>
    <definedName name="solver_mrt" localSheetId="8" hidden="1">0.075</definedName>
    <definedName name="solver_msl" localSheetId="8" hidden="1">2</definedName>
    <definedName name="solver_neg" localSheetId="8" hidden="1">2</definedName>
    <definedName name="solver_nod" localSheetId="8" hidden="1">2147483647</definedName>
    <definedName name="solver_num" localSheetId="8" hidden="1">0</definedName>
    <definedName name="solver_nwt" localSheetId="8" hidden="1">1</definedName>
    <definedName name="solver_opt" localSheetId="8" hidden="1">'Sensitivity tina_Vaverly F '!$B$8</definedName>
    <definedName name="solver_pre" localSheetId="8" hidden="1">0.000001</definedName>
    <definedName name="solver_rbv" localSheetId="8" hidden="1">1</definedName>
    <definedName name="solver_rlx" localSheetId="8" hidden="1">1</definedName>
    <definedName name="solver_rsd" localSheetId="8" hidden="1">0</definedName>
    <definedName name="solver_scl" localSheetId="8" hidden="1">2</definedName>
    <definedName name="solver_sho" localSheetId="8" hidden="1">2</definedName>
    <definedName name="solver_ssz" localSheetId="8" hidden="1">100</definedName>
    <definedName name="solver_tim" localSheetId="8" hidden="1">100</definedName>
    <definedName name="solver_tol" localSheetId="8" hidden="1">0.05</definedName>
    <definedName name="solver_typ" localSheetId="8" hidden="1">3</definedName>
    <definedName name="solver_val" localSheetId="8" hidden="1">1</definedName>
    <definedName name="solver_ver" localSheetId="8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7" l="1"/>
  <c r="E4" i="27"/>
  <c r="E3" i="27"/>
  <c r="E2" i="27"/>
  <c r="E3" i="25" l="1"/>
  <c r="E2" i="25"/>
  <c r="D4" i="9" l="1"/>
  <c r="D3" i="9"/>
  <c r="D2" i="9"/>
  <c r="P16" i="5" l="1"/>
  <c r="O16" i="5"/>
  <c r="N16" i="5"/>
  <c r="M16" i="5"/>
  <c r="O55" i="9"/>
  <c r="O54" i="9"/>
  <c r="Q51" i="9" s="1"/>
  <c r="R51" i="9" s="1"/>
  <c r="O53" i="9"/>
  <c r="O44" i="9"/>
  <c r="O43" i="9"/>
  <c r="O42" i="9"/>
  <c r="O33" i="9"/>
  <c r="O32" i="9"/>
  <c r="Q29" i="9" s="1"/>
  <c r="R29" i="9" s="1"/>
  <c r="O31" i="9"/>
  <c r="O22" i="9"/>
  <c r="O21" i="9"/>
  <c r="O20" i="9"/>
  <c r="O10" i="9"/>
  <c r="O9" i="9"/>
  <c r="Q6" i="9" s="1"/>
  <c r="R6" i="9" s="1"/>
  <c r="O8" i="9"/>
  <c r="J16" i="5"/>
  <c r="P15" i="5"/>
  <c r="O15" i="5"/>
  <c r="N15" i="5"/>
  <c r="M15" i="5"/>
  <c r="L15" i="5"/>
  <c r="J15" i="5"/>
  <c r="Q26" i="9" l="1"/>
  <c r="R26" i="9" s="1"/>
  <c r="Q17" i="9"/>
  <c r="R17" i="9" s="1"/>
  <c r="Q48" i="9"/>
  <c r="R48" i="9" s="1"/>
  <c r="Q37" i="9"/>
  <c r="R37" i="9" s="1"/>
  <c r="Q50" i="9"/>
  <c r="R50" i="9" s="1"/>
  <c r="Q39" i="9"/>
  <c r="R39" i="9" s="1"/>
  <c r="Q40" i="9"/>
  <c r="R40" i="9" s="1"/>
  <c r="Q28" i="9"/>
  <c r="R28" i="9" s="1"/>
  <c r="Q18" i="9"/>
  <c r="R18" i="9" s="1"/>
  <c r="Q3" i="9"/>
  <c r="R3" i="9" s="1"/>
  <c r="Q14" i="9"/>
  <c r="R14" i="9" s="1"/>
  <c r="Q15" i="9"/>
  <c r="R15" i="9" s="1"/>
  <c r="Q25" i="9"/>
  <c r="R25" i="9" s="1"/>
  <c r="Q36" i="9"/>
  <c r="R36" i="9" s="1"/>
  <c r="Q47" i="9"/>
  <c r="R47" i="9" s="1"/>
  <c r="Q16" i="9"/>
  <c r="R16" i="9" s="1"/>
  <c r="Q27" i="9"/>
  <c r="R27" i="9" s="1"/>
  <c r="Q38" i="9"/>
  <c r="R38" i="9" s="1"/>
  <c r="Q49" i="9"/>
  <c r="R49" i="9" s="1"/>
  <c r="Q2" i="9"/>
  <c r="R2" i="9" s="1"/>
  <c r="Q4" i="9"/>
  <c r="R4" i="9" s="1"/>
  <c r="Q5" i="9"/>
  <c r="R5" i="9" s="1"/>
  <c r="K16" i="3" l="1"/>
  <c r="O16" i="3"/>
  <c r="N16" i="3"/>
  <c r="M16" i="3"/>
  <c r="L16" i="3"/>
  <c r="B54" i="9" l="1"/>
  <c r="D49" i="9" s="1"/>
  <c r="E49" i="9" s="1"/>
  <c r="B43" i="9"/>
  <c r="D40" i="9" s="1"/>
  <c r="E40" i="9" s="1"/>
  <c r="B32" i="9"/>
  <c r="D29" i="9" s="1"/>
  <c r="E29" i="9" s="1"/>
  <c r="B21" i="9"/>
  <c r="D18" i="9" s="1"/>
  <c r="E18" i="9" s="1"/>
  <c r="B9" i="9"/>
  <c r="E2" i="9" s="1"/>
  <c r="B20" i="9"/>
  <c r="B8" i="9"/>
  <c r="E3" i="9" l="1"/>
  <c r="E4" i="9"/>
  <c r="D14" i="9"/>
  <c r="E14" i="9" s="1"/>
  <c r="D36" i="9"/>
  <c r="E36" i="9" s="1"/>
  <c r="D5" i="9"/>
  <c r="E5" i="9" s="1"/>
  <c r="D6" i="9"/>
  <c r="E6" i="9" s="1"/>
  <c r="D37" i="9"/>
  <c r="E37" i="9" s="1"/>
  <c r="D16" i="9"/>
  <c r="E16" i="9" s="1"/>
  <c r="D48" i="9"/>
  <c r="E48" i="9" s="1"/>
  <c r="D51" i="9"/>
  <c r="E51" i="9" s="1"/>
  <c r="D47" i="9"/>
  <c r="E47" i="9" s="1"/>
  <c r="D38" i="9"/>
  <c r="E38" i="9" s="1"/>
  <c r="D27" i="9"/>
  <c r="E27" i="9" s="1"/>
  <c r="D25" i="9"/>
  <c r="E25" i="9" s="1"/>
  <c r="D26" i="9"/>
  <c r="E26" i="9" s="1"/>
  <c r="D17" i="9"/>
  <c r="E17" i="9" s="1"/>
  <c r="D50" i="9"/>
  <c r="E50" i="9" s="1"/>
  <c r="D39" i="9"/>
  <c r="E39" i="9" s="1"/>
  <c r="D28" i="9"/>
  <c r="E28" i="9" s="1"/>
  <c r="D15" i="9"/>
  <c r="E15" i="9" s="1"/>
  <c r="B53" i="9"/>
  <c r="B42" i="9"/>
  <c r="B31" i="9"/>
  <c r="G16" i="5" l="1"/>
  <c r="F16" i="5"/>
  <c r="E16" i="5"/>
  <c r="D16" i="5"/>
  <c r="A16" i="5"/>
  <c r="G28" i="3" l="1"/>
  <c r="F28" i="3"/>
  <c r="E28" i="3"/>
  <c r="D28" i="3"/>
  <c r="B28" i="3"/>
  <c r="A28" i="3"/>
  <c r="I16" i="3" l="1"/>
</calcChain>
</file>

<file path=xl/sharedStrings.xml><?xml version="1.0" encoding="utf-8"?>
<sst xmlns="http://schemas.openxmlformats.org/spreadsheetml/2006/main" count="1003" uniqueCount="48">
  <si>
    <t>treatment</t>
  </si>
  <si>
    <t>control</t>
  </si>
  <si>
    <t>n</t>
  </si>
  <si>
    <t>Sj</t>
  </si>
  <si>
    <t>Sa</t>
  </si>
  <si>
    <t>tj</t>
  </si>
  <si>
    <t>ta</t>
  </si>
  <si>
    <t>ACE</t>
  </si>
  <si>
    <t>C1</t>
  </si>
  <si>
    <t>C2</t>
  </si>
  <si>
    <t>C3</t>
  </si>
  <si>
    <t>C4</t>
  </si>
  <si>
    <t>C5</t>
  </si>
  <si>
    <t>C6</t>
  </si>
  <si>
    <t>4mg/L</t>
  </si>
  <si>
    <t>2.7mg/L</t>
  </si>
  <si>
    <t>1.8mg/L</t>
  </si>
  <si>
    <t>1.2mg/L</t>
  </si>
  <si>
    <t>0.8mg/L</t>
  </si>
  <si>
    <t>0.5mg/L</t>
  </si>
  <si>
    <t>NaN</t>
  </si>
  <si>
    <t>NA</t>
  </si>
  <si>
    <t>ave</t>
  </si>
  <si>
    <t>lambda</t>
  </si>
  <si>
    <t>T</t>
  </si>
  <si>
    <t>pj</t>
  </si>
  <si>
    <t>sensitivities</t>
  </si>
  <si>
    <t>dl/dx</t>
  </si>
  <si>
    <t>Control</t>
  </si>
  <si>
    <t>elasticity</t>
  </si>
  <si>
    <t>para</t>
  </si>
  <si>
    <t>sensitivity</t>
  </si>
  <si>
    <t>N=11</t>
  </si>
  <si>
    <t>N=9</t>
  </si>
  <si>
    <t>N=8</t>
  </si>
  <si>
    <t>N=10</t>
  </si>
  <si>
    <t>N=7</t>
  </si>
  <si>
    <t>N=12</t>
  </si>
  <si>
    <t>se</t>
  </si>
  <si>
    <t>sensitivity (dl/dx)</t>
  </si>
  <si>
    <t>sensitivity (by the formula, it is supposed to be elasticity)</t>
  </si>
  <si>
    <t>ci95</t>
  </si>
  <si>
    <t>batch</t>
  </si>
  <si>
    <t>value</t>
  </si>
  <si>
    <t>upper</t>
  </si>
  <si>
    <t>lower</t>
  </si>
  <si>
    <t>singleci</t>
  </si>
  <si>
    <r>
      <t xml:space="preserve">This excel file is for visualizing the population growth rate calculated by two-stage models and the elasticity of the traits using R. 
</t>
    </r>
    <r>
      <rPr>
        <b/>
        <sz val="11"/>
        <color theme="1"/>
        <rFont val="Calibri"/>
        <family val="2"/>
        <scheme val="minor"/>
      </rPr>
      <t>leecfiveinput</t>
    </r>
    <r>
      <rPr>
        <sz val="11"/>
        <color theme="1"/>
        <rFont val="Calibri"/>
        <family val="2"/>
        <scheme val="minor"/>
      </rPr>
      <t xml:space="preserve">
Value of five traits used in two-stage models and they are used to estimated the LC50 and EC50. 
</t>
    </r>
    <r>
      <rPr>
        <b/>
        <sz val="11"/>
        <color theme="1"/>
        <rFont val="Calibri"/>
        <family val="2"/>
        <scheme val="minor"/>
      </rPr>
      <t>Icecbarchart</t>
    </r>
    <r>
      <rPr>
        <sz val="11"/>
        <color theme="1"/>
        <rFont val="Calibri"/>
        <family val="2"/>
        <scheme val="minor"/>
      </rPr>
      <t xml:space="preserve">
Arrange the values for plotting a bar chart (Fig 4). LC50 of Sa is extremely large, to plot out a readable results, we used a value 25 to replace the true LC50.
</t>
    </r>
    <r>
      <rPr>
        <b/>
        <sz val="11"/>
        <color theme="1"/>
        <rFont val="Calibri"/>
        <family val="2"/>
        <scheme val="minor"/>
      </rPr>
      <t xml:space="preserve">R_sensitivity&amp;elasticity
</t>
    </r>
    <r>
      <rPr>
        <sz val="11"/>
        <color theme="1"/>
        <rFont val="Calibri"/>
        <family val="2"/>
        <scheme val="minor"/>
      </rPr>
      <t xml:space="preserve">Value of sensitivity and elasticity for each traits used in two-stage model.
</t>
    </r>
    <r>
      <rPr>
        <b/>
        <sz val="11"/>
        <color theme="1"/>
        <rFont val="Calibri"/>
        <family val="2"/>
        <scheme val="minor"/>
      </rPr>
      <t xml:space="preserve">
R_lambda
</t>
    </r>
    <r>
      <rPr>
        <sz val="11"/>
        <color theme="1"/>
        <rFont val="Calibri"/>
        <family val="2"/>
        <scheme val="minor"/>
      </rPr>
      <t xml:space="preserve">Value of population growth rate for each treatment.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Meaning of the names in column. </t>
    </r>
    <r>
      <rPr>
        <b/>
        <sz val="11"/>
        <color theme="1"/>
        <rFont val="Calibri"/>
        <family val="2"/>
        <scheme val="minor"/>
      </rPr>
      <t>Batch</t>
    </r>
    <r>
      <rPr>
        <sz val="11"/>
        <color theme="1"/>
        <rFont val="Calibri"/>
        <family val="2"/>
        <scheme val="minor"/>
      </rPr>
      <t xml:space="preserve"> is batch, 1 is batch 1, 2 is batch 2, 12 is merged of two batches. </t>
    </r>
    <r>
      <rPr>
        <b/>
        <sz val="11"/>
        <color theme="1"/>
        <rFont val="Calibri"/>
        <family val="2"/>
        <scheme val="minor"/>
      </rPr>
      <t>Para</t>
    </r>
    <r>
      <rPr>
        <sz val="11"/>
        <color theme="1"/>
        <rFont val="Calibri"/>
        <family val="2"/>
        <scheme val="minor"/>
      </rPr>
      <t xml:space="preserve"> is short for parameter and stored the name of model parameters. </t>
    </r>
    <r>
      <rPr>
        <b/>
        <sz val="11"/>
        <color theme="1"/>
        <rFont val="Calibri"/>
        <family val="2"/>
        <scheme val="minor"/>
      </rPr>
      <t>Treatment</t>
    </r>
    <r>
      <rPr>
        <sz val="11"/>
        <color theme="1"/>
        <rFont val="Calibri"/>
        <family val="2"/>
        <scheme val="minor"/>
      </rPr>
      <t xml:space="preserve"> is the concentration of teflubenzuron in mg/kg dry yeast. </t>
    </r>
    <r>
      <rPr>
        <b/>
        <sz val="11"/>
        <color theme="1"/>
        <rFont val="Calibri"/>
        <family val="2"/>
        <scheme val="minor"/>
      </rPr>
      <t>Value</t>
    </r>
    <r>
      <rPr>
        <sz val="11"/>
        <color theme="1"/>
        <rFont val="Calibri"/>
        <family val="2"/>
        <scheme val="minor"/>
      </rPr>
      <t xml:space="preserve"> is value of the trait. </t>
    </r>
    <r>
      <rPr>
        <b/>
        <sz val="11"/>
        <color theme="1"/>
        <rFont val="Calibri"/>
        <family val="2"/>
        <scheme val="minor"/>
      </rPr>
      <t>Lower</t>
    </r>
    <r>
      <rPr>
        <sz val="11"/>
        <color theme="1"/>
        <rFont val="Calibri"/>
        <family val="2"/>
        <scheme val="minor"/>
      </rPr>
      <t xml:space="preserve"> is the lower limit of 95% confident interval. </t>
    </r>
    <r>
      <rPr>
        <b/>
        <sz val="11"/>
        <color theme="1"/>
        <rFont val="Calibri"/>
        <family val="2"/>
        <scheme val="minor"/>
      </rPr>
      <t>Upper</t>
    </r>
    <r>
      <rPr>
        <sz val="11"/>
        <color theme="1"/>
        <rFont val="Calibri"/>
        <family val="2"/>
        <scheme val="minor"/>
      </rPr>
      <t xml:space="preserve"> is the upper limit of 95% confident interval. </t>
    </r>
    <r>
      <rPr>
        <b/>
        <sz val="11"/>
        <color theme="1"/>
        <rFont val="Calibri"/>
        <family val="2"/>
        <scheme val="minor"/>
      </rPr>
      <t>Singleci</t>
    </r>
    <r>
      <rPr>
        <sz val="11"/>
        <color theme="1"/>
        <rFont val="Calibri"/>
        <family val="2"/>
        <scheme val="minor"/>
      </rPr>
      <t xml:space="preserve"> is the difference between value of upper or lower limit and it is used for ploting purpose. </t>
    </r>
    <r>
      <rPr>
        <b/>
        <sz val="11"/>
        <color theme="1"/>
        <rFont val="Calibri"/>
        <family val="2"/>
        <scheme val="minor"/>
      </rPr>
      <t>Sensitivity</t>
    </r>
    <r>
      <rPr>
        <sz val="11"/>
        <color theme="1"/>
        <rFont val="Calibri"/>
        <family val="2"/>
        <scheme val="minor"/>
      </rPr>
      <t xml:space="preserve"> is the sensitivity of the traits. </t>
    </r>
    <r>
      <rPr>
        <b/>
        <sz val="11"/>
        <color theme="1"/>
        <rFont val="Calibri"/>
        <family val="2"/>
        <scheme val="minor"/>
      </rPr>
      <t>Elasticity</t>
    </r>
    <r>
      <rPr>
        <sz val="11"/>
        <color theme="1"/>
        <rFont val="Calibri"/>
        <family val="2"/>
        <scheme val="minor"/>
      </rPr>
      <t xml:space="preserve"> is the elasticity of the traits. </t>
    </r>
    <r>
      <rPr>
        <b/>
        <sz val="11"/>
        <color theme="1"/>
        <rFont val="Calibri"/>
        <family val="2"/>
        <scheme val="minor"/>
      </rPr>
      <t>Lambda</t>
    </r>
    <r>
      <rPr>
        <sz val="11"/>
        <color theme="1"/>
        <rFont val="Calibri"/>
        <family val="2"/>
        <scheme val="minor"/>
      </rPr>
      <t xml:space="preserve"> is the population growth rate. </t>
    </r>
    <r>
      <rPr>
        <b/>
        <sz val="11"/>
        <color theme="1"/>
        <rFont val="Calibri"/>
        <family val="2"/>
        <scheme val="minor"/>
      </rPr>
      <t>Ci95</t>
    </r>
    <r>
      <rPr>
        <sz val="11"/>
        <color theme="1"/>
        <rFont val="Calibri"/>
        <family val="2"/>
        <scheme val="minor"/>
      </rPr>
      <t xml:space="preserve"> is the 95% confident inverval.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</si>
</sst>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%"/>
    <numFmt numFmtId="167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57">
    <xf numFmtId="0" fontId="0" fillId="0" borderId="0" xfId="0"/>
    <xf numFmtId="0" fontId="5" fillId="0" borderId="0" xfId="2" applyFont="1"/>
    <xf numFmtId="0" fontId="4" fillId="0" borderId="0" xfId="2"/>
    <xf numFmtId="0" fontId="0" fillId="2" borderId="0" xfId="0" applyFill="1"/>
    <xf numFmtId="164" fontId="0" fillId="2" borderId="0" xfId="0" applyNumberFormat="1" applyFill="1"/>
    <xf numFmtId="0" fontId="2" fillId="2" borderId="0" xfId="0" applyFont="1" applyFill="1"/>
    <xf numFmtId="2" fontId="2" fillId="2" borderId="0" xfId="0" applyNumberFormat="1" applyFont="1" applyFill="1"/>
    <xf numFmtId="0" fontId="4" fillId="2" borderId="0" xfId="2" applyFill="1"/>
    <xf numFmtId="0" fontId="5" fillId="2" borderId="0" xfId="2" applyFont="1" applyFill="1"/>
    <xf numFmtId="0" fontId="5" fillId="3" borderId="0" xfId="2" applyFont="1" applyFill="1"/>
    <xf numFmtId="0" fontId="4" fillId="3" borderId="0" xfId="2" applyFill="1"/>
    <xf numFmtId="0" fontId="0" fillId="2" borderId="1" xfId="0" applyFill="1" applyBorder="1"/>
    <xf numFmtId="2" fontId="0" fillId="2" borderId="0" xfId="0" applyNumberFormat="1" applyFill="1"/>
    <xf numFmtId="2" fontId="0" fillId="2" borderId="1" xfId="0" applyNumberFormat="1" applyFill="1" applyBorder="1"/>
    <xf numFmtId="9" fontId="0" fillId="2" borderId="0" xfId="0" applyNumberFormat="1" applyFill="1"/>
    <xf numFmtId="0" fontId="0" fillId="2" borderId="0" xfId="0" applyFill="1" applyAlignment="1">
      <alignment horizontal="right"/>
    </xf>
    <xf numFmtId="0" fontId="3" fillId="2" borderId="0" xfId="0" applyFont="1" applyFill="1" applyBorder="1" applyAlignment="1">
      <alignment horizontal="right"/>
    </xf>
    <xf numFmtId="1" fontId="3" fillId="2" borderId="0" xfId="0" applyNumberFormat="1" applyFont="1" applyFill="1" applyAlignment="1">
      <alignment horizontal="right"/>
    </xf>
    <xf numFmtId="0" fontId="0" fillId="3" borderId="0" xfId="0" applyFill="1"/>
    <xf numFmtId="9" fontId="0" fillId="3" borderId="0" xfId="0" applyNumberFormat="1" applyFill="1"/>
    <xf numFmtId="0" fontId="0" fillId="3" borderId="1" xfId="0" applyFill="1" applyBorder="1"/>
    <xf numFmtId="9" fontId="0" fillId="3" borderId="0" xfId="1" applyFont="1" applyFill="1" applyBorder="1"/>
    <xf numFmtId="2" fontId="0" fillId="3" borderId="0" xfId="0" applyNumberFormat="1" applyFill="1"/>
    <xf numFmtId="9" fontId="0" fillId="3" borderId="2" xfId="0" applyNumberFormat="1" applyFill="1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4" xfId="0" applyFill="1" applyBorder="1" applyAlignment="1">
      <alignment horizontal="center"/>
    </xf>
    <xf numFmtId="1" fontId="0" fillId="3" borderId="0" xfId="0" applyNumberFormat="1" applyFill="1" applyAlignment="1">
      <alignment horizontal="center"/>
    </xf>
    <xf numFmtId="2" fontId="4" fillId="3" borderId="0" xfId="2" applyNumberFormat="1" applyFill="1"/>
    <xf numFmtId="0" fontId="2" fillId="3" borderId="0" xfId="0" applyFont="1" applyFill="1"/>
    <xf numFmtId="164" fontId="0" fillId="3" borderId="0" xfId="0" applyNumberFormat="1" applyFill="1"/>
    <xf numFmtId="2" fontId="2" fillId="3" borderId="0" xfId="0" applyNumberFormat="1" applyFont="1" applyFill="1"/>
    <xf numFmtId="2" fontId="4" fillId="2" borderId="0" xfId="2" applyNumberFormat="1" applyFill="1"/>
    <xf numFmtId="165" fontId="4" fillId="2" borderId="0" xfId="2" applyNumberFormat="1" applyFill="1"/>
    <xf numFmtId="0" fontId="0" fillId="0" borderId="0" xfId="0" applyAlignment="1">
      <alignment vertical="top" wrapText="1"/>
    </xf>
    <xf numFmtId="3" fontId="0" fillId="0" borderId="0" xfId="0" applyNumberFormat="1"/>
    <xf numFmtId="0" fontId="0" fillId="0" borderId="0" xfId="0" applyFont="1" applyFill="1"/>
    <xf numFmtId="0" fontId="0" fillId="0" borderId="0" xfId="0" applyFill="1"/>
    <xf numFmtId="0" fontId="0" fillId="0" borderId="0" xfId="0" applyFont="1"/>
    <xf numFmtId="165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/>
    <xf numFmtId="165" fontId="0" fillId="0" borderId="0" xfId="0" applyNumberFormat="1" applyFont="1" applyFill="1"/>
    <xf numFmtId="1" fontId="0" fillId="0" borderId="3" xfId="0" applyNumberFormat="1" applyFont="1" applyFill="1" applyBorder="1"/>
    <xf numFmtId="1" fontId="3" fillId="0" borderId="0" xfId="0" applyNumberFormat="1" applyFont="1" applyFill="1" applyBorder="1"/>
    <xf numFmtId="1" fontId="0" fillId="0" borderId="0" xfId="0" applyNumberFormat="1" applyFont="1" applyFill="1" applyBorder="1"/>
    <xf numFmtId="1" fontId="6" fillId="0" borderId="0" xfId="0" applyNumberFormat="1" applyFont="1" applyFill="1" applyBorder="1"/>
    <xf numFmtId="1" fontId="0" fillId="0" borderId="0" xfId="0" applyNumberFormat="1" applyFill="1" applyBorder="1"/>
    <xf numFmtId="164" fontId="0" fillId="0" borderId="0" xfId="0" applyNumberFormat="1" applyFill="1"/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9" fontId="0" fillId="0" borderId="0" xfId="1" applyFont="1" applyFill="1" applyBorder="1" applyAlignment="1">
      <alignment horizontal="center"/>
    </xf>
    <xf numFmtId="166" fontId="0" fillId="0" borderId="0" xfId="1" applyNumberFormat="1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167" fontId="0" fillId="0" borderId="0" xfId="0" applyNumberFormat="1"/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96" workbookViewId="0">
      <selection sqref="A1:XFD1048576"/>
    </sheetView>
  </sheetViews>
  <sheetFormatPr defaultRowHeight="14.5" x14ac:dyDescent="0.35"/>
  <sheetData>
    <row r="1" spans="1:12" ht="14.4" customHeight="1" x14ac:dyDescent="0.35">
      <c r="A1" s="55" t="s">
        <v>47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x14ac:dyDescent="0.3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x14ac:dyDescent="0.3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x14ac:dyDescent="0.3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x14ac:dyDescent="0.3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x14ac:dyDescent="0.3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x14ac:dyDescent="0.3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x14ac:dyDescent="0.3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 x14ac:dyDescent="0.3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2" x14ac:dyDescent="0.3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</row>
    <row r="11" spans="1:12" x14ac:dyDescent="0.3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</row>
    <row r="12" spans="1:12" x14ac:dyDescent="0.35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</row>
    <row r="13" spans="1:12" x14ac:dyDescent="0.3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x14ac:dyDescent="0.3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</row>
    <row r="15" spans="1:12" x14ac:dyDescent="0.35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</row>
    <row r="16" spans="1:12" x14ac:dyDescent="0.35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</row>
    <row r="17" spans="1:12" x14ac:dyDescent="0.35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x14ac:dyDescent="0.3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x14ac:dyDescent="0.35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2" x14ac:dyDescent="0.35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x14ac:dyDescent="0.35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2" x14ac:dyDescent="0.35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</row>
    <row r="23" spans="1:12" x14ac:dyDescent="0.35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  <row r="24" spans="1:12" x14ac:dyDescent="0.35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</row>
    <row r="25" spans="1:12" x14ac:dyDescent="0.3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2" x14ac:dyDescent="0.3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</row>
    <row r="27" spans="1:12" x14ac:dyDescent="0.3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</row>
    <row r="28" spans="1:12" x14ac:dyDescent="0.3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</row>
    <row r="29" spans="1:12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</row>
    <row r="30" spans="1:12" x14ac:dyDescent="0.3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</row>
    <row r="31" spans="1:12" x14ac:dyDescent="0.3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</row>
    <row r="32" spans="1:12" x14ac:dyDescent="0.3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</row>
    <row r="33" spans="1:12" x14ac:dyDescent="0.3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spans="1:12" x14ac:dyDescent="0.3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x14ac:dyDescent="0.3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</row>
    <row r="36" spans="1:12" x14ac:dyDescent="0.3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x14ac:dyDescent="0.3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</row>
    <row r="38" spans="1:12" x14ac:dyDescent="0.3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3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</row>
    <row r="40" spans="1:12" x14ac:dyDescent="0.3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</row>
    <row r="41" spans="1:12" x14ac:dyDescent="0.3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</row>
  </sheetData>
  <mergeCells count="1">
    <mergeCell ref="A1:L3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3"/>
  <sheetViews>
    <sheetView zoomScale="60" workbookViewId="0">
      <selection activeCell="H15" sqref="H15"/>
    </sheetView>
  </sheetViews>
  <sheetFormatPr defaultRowHeight="14.5" x14ac:dyDescent="0.35"/>
  <cols>
    <col min="1" max="4" width="8.7265625" style="38"/>
  </cols>
  <sheetData>
    <row r="1" spans="1:4" x14ac:dyDescent="0.35">
      <c r="A1" s="38" t="s">
        <v>42</v>
      </c>
      <c r="B1" s="38" t="s">
        <v>30</v>
      </c>
      <c r="C1" s="38" t="s">
        <v>0</v>
      </c>
      <c r="D1" s="38" t="s">
        <v>43</v>
      </c>
    </row>
    <row r="2" spans="1:4" x14ac:dyDescent="0.35">
      <c r="A2" s="38">
        <v>1</v>
      </c>
      <c r="B2" s="38" t="s">
        <v>2</v>
      </c>
      <c r="C2" s="38">
        <v>0</v>
      </c>
      <c r="D2" s="44">
        <v>60.4</v>
      </c>
    </row>
    <row r="3" spans="1:4" x14ac:dyDescent="0.35">
      <c r="A3" s="38">
        <v>1</v>
      </c>
      <c r="B3" s="38" t="s">
        <v>2</v>
      </c>
      <c r="C3" s="38">
        <v>0</v>
      </c>
      <c r="D3" s="45">
        <v>54.75</v>
      </c>
    </row>
    <row r="4" spans="1:4" x14ac:dyDescent="0.35">
      <c r="A4" s="38">
        <v>1</v>
      </c>
      <c r="B4" s="38" t="s">
        <v>2</v>
      </c>
      <c r="C4" s="38">
        <v>0</v>
      </c>
      <c r="D4" s="46">
        <v>30.666666666666668</v>
      </c>
    </row>
    <row r="5" spans="1:4" x14ac:dyDescent="0.35">
      <c r="A5" s="38">
        <v>1</v>
      </c>
      <c r="B5" s="38" t="s">
        <v>2</v>
      </c>
      <c r="C5" s="38">
        <v>0</v>
      </c>
      <c r="D5" s="46">
        <v>26</v>
      </c>
    </row>
    <row r="6" spans="1:4" x14ac:dyDescent="0.35">
      <c r="A6" s="38">
        <v>1</v>
      </c>
      <c r="B6" s="38" t="s">
        <v>2</v>
      </c>
      <c r="C6" s="38">
        <v>0</v>
      </c>
      <c r="D6" s="46">
        <v>22</v>
      </c>
    </row>
    <row r="7" spans="1:4" x14ac:dyDescent="0.35">
      <c r="A7" s="38">
        <v>1</v>
      </c>
      <c r="B7" s="38" t="s">
        <v>2</v>
      </c>
      <c r="C7" s="38">
        <v>0</v>
      </c>
      <c r="D7" s="46">
        <v>52.666666666666664</v>
      </c>
    </row>
    <row r="8" spans="1:4" x14ac:dyDescent="0.35">
      <c r="A8" s="38">
        <v>1</v>
      </c>
      <c r="B8" s="38" t="s">
        <v>2</v>
      </c>
      <c r="C8" s="38">
        <v>0</v>
      </c>
      <c r="D8" s="45">
        <v>55</v>
      </c>
    </row>
    <row r="9" spans="1:4" x14ac:dyDescent="0.35">
      <c r="A9" s="38">
        <v>1</v>
      </c>
      <c r="B9" s="38" t="s">
        <v>2</v>
      </c>
      <c r="C9" s="38">
        <v>0</v>
      </c>
      <c r="D9" s="45">
        <v>51</v>
      </c>
    </row>
    <row r="10" spans="1:4" x14ac:dyDescent="0.35">
      <c r="A10" s="38">
        <v>1</v>
      </c>
      <c r="B10" s="38" t="s">
        <v>2</v>
      </c>
      <c r="C10" s="38">
        <v>0</v>
      </c>
      <c r="D10" s="45">
        <v>67.75</v>
      </c>
    </row>
    <row r="11" spans="1:4" x14ac:dyDescent="0.35">
      <c r="A11" s="38">
        <v>1</v>
      </c>
      <c r="B11" s="38" t="s">
        <v>2</v>
      </c>
      <c r="C11" s="38">
        <v>0</v>
      </c>
      <c r="D11" s="47">
        <v>28.333333333333332</v>
      </c>
    </row>
    <row r="12" spans="1:4" x14ac:dyDescent="0.35">
      <c r="A12" s="38">
        <v>1</v>
      </c>
      <c r="B12" s="38" t="s">
        <v>2</v>
      </c>
      <c r="C12" s="38">
        <v>0</v>
      </c>
      <c r="D12" s="45">
        <v>61.2</v>
      </c>
    </row>
    <row r="13" spans="1:4" x14ac:dyDescent="0.35">
      <c r="A13" s="38">
        <v>1</v>
      </c>
      <c r="B13" s="38" t="s">
        <v>2</v>
      </c>
      <c r="C13" s="38">
        <v>0</v>
      </c>
      <c r="D13" s="45">
        <v>37.75</v>
      </c>
    </row>
    <row r="14" spans="1:4" x14ac:dyDescent="0.35">
      <c r="A14" s="38">
        <v>2</v>
      </c>
      <c r="B14" s="38" t="s">
        <v>2</v>
      </c>
      <c r="C14" s="38">
        <v>0</v>
      </c>
      <c r="D14" s="48">
        <v>32.75</v>
      </c>
    </row>
    <row r="15" spans="1:4" x14ac:dyDescent="0.35">
      <c r="A15" s="38">
        <v>2</v>
      </c>
      <c r="B15" s="38" t="s">
        <v>2</v>
      </c>
      <c r="C15" s="38">
        <v>0</v>
      </c>
      <c r="D15" s="48">
        <v>57.5</v>
      </c>
    </row>
    <row r="16" spans="1:4" x14ac:dyDescent="0.35">
      <c r="A16" s="38">
        <v>2</v>
      </c>
      <c r="B16" s="38" t="s">
        <v>2</v>
      </c>
      <c r="C16" s="38">
        <v>0</v>
      </c>
      <c r="D16" s="48">
        <v>53.5</v>
      </c>
    </row>
    <row r="17" spans="1:4" x14ac:dyDescent="0.35">
      <c r="A17" s="38">
        <v>2</v>
      </c>
      <c r="B17" s="38" t="s">
        <v>2</v>
      </c>
      <c r="C17" s="38">
        <v>0</v>
      </c>
      <c r="D17" s="48">
        <v>64</v>
      </c>
    </row>
    <row r="18" spans="1:4" x14ac:dyDescent="0.35">
      <c r="A18" s="38">
        <v>2</v>
      </c>
      <c r="B18" s="38" t="s">
        <v>2</v>
      </c>
      <c r="C18" s="38">
        <v>0</v>
      </c>
      <c r="D18" s="48">
        <v>53.333333333333336</v>
      </c>
    </row>
    <row r="19" spans="1:4" x14ac:dyDescent="0.35">
      <c r="A19" s="38">
        <v>2</v>
      </c>
      <c r="B19" s="38" t="s">
        <v>2</v>
      </c>
      <c r="C19" s="38">
        <v>0</v>
      </c>
      <c r="D19" s="48">
        <v>83.75</v>
      </c>
    </row>
    <row r="20" spans="1:4" x14ac:dyDescent="0.35">
      <c r="A20" s="38">
        <v>2</v>
      </c>
      <c r="B20" s="38" t="s">
        <v>2</v>
      </c>
      <c r="C20" s="38">
        <v>0</v>
      </c>
      <c r="D20" s="48">
        <v>53.25</v>
      </c>
    </row>
    <row r="21" spans="1:4" x14ac:dyDescent="0.35">
      <c r="A21" s="38">
        <v>2</v>
      </c>
      <c r="B21" s="38" t="s">
        <v>2</v>
      </c>
      <c r="C21" s="38">
        <v>0</v>
      </c>
      <c r="D21" s="48">
        <v>42</v>
      </c>
    </row>
    <row r="22" spans="1:4" x14ac:dyDescent="0.35">
      <c r="A22" s="38">
        <v>2</v>
      </c>
      <c r="B22" s="38" t="s">
        <v>2</v>
      </c>
      <c r="C22" s="38">
        <v>0</v>
      </c>
      <c r="D22" s="48">
        <v>52.75</v>
      </c>
    </row>
    <row r="23" spans="1:4" x14ac:dyDescent="0.35">
      <c r="A23" s="38">
        <v>1</v>
      </c>
      <c r="B23" s="38" t="s">
        <v>2</v>
      </c>
      <c r="C23" s="38">
        <v>0.2</v>
      </c>
      <c r="D23" s="44">
        <v>3</v>
      </c>
    </row>
    <row r="24" spans="1:4" x14ac:dyDescent="0.35">
      <c r="A24" s="38">
        <v>1</v>
      </c>
      <c r="B24" s="38" t="s">
        <v>2</v>
      </c>
      <c r="C24" s="38">
        <v>0.2</v>
      </c>
      <c r="D24" s="45">
        <v>35</v>
      </c>
    </row>
    <row r="25" spans="1:4" x14ac:dyDescent="0.35">
      <c r="A25" s="38">
        <v>1</v>
      </c>
      <c r="B25" s="38" t="s">
        <v>2</v>
      </c>
      <c r="C25" s="38">
        <v>0.2</v>
      </c>
      <c r="D25" s="46">
        <v>29</v>
      </c>
    </row>
    <row r="26" spans="1:4" x14ac:dyDescent="0.35">
      <c r="A26" s="38">
        <v>1</v>
      </c>
      <c r="B26" s="38" t="s">
        <v>2</v>
      </c>
      <c r="C26" s="38">
        <v>0.2</v>
      </c>
      <c r="D26" s="46">
        <v>53.4</v>
      </c>
    </row>
    <row r="27" spans="1:4" x14ac:dyDescent="0.35">
      <c r="A27" s="38">
        <v>1</v>
      </c>
      <c r="B27" s="38" t="s">
        <v>2</v>
      </c>
      <c r="C27" s="38">
        <v>0.2</v>
      </c>
      <c r="D27" s="46">
        <v>50.5</v>
      </c>
    </row>
    <row r="28" spans="1:4" x14ac:dyDescent="0.35">
      <c r="A28" s="38">
        <v>1</v>
      </c>
      <c r="B28" s="38" t="s">
        <v>2</v>
      </c>
      <c r="C28" s="38">
        <v>0.2</v>
      </c>
      <c r="D28" s="46">
        <v>29.666666666666668</v>
      </c>
    </row>
    <row r="29" spans="1:4" x14ac:dyDescent="0.35">
      <c r="A29" s="38">
        <v>1</v>
      </c>
      <c r="B29" s="38" t="s">
        <v>2</v>
      </c>
      <c r="C29" s="38">
        <v>0.2</v>
      </c>
      <c r="D29" s="45">
        <v>22.5</v>
      </c>
    </row>
    <row r="30" spans="1:4" x14ac:dyDescent="0.35">
      <c r="A30" s="38">
        <v>1</v>
      </c>
      <c r="B30" s="38" t="s">
        <v>2</v>
      </c>
      <c r="C30" s="38">
        <v>0.2</v>
      </c>
      <c r="D30" s="45">
        <v>27</v>
      </c>
    </row>
    <row r="31" spans="1:4" x14ac:dyDescent="0.35">
      <c r="A31" s="38">
        <v>1</v>
      </c>
      <c r="B31" s="38" t="s">
        <v>2</v>
      </c>
      <c r="C31" s="38">
        <v>0.2</v>
      </c>
      <c r="D31" s="45">
        <v>88.5</v>
      </c>
    </row>
    <row r="32" spans="1:4" x14ac:dyDescent="0.35">
      <c r="A32" s="38">
        <v>1</v>
      </c>
      <c r="B32" s="38" t="s">
        <v>2</v>
      </c>
      <c r="C32" s="38">
        <v>0.2</v>
      </c>
      <c r="D32" s="47">
        <v>48.6</v>
      </c>
    </row>
    <row r="33" spans="1:4" x14ac:dyDescent="0.35">
      <c r="A33" s="38">
        <v>1</v>
      </c>
      <c r="B33" s="38" t="s">
        <v>2</v>
      </c>
      <c r="C33" s="38">
        <v>0.2</v>
      </c>
      <c r="D33" s="45">
        <v>21.666666666666668</v>
      </c>
    </row>
    <row r="34" spans="1:4" x14ac:dyDescent="0.35">
      <c r="A34" s="38">
        <v>2</v>
      </c>
      <c r="B34" s="38" t="s">
        <v>2</v>
      </c>
      <c r="C34" s="38">
        <v>0.2</v>
      </c>
      <c r="D34" s="48">
        <v>15</v>
      </c>
    </row>
    <row r="35" spans="1:4" x14ac:dyDescent="0.35">
      <c r="A35" s="38">
        <v>2</v>
      </c>
      <c r="B35" s="38" t="s">
        <v>2</v>
      </c>
      <c r="C35" s="38">
        <v>0.2</v>
      </c>
      <c r="D35" s="48">
        <v>40.25</v>
      </c>
    </row>
    <row r="36" spans="1:4" x14ac:dyDescent="0.35">
      <c r="A36" s="38">
        <v>2</v>
      </c>
      <c r="B36" s="38" t="s">
        <v>2</v>
      </c>
      <c r="C36" s="38">
        <v>0.2</v>
      </c>
      <c r="D36" s="48">
        <v>66</v>
      </c>
    </row>
    <row r="37" spans="1:4" x14ac:dyDescent="0.35">
      <c r="A37" s="38">
        <v>2</v>
      </c>
      <c r="B37" s="38" t="s">
        <v>2</v>
      </c>
      <c r="C37" s="38">
        <v>0.2</v>
      </c>
      <c r="D37" s="48">
        <v>90.333333333333329</v>
      </c>
    </row>
    <row r="38" spans="1:4" x14ac:dyDescent="0.35">
      <c r="A38" s="38">
        <v>2</v>
      </c>
      <c r="B38" s="38" t="s">
        <v>2</v>
      </c>
      <c r="C38" s="38">
        <v>0.2</v>
      </c>
      <c r="D38" s="48">
        <v>49</v>
      </c>
    </row>
    <row r="39" spans="1:4" x14ac:dyDescent="0.35">
      <c r="A39" s="38">
        <v>2</v>
      </c>
      <c r="B39" s="38" t="s">
        <v>2</v>
      </c>
      <c r="C39" s="38">
        <v>0.2</v>
      </c>
      <c r="D39" s="48">
        <v>43.666666666666664</v>
      </c>
    </row>
    <row r="40" spans="1:4" x14ac:dyDescent="0.35">
      <c r="A40" s="38">
        <v>2</v>
      </c>
      <c r="B40" s="38" t="s">
        <v>2</v>
      </c>
      <c r="C40" s="38">
        <v>0.2</v>
      </c>
      <c r="D40" s="48">
        <v>19.666666666666668</v>
      </c>
    </row>
    <row r="41" spans="1:4" x14ac:dyDescent="0.35">
      <c r="A41" s="38">
        <v>2</v>
      </c>
      <c r="B41" s="38" t="s">
        <v>2</v>
      </c>
      <c r="C41" s="38">
        <v>0.2</v>
      </c>
      <c r="D41" s="48">
        <v>17</v>
      </c>
    </row>
    <row r="42" spans="1:4" x14ac:dyDescent="0.35">
      <c r="A42" s="38">
        <v>2</v>
      </c>
      <c r="B42" s="38" t="s">
        <v>2</v>
      </c>
      <c r="C42" s="38">
        <v>0.2</v>
      </c>
      <c r="D42" s="48">
        <v>24.666666666666668</v>
      </c>
    </row>
    <row r="43" spans="1:4" x14ac:dyDescent="0.35">
      <c r="A43" s="38">
        <v>1</v>
      </c>
      <c r="B43" s="38" t="s">
        <v>2</v>
      </c>
      <c r="C43" s="38">
        <v>0.32</v>
      </c>
      <c r="D43" s="44">
        <v>50.5</v>
      </c>
    </row>
    <row r="44" spans="1:4" x14ac:dyDescent="0.35">
      <c r="A44" s="38">
        <v>1</v>
      </c>
      <c r="B44" s="38" t="s">
        <v>2</v>
      </c>
      <c r="C44" s="38">
        <v>0.32</v>
      </c>
      <c r="D44" s="45">
        <v>22</v>
      </c>
    </row>
    <row r="45" spans="1:4" x14ac:dyDescent="0.35">
      <c r="A45" s="38">
        <v>1</v>
      </c>
      <c r="B45" s="38" t="s">
        <v>2</v>
      </c>
      <c r="C45" s="38">
        <v>0.32</v>
      </c>
      <c r="D45" s="46">
        <v>44.333333333333336</v>
      </c>
    </row>
    <row r="46" spans="1:4" x14ac:dyDescent="0.35">
      <c r="A46" s="38">
        <v>1</v>
      </c>
      <c r="B46" s="38" t="s">
        <v>2</v>
      </c>
      <c r="C46" s="38">
        <v>0.32</v>
      </c>
      <c r="D46" s="46">
        <v>14</v>
      </c>
    </row>
    <row r="47" spans="1:4" x14ac:dyDescent="0.35">
      <c r="A47" s="38">
        <v>1</v>
      </c>
      <c r="B47" s="38" t="s">
        <v>2</v>
      </c>
      <c r="C47" s="38">
        <v>0.32</v>
      </c>
      <c r="D47" s="46">
        <v>10.5</v>
      </c>
    </row>
    <row r="48" spans="1:4" x14ac:dyDescent="0.35">
      <c r="A48" s="38">
        <v>1</v>
      </c>
      <c r="B48" s="38" t="s">
        <v>2</v>
      </c>
      <c r="C48" s="38">
        <v>0.32</v>
      </c>
      <c r="D48" s="46">
        <v>16.5</v>
      </c>
    </row>
    <row r="49" spans="1:4" x14ac:dyDescent="0.35">
      <c r="A49" s="38">
        <v>1</v>
      </c>
      <c r="B49" s="38" t="s">
        <v>2</v>
      </c>
      <c r="C49" s="38">
        <v>0.32</v>
      </c>
      <c r="D49" s="45">
        <v>21</v>
      </c>
    </row>
    <row r="50" spans="1:4" x14ac:dyDescent="0.35">
      <c r="A50" s="38">
        <v>1</v>
      </c>
      <c r="B50" s="38" t="s">
        <v>2</v>
      </c>
      <c r="C50" s="38">
        <v>0.32</v>
      </c>
      <c r="D50" s="45">
        <v>16.666666666666668</v>
      </c>
    </row>
    <row r="51" spans="1:4" x14ac:dyDescent="0.35">
      <c r="A51" s="38">
        <v>1</v>
      </c>
      <c r="B51" s="38" t="s">
        <v>2</v>
      </c>
      <c r="C51" s="38">
        <v>0.32</v>
      </c>
      <c r="D51" s="46">
        <v>44.333333333333336</v>
      </c>
    </row>
    <row r="52" spans="1:4" x14ac:dyDescent="0.35">
      <c r="A52" s="38">
        <v>1</v>
      </c>
      <c r="B52" s="38" t="s">
        <v>2</v>
      </c>
      <c r="C52" s="38">
        <v>0.32</v>
      </c>
      <c r="D52" s="46">
        <v>24</v>
      </c>
    </row>
    <row r="53" spans="1:4" x14ac:dyDescent="0.35">
      <c r="A53" s="38">
        <v>1</v>
      </c>
      <c r="B53" s="38" t="s">
        <v>2</v>
      </c>
      <c r="C53" s="38">
        <v>0.32</v>
      </c>
      <c r="D53" s="46">
        <v>24.333333333333332</v>
      </c>
    </row>
    <row r="54" spans="1:4" x14ac:dyDescent="0.35">
      <c r="A54" s="38">
        <v>2</v>
      </c>
      <c r="B54" s="38" t="s">
        <v>2</v>
      </c>
      <c r="C54" s="38">
        <v>0.32</v>
      </c>
      <c r="D54" s="48">
        <v>27.666666666666668</v>
      </c>
    </row>
    <row r="55" spans="1:4" x14ac:dyDescent="0.35">
      <c r="A55" s="38">
        <v>2</v>
      </c>
      <c r="B55" s="38" t="s">
        <v>2</v>
      </c>
      <c r="C55" s="38">
        <v>0.32</v>
      </c>
      <c r="D55" s="48">
        <v>32.25</v>
      </c>
    </row>
    <row r="56" spans="1:4" x14ac:dyDescent="0.35">
      <c r="A56" s="38">
        <v>2</v>
      </c>
      <c r="B56" s="38" t="s">
        <v>2</v>
      </c>
      <c r="C56" s="38">
        <v>0.32</v>
      </c>
      <c r="D56" s="48">
        <v>38.5</v>
      </c>
    </row>
    <row r="57" spans="1:4" x14ac:dyDescent="0.35">
      <c r="A57" s="38">
        <v>2</v>
      </c>
      <c r="B57" s="38" t="s">
        <v>2</v>
      </c>
      <c r="C57" s="38">
        <v>0.32</v>
      </c>
      <c r="D57" s="48">
        <v>36.5</v>
      </c>
    </row>
    <row r="58" spans="1:4" x14ac:dyDescent="0.35">
      <c r="A58" s="38">
        <v>2</v>
      </c>
      <c r="B58" s="38" t="s">
        <v>2</v>
      </c>
      <c r="C58" s="38">
        <v>0.32</v>
      </c>
      <c r="D58" s="48">
        <v>78</v>
      </c>
    </row>
    <row r="59" spans="1:4" x14ac:dyDescent="0.35">
      <c r="A59" s="38">
        <v>2</v>
      </c>
      <c r="B59" s="38" t="s">
        <v>2</v>
      </c>
      <c r="C59" s="38">
        <v>0.32</v>
      </c>
      <c r="D59" s="48">
        <v>48</v>
      </c>
    </row>
    <row r="60" spans="1:4" x14ac:dyDescent="0.35">
      <c r="A60" s="38">
        <v>2</v>
      </c>
      <c r="B60" s="38" t="s">
        <v>2</v>
      </c>
      <c r="C60" s="38">
        <v>0.32</v>
      </c>
      <c r="D60" s="48">
        <v>39.666666666666664</v>
      </c>
    </row>
    <row r="61" spans="1:4" x14ac:dyDescent="0.35">
      <c r="A61" s="38">
        <v>2</v>
      </c>
      <c r="B61" s="38" t="s">
        <v>2</v>
      </c>
      <c r="C61" s="38">
        <v>0.32</v>
      </c>
      <c r="D61" s="48">
        <v>34</v>
      </c>
    </row>
    <row r="62" spans="1:4" x14ac:dyDescent="0.35">
      <c r="A62" s="38">
        <v>2</v>
      </c>
      <c r="B62" s="38" t="s">
        <v>2</v>
      </c>
      <c r="C62" s="38">
        <v>0.32</v>
      </c>
      <c r="D62" s="48">
        <v>16</v>
      </c>
    </row>
    <row r="63" spans="1:4" x14ac:dyDescent="0.35">
      <c r="A63" s="38">
        <v>2</v>
      </c>
      <c r="B63" s="38" t="s">
        <v>2</v>
      </c>
      <c r="C63" s="38">
        <v>0.32</v>
      </c>
      <c r="D63" s="48">
        <v>38</v>
      </c>
    </row>
    <row r="64" spans="1:4" x14ac:dyDescent="0.35">
      <c r="A64" s="38">
        <v>2</v>
      </c>
      <c r="B64" s="38" t="s">
        <v>2</v>
      </c>
      <c r="C64" s="38">
        <v>0.32</v>
      </c>
      <c r="D64" s="48">
        <v>34.5</v>
      </c>
    </row>
    <row r="65" spans="1:4" x14ac:dyDescent="0.35">
      <c r="A65" s="38">
        <v>2</v>
      </c>
      <c r="B65" s="38" t="s">
        <v>2</v>
      </c>
      <c r="C65" s="38">
        <v>0.32</v>
      </c>
      <c r="D65" s="48">
        <v>20.5</v>
      </c>
    </row>
    <row r="66" spans="1:4" x14ac:dyDescent="0.35">
      <c r="A66" s="38">
        <v>1</v>
      </c>
      <c r="B66" s="38" t="s">
        <v>2</v>
      </c>
      <c r="C66" s="38">
        <v>0.48</v>
      </c>
      <c r="D66" s="44">
        <v>18</v>
      </c>
    </row>
    <row r="67" spans="1:4" x14ac:dyDescent="0.35">
      <c r="A67" s="38">
        <v>1</v>
      </c>
      <c r="B67" s="38" t="s">
        <v>2</v>
      </c>
      <c r="C67" s="38">
        <v>0.48</v>
      </c>
      <c r="D67" s="45">
        <v>10.5</v>
      </c>
    </row>
    <row r="68" spans="1:4" x14ac:dyDescent="0.35">
      <c r="A68" s="38">
        <v>1</v>
      </c>
      <c r="B68" s="38" t="s">
        <v>2</v>
      </c>
      <c r="C68" s="38">
        <v>0.48</v>
      </c>
      <c r="D68" s="46">
        <v>38.666666666666664</v>
      </c>
    </row>
    <row r="69" spans="1:4" x14ac:dyDescent="0.35">
      <c r="A69" s="38">
        <v>1</v>
      </c>
      <c r="B69" s="38" t="s">
        <v>2</v>
      </c>
      <c r="C69" s="38">
        <v>0.48</v>
      </c>
      <c r="D69" s="46">
        <v>66</v>
      </c>
    </row>
    <row r="70" spans="1:4" x14ac:dyDescent="0.35">
      <c r="A70" s="38">
        <v>1</v>
      </c>
      <c r="B70" s="38" t="s">
        <v>2</v>
      </c>
      <c r="C70" s="38">
        <v>0.48</v>
      </c>
      <c r="D70" s="46">
        <v>60</v>
      </c>
    </row>
    <row r="71" spans="1:4" x14ac:dyDescent="0.35">
      <c r="A71" s="38">
        <v>1</v>
      </c>
      <c r="B71" s="38" t="s">
        <v>2</v>
      </c>
      <c r="C71" s="38">
        <v>0.48</v>
      </c>
      <c r="D71" s="45">
        <v>10</v>
      </c>
    </row>
    <row r="72" spans="1:4" x14ac:dyDescent="0.35">
      <c r="A72" s="38">
        <v>1</v>
      </c>
      <c r="B72" s="38" t="s">
        <v>2</v>
      </c>
      <c r="C72" s="38">
        <v>0.48</v>
      </c>
      <c r="D72" s="46">
        <v>20</v>
      </c>
    </row>
    <row r="73" spans="1:4" x14ac:dyDescent="0.35">
      <c r="A73" s="38">
        <v>1</v>
      </c>
      <c r="B73" s="38" t="s">
        <v>2</v>
      </c>
      <c r="C73" s="38">
        <v>0.48</v>
      </c>
      <c r="D73" s="46">
        <v>17</v>
      </c>
    </row>
    <row r="74" spans="1:4" x14ac:dyDescent="0.35">
      <c r="A74" s="38">
        <v>1</v>
      </c>
      <c r="B74" s="38" t="s">
        <v>2</v>
      </c>
      <c r="C74" s="38">
        <v>0.48</v>
      </c>
      <c r="D74" s="46">
        <v>38</v>
      </c>
    </row>
    <row r="75" spans="1:4" x14ac:dyDescent="0.35">
      <c r="A75" s="38">
        <v>2</v>
      </c>
      <c r="B75" s="38" t="s">
        <v>2</v>
      </c>
      <c r="C75" s="38">
        <v>0.48</v>
      </c>
      <c r="D75" s="48">
        <v>21.666666666666668</v>
      </c>
    </row>
    <row r="76" spans="1:4" x14ac:dyDescent="0.35">
      <c r="A76" s="38">
        <v>2</v>
      </c>
      <c r="B76" s="38" t="s">
        <v>2</v>
      </c>
      <c r="C76" s="38">
        <v>0.48</v>
      </c>
      <c r="D76" s="48">
        <v>27.5</v>
      </c>
    </row>
    <row r="77" spans="1:4" x14ac:dyDescent="0.35">
      <c r="A77" s="38">
        <v>2</v>
      </c>
      <c r="B77" s="38" t="s">
        <v>2</v>
      </c>
      <c r="C77" s="38">
        <v>0.48</v>
      </c>
      <c r="D77" s="48">
        <v>20.399999999999999</v>
      </c>
    </row>
    <row r="78" spans="1:4" x14ac:dyDescent="0.35">
      <c r="A78" s="38">
        <v>2</v>
      </c>
      <c r="B78" s="38" t="s">
        <v>2</v>
      </c>
      <c r="C78" s="38">
        <v>0.48</v>
      </c>
      <c r="D78" s="48">
        <v>22</v>
      </c>
    </row>
    <row r="79" spans="1:4" x14ac:dyDescent="0.35">
      <c r="A79" s="38">
        <v>2</v>
      </c>
      <c r="B79" s="38" t="s">
        <v>2</v>
      </c>
      <c r="C79" s="38">
        <v>0.48</v>
      </c>
      <c r="D79" s="48">
        <v>14</v>
      </c>
    </row>
    <row r="80" spans="1:4" x14ac:dyDescent="0.35">
      <c r="A80" s="38">
        <v>2</v>
      </c>
      <c r="B80" s="38" t="s">
        <v>2</v>
      </c>
      <c r="C80" s="38">
        <v>0.48</v>
      </c>
      <c r="D80" s="48">
        <v>32</v>
      </c>
    </row>
    <row r="81" spans="1:4" x14ac:dyDescent="0.35">
      <c r="A81" s="38">
        <v>2</v>
      </c>
      <c r="B81" s="38" t="s">
        <v>2</v>
      </c>
      <c r="C81" s="38">
        <v>0.48</v>
      </c>
      <c r="D81" s="48">
        <v>20</v>
      </c>
    </row>
    <row r="82" spans="1:4" x14ac:dyDescent="0.35">
      <c r="A82" s="38">
        <v>2</v>
      </c>
      <c r="B82" s="38" t="s">
        <v>2</v>
      </c>
      <c r="C82" s="38">
        <v>0.48</v>
      </c>
      <c r="D82" s="48">
        <v>49.5</v>
      </c>
    </row>
    <row r="83" spans="1:4" x14ac:dyDescent="0.35">
      <c r="A83" s="38">
        <v>2</v>
      </c>
      <c r="B83" s="38" t="s">
        <v>2</v>
      </c>
      <c r="C83" s="38">
        <v>0.48</v>
      </c>
      <c r="D83" s="48">
        <v>26</v>
      </c>
    </row>
    <row r="84" spans="1:4" x14ac:dyDescent="0.35">
      <c r="A84" s="38">
        <v>1</v>
      </c>
      <c r="B84" s="38" t="s">
        <v>2</v>
      </c>
      <c r="C84" s="38">
        <v>0.72</v>
      </c>
      <c r="D84" s="46">
        <v>34</v>
      </c>
    </row>
    <row r="85" spans="1:4" x14ac:dyDescent="0.35">
      <c r="A85" s="38">
        <v>1</v>
      </c>
      <c r="B85" s="38" t="s">
        <v>2</v>
      </c>
      <c r="C85" s="38">
        <v>0.72</v>
      </c>
      <c r="D85" s="46">
        <v>8</v>
      </c>
    </row>
    <row r="86" spans="1:4" x14ac:dyDescent="0.35">
      <c r="A86" s="38">
        <v>1</v>
      </c>
      <c r="B86" s="38" t="s">
        <v>2</v>
      </c>
      <c r="C86" s="38">
        <v>0.72</v>
      </c>
      <c r="D86" s="46">
        <v>25</v>
      </c>
    </row>
    <row r="87" spans="1:4" x14ac:dyDescent="0.35">
      <c r="A87" s="38">
        <v>1</v>
      </c>
      <c r="B87" s="38" t="s">
        <v>2</v>
      </c>
      <c r="C87" s="38">
        <v>0.72</v>
      </c>
      <c r="D87" s="46">
        <v>30.6</v>
      </c>
    </row>
    <row r="88" spans="1:4" x14ac:dyDescent="0.35">
      <c r="A88" s="38">
        <v>1</v>
      </c>
      <c r="B88" s="38" t="s">
        <v>2</v>
      </c>
      <c r="C88" s="38">
        <v>0.72</v>
      </c>
      <c r="D88" s="46">
        <v>37.5</v>
      </c>
    </row>
    <row r="89" spans="1:4" x14ac:dyDescent="0.35">
      <c r="A89" s="38">
        <v>2</v>
      </c>
      <c r="B89" s="38" t="s">
        <v>2</v>
      </c>
      <c r="C89" s="38">
        <v>0.72</v>
      </c>
      <c r="D89" s="48">
        <v>11.333333333333334</v>
      </c>
    </row>
    <row r="90" spans="1:4" x14ac:dyDescent="0.35">
      <c r="A90" s="38">
        <v>2</v>
      </c>
      <c r="B90" s="38" t="s">
        <v>2</v>
      </c>
      <c r="C90" s="38">
        <v>0.72</v>
      </c>
      <c r="D90" s="48">
        <v>3</v>
      </c>
    </row>
    <row r="91" spans="1:4" x14ac:dyDescent="0.35">
      <c r="A91" s="38">
        <v>2</v>
      </c>
      <c r="B91" s="38" t="s">
        <v>2</v>
      </c>
      <c r="C91" s="38">
        <v>0.72</v>
      </c>
      <c r="D91" s="48">
        <v>4</v>
      </c>
    </row>
    <row r="92" spans="1:4" x14ac:dyDescent="0.35">
      <c r="A92" s="38">
        <v>2</v>
      </c>
      <c r="B92" s="38" t="s">
        <v>2</v>
      </c>
      <c r="C92" s="38">
        <v>0.72</v>
      </c>
      <c r="D92" s="48">
        <v>14.5</v>
      </c>
    </row>
    <row r="93" spans="1:4" x14ac:dyDescent="0.35">
      <c r="A93" s="38">
        <v>2</v>
      </c>
      <c r="B93" s="38" t="s">
        <v>2</v>
      </c>
      <c r="C93" s="38">
        <v>0.72</v>
      </c>
      <c r="D93" s="48">
        <v>16.5</v>
      </c>
    </row>
    <row r="94" spans="1:4" x14ac:dyDescent="0.35">
      <c r="A94" s="38">
        <v>2</v>
      </c>
      <c r="B94" s="38" t="s">
        <v>2</v>
      </c>
      <c r="C94" s="38">
        <v>0.72</v>
      </c>
      <c r="D94" s="48">
        <v>17.333333333333332</v>
      </c>
    </row>
    <row r="95" spans="1:4" x14ac:dyDescent="0.35">
      <c r="A95" s="38">
        <v>1</v>
      </c>
      <c r="B95" s="38" t="s">
        <v>6</v>
      </c>
      <c r="C95" s="38">
        <v>0</v>
      </c>
      <c r="D95" s="49">
        <v>8.75</v>
      </c>
    </row>
    <row r="96" spans="1:4" x14ac:dyDescent="0.35">
      <c r="A96" s="38">
        <v>1</v>
      </c>
      <c r="B96" s="38" t="s">
        <v>6</v>
      </c>
      <c r="C96" s="38">
        <v>0</v>
      </c>
      <c r="D96" s="49">
        <v>9.6666666666666661</v>
      </c>
    </row>
    <row r="97" spans="1:4" x14ac:dyDescent="0.35">
      <c r="A97" s="38">
        <v>1</v>
      </c>
      <c r="B97" s="38" t="s">
        <v>6</v>
      </c>
      <c r="C97" s="38">
        <v>0</v>
      </c>
      <c r="D97" s="49">
        <v>11</v>
      </c>
    </row>
    <row r="98" spans="1:4" x14ac:dyDescent="0.35">
      <c r="A98" s="38">
        <v>1</v>
      </c>
      <c r="B98" s="38" t="s">
        <v>6</v>
      </c>
      <c r="C98" s="38">
        <v>0</v>
      </c>
      <c r="D98" s="49">
        <v>7.5</v>
      </c>
    </row>
    <row r="99" spans="1:4" x14ac:dyDescent="0.35">
      <c r="A99" s="38">
        <v>1</v>
      </c>
      <c r="B99" s="38" t="s">
        <v>6</v>
      </c>
      <c r="C99" s="38">
        <v>0</v>
      </c>
      <c r="D99" s="49">
        <v>11</v>
      </c>
    </row>
    <row r="100" spans="1:4" x14ac:dyDescent="0.35">
      <c r="A100" s="38">
        <v>1</v>
      </c>
      <c r="B100" s="38" t="s">
        <v>6</v>
      </c>
      <c r="C100" s="38">
        <v>0</v>
      </c>
      <c r="D100" s="49">
        <v>9.6666666666666661</v>
      </c>
    </row>
    <row r="101" spans="1:4" x14ac:dyDescent="0.35">
      <c r="A101" s="38">
        <v>1</v>
      </c>
      <c r="B101" s="38" t="s">
        <v>6</v>
      </c>
      <c r="C101" s="38">
        <v>0</v>
      </c>
      <c r="D101" s="49">
        <v>12</v>
      </c>
    </row>
    <row r="102" spans="1:4" x14ac:dyDescent="0.35">
      <c r="A102" s="38">
        <v>1</v>
      </c>
      <c r="B102" s="38" t="s">
        <v>6</v>
      </c>
      <c r="C102" s="38">
        <v>0</v>
      </c>
      <c r="D102" s="49">
        <v>9.6666666666666661</v>
      </c>
    </row>
    <row r="103" spans="1:4" x14ac:dyDescent="0.35">
      <c r="A103" s="38">
        <v>1</v>
      </c>
      <c r="B103" s="38" t="s">
        <v>6</v>
      </c>
      <c r="C103" s="38">
        <v>0</v>
      </c>
      <c r="D103" s="49">
        <v>7.5</v>
      </c>
    </row>
    <row r="104" spans="1:4" x14ac:dyDescent="0.35">
      <c r="A104" s="38">
        <v>1</v>
      </c>
      <c r="B104" s="38" t="s">
        <v>6</v>
      </c>
      <c r="C104" s="38">
        <v>0</v>
      </c>
      <c r="D104" s="49">
        <v>7.25</v>
      </c>
    </row>
    <row r="105" spans="1:4" x14ac:dyDescent="0.35">
      <c r="A105" s="38">
        <v>1</v>
      </c>
      <c r="B105" s="38" t="s">
        <v>6</v>
      </c>
      <c r="C105" s="38">
        <v>0</v>
      </c>
      <c r="D105" s="49">
        <v>9.6666666666666661</v>
      </c>
    </row>
    <row r="106" spans="1:4" x14ac:dyDescent="0.35">
      <c r="A106" s="38">
        <v>2</v>
      </c>
      <c r="B106" s="38" t="s">
        <v>6</v>
      </c>
      <c r="C106" s="38">
        <v>0</v>
      </c>
      <c r="D106" s="49">
        <v>7</v>
      </c>
    </row>
    <row r="107" spans="1:4" x14ac:dyDescent="0.35">
      <c r="A107" s="38">
        <v>2</v>
      </c>
      <c r="B107" s="38" t="s">
        <v>6</v>
      </c>
      <c r="C107" s="38">
        <v>0</v>
      </c>
      <c r="D107" s="49">
        <v>7</v>
      </c>
    </row>
    <row r="108" spans="1:4" x14ac:dyDescent="0.35">
      <c r="A108" s="38">
        <v>2</v>
      </c>
      <c r="B108" s="38" t="s">
        <v>6</v>
      </c>
      <c r="C108" s="38">
        <v>0</v>
      </c>
      <c r="D108" s="49">
        <v>17</v>
      </c>
    </row>
    <row r="109" spans="1:4" x14ac:dyDescent="0.35">
      <c r="A109" s="38">
        <v>2</v>
      </c>
      <c r="B109" s="38" t="s">
        <v>6</v>
      </c>
      <c r="C109" s="38">
        <v>0</v>
      </c>
      <c r="D109" s="49">
        <v>9.3333333333333339</v>
      </c>
    </row>
    <row r="110" spans="1:4" x14ac:dyDescent="0.35">
      <c r="A110" s="38">
        <v>2</v>
      </c>
      <c r="B110" s="38" t="s">
        <v>6</v>
      </c>
      <c r="C110" s="38">
        <v>0</v>
      </c>
      <c r="D110" s="49">
        <v>14.5</v>
      </c>
    </row>
    <row r="111" spans="1:4" x14ac:dyDescent="0.35">
      <c r="A111" s="38">
        <v>2</v>
      </c>
      <c r="B111" s="38" t="s">
        <v>6</v>
      </c>
      <c r="C111" s="38">
        <v>0</v>
      </c>
      <c r="D111" s="49">
        <v>7</v>
      </c>
    </row>
    <row r="112" spans="1:4" x14ac:dyDescent="0.35">
      <c r="A112" s="38">
        <v>2</v>
      </c>
      <c r="B112" s="38" t="s">
        <v>6</v>
      </c>
      <c r="C112" s="38">
        <v>0</v>
      </c>
      <c r="D112" s="49">
        <v>7</v>
      </c>
    </row>
    <row r="113" spans="1:4" x14ac:dyDescent="0.35">
      <c r="A113" s="38">
        <v>2</v>
      </c>
      <c r="B113" s="38" t="s">
        <v>6</v>
      </c>
      <c r="C113" s="38">
        <v>0</v>
      </c>
      <c r="D113" s="49">
        <v>7.25</v>
      </c>
    </row>
    <row r="114" spans="1:4" x14ac:dyDescent="0.35">
      <c r="A114" s="38">
        <v>2</v>
      </c>
      <c r="B114" s="38" t="s">
        <v>6</v>
      </c>
      <c r="C114" s="38">
        <v>0</v>
      </c>
      <c r="D114" s="49">
        <v>9.3333333333333339</v>
      </c>
    </row>
    <row r="115" spans="1:4" x14ac:dyDescent="0.35">
      <c r="A115" s="38">
        <v>1</v>
      </c>
      <c r="B115" s="38" t="s">
        <v>6</v>
      </c>
      <c r="C115" s="38">
        <v>0.2</v>
      </c>
      <c r="D115" s="49">
        <v>21</v>
      </c>
    </row>
    <row r="116" spans="1:4" x14ac:dyDescent="0.35">
      <c r="A116" s="38">
        <v>1</v>
      </c>
      <c r="B116" s="38" t="s">
        <v>6</v>
      </c>
      <c r="C116" s="38">
        <v>0.2</v>
      </c>
      <c r="D116" s="49">
        <v>7.5</v>
      </c>
    </row>
    <row r="117" spans="1:4" x14ac:dyDescent="0.35">
      <c r="A117" s="38">
        <v>1</v>
      </c>
      <c r="B117" s="38" t="s">
        <v>6</v>
      </c>
      <c r="C117" s="38">
        <v>0.2</v>
      </c>
      <c r="D117" s="49">
        <v>7</v>
      </c>
    </row>
    <row r="118" spans="1:4" x14ac:dyDescent="0.35">
      <c r="A118" s="38">
        <v>1</v>
      </c>
      <c r="B118" s="38" t="s">
        <v>6</v>
      </c>
      <c r="C118" s="38">
        <v>0.2</v>
      </c>
      <c r="D118" s="49">
        <v>10.5</v>
      </c>
    </row>
    <row r="119" spans="1:4" x14ac:dyDescent="0.35">
      <c r="A119" s="38">
        <v>1</v>
      </c>
      <c r="B119" s="38" t="s">
        <v>6</v>
      </c>
      <c r="C119" s="38">
        <v>0.2</v>
      </c>
      <c r="D119" s="49">
        <v>11.666666666666666</v>
      </c>
    </row>
    <row r="120" spans="1:4" x14ac:dyDescent="0.35">
      <c r="A120" s="38">
        <v>1</v>
      </c>
      <c r="B120" s="38" t="s">
        <v>6</v>
      </c>
      <c r="C120" s="38">
        <v>0.2</v>
      </c>
      <c r="D120" s="49">
        <v>18</v>
      </c>
    </row>
    <row r="121" spans="1:4" x14ac:dyDescent="0.35">
      <c r="A121" s="38">
        <v>1</v>
      </c>
      <c r="B121" s="38" t="s">
        <v>6</v>
      </c>
      <c r="C121" s="38">
        <v>0.2</v>
      </c>
      <c r="D121" s="49">
        <v>9.3333333333333339</v>
      </c>
    </row>
    <row r="122" spans="1:4" x14ac:dyDescent="0.35">
      <c r="A122" s="38">
        <v>1</v>
      </c>
      <c r="B122" s="38" t="s">
        <v>6</v>
      </c>
      <c r="C122" s="38">
        <v>0.2</v>
      </c>
      <c r="D122" s="49">
        <v>15</v>
      </c>
    </row>
    <row r="123" spans="1:4" x14ac:dyDescent="0.35">
      <c r="A123" s="38">
        <v>1</v>
      </c>
      <c r="B123" s="38" t="s">
        <v>6</v>
      </c>
      <c r="C123" s="38">
        <v>0.2</v>
      </c>
      <c r="D123" s="49">
        <v>11.666666666666666</v>
      </c>
    </row>
    <row r="124" spans="1:4" x14ac:dyDescent="0.35">
      <c r="A124" s="38">
        <v>1</v>
      </c>
      <c r="B124" s="38" t="s">
        <v>6</v>
      </c>
      <c r="C124" s="38">
        <v>0.2</v>
      </c>
      <c r="D124" s="49">
        <v>7</v>
      </c>
    </row>
    <row r="125" spans="1:4" x14ac:dyDescent="0.35">
      <c r="A125" s="38">
        <v>1</v>
      </c>
      <c r="B125" s="38" t="s">
        <v>6</v>
      </c>
      <c r="C125" s="38">
        <v>0.2</v>
      </c>
      <c r="D125" s="49">
        <v>11</v>
      </c>
    </row>
    <row r="126" spans="1:4" x14ac:dyDescent="0.35">
      <c r="A126" s="38">
        <v>2</v>
      </c>
      <c r="B126" s="38" t="s">
        <v>6</v>
      </c>
      <c r="C126" s="38">
        <v>0.2</v>
      </c>
      <c r="D126" s="49">
        <v>9.3333333333333339</v>
      </c>
    </row>
    <row r="127" spans="1:4" x14ac:dyDescent="0.35">
      <c r="A127" s="38">
        <v>2</v>
      </c>
      <c r="B127" s="38" t="s">
        <v>6</v>
      </c>
      <c r="C127" s="38">
        <v>0.2</v>
      </c>
      <c r="D127" s="49">
        <v>12</v>
      </c>
    </row>
    <row r="128" spans="1:4" x14ac:dyDescent="0.35">
      <c r="A128" s="38">
        <v>2</v>
      </c>
      <c r="B128" s="38" t="s">
        <v>6</v>
      </c>
      <c r="C128" s="38">
        <v>0.2</v>
      </c>
      <c r="D128" s="49">
        <v>12</v>
      </c>
    </row>
    <row r="129" spans="1:4" x14ac:dyDescent="0.35">
      <c r="A129" s="38">
        <v>2</v>
      </c>
      <c r="B129" s="38" t="s">
        <v>6</v>
      </c>
      <c r="C129" s="38">
        <v>0.2</v>
      </c>
      <c r="D129" s="49">
        <v>11.666666666666666</v>
      </c>
    </row>
    <row r="130" spans="1:4" x14ac:dyDescent="0.35">
      <c r="A130" s="38">
        <v>2</v>
      </c>
      <c r="B130" s="38" t="s">
        <v>6</v>
      </c>
      <c r="C130" s="38">
        <v>0.2</v>
      </c>
      <c r="D130" s="49">
        <v>8.5</v>
      </c>
    </row>
    <row r="131" spans="1:4" x14ac:dyDescent="0.35">
      <c r="A131" s="38">
        <v>2</v>
      </c>
      <c r="B131" s="38" t="s">
        <v>6</v>
      </c>
      <c r="C131" s="38">
        <v>0.2</v>
      </c>
      <c r="D131" s="49">
        <v>17.5</v>
      </c>
    </row>
    <row r="132" spans="1:4" x14ac:dyDescent="0.35">
      <c r="A132" s="38">
        <v>2</v>
      </c>
      <c r="B132" s="38" t="s">
        <v>6</v>
      </c>
      <c r="C132" s="38">
        <v>0.2</v>
      </c>
      <c r="D132" s="49">
        <v>8.5</v>
      </c>
    </row>
    <row r="133" spans="1:4" x14ac:dyDescent="0.35">
      <c r="A133" s="38">
        <v>1</v>
      </c>
      <c r="B133" s="38" t="s">
        <v>6</v>
      </c>
      <c r="C133" s="38">
        <v>0.32</v>
      </c>
      <c r="D133" s="49">
        <v>21</v>
      </c>
    </row>
    <row r="134" spans="1:4" x14ac:dyDescent="0.35">
      <c r="A134" s="38">
        <v>1</v>
      </c>
      <c r="B134" s="38" t="s">
        <v>6</v>
      </c>
      <c r="C134" s="38">
        <v>0.32</v>
      </c>
      <c r="D134" s="49">
        <v>21</v>
      </c>
    </row>
    <row r="135" spans="1:4" x14ac:dyDescent="0.35">
      <c r="A135" s="38">
        <v>1</v>
      </c>
      <c r="B135" s="38" t="s">
        <v>6</v>
      </c>
      <c r="C135" s="38">
        <v>0.32</v>
      </c>
      <c r="D135" s="49">
        <v>9.3333333333333339</v>
      </c>
    </row>
    <row r="136" spans="1:4" x14ac:dyDescent="0.35">
      <c r="A136" s="38">
        <v>1</v>
      </c>
      <c r="B136" s="38" t="s">
        <v>6</v>
      </c>
      <c r="C136" s="38">
        <v>0.32</v>
      </c>
      <c r="D136" s="49">
        <v>7</v>
      </c>
    </row>
    <row r="137" spans="1:4" x14ac:dyDescent="0.35">
      <c r="A137" s="38">
        <v>1</v>
      </c>
      <c r="B137" s="38" t="s">
        <v>6</v>
      </c>
      <c r="C137" s="38">
        <v>0.32</v>
      </c>
      <c r="D137" s="49">
        <v>22</v>
      </c>
    </row>
    <row r="138" spans="1:4" x14ac:dyDescent="0.35">
      <c r="A138" s="38">
        <v>1</v>
      </c>
      <c r="B138" s="38" t="s">
        <v>6</v>
      </c>
      <c r="C138" s="38">
        <v>0.32</v>
      </c>
      <c r="D138" s="49">
        <v>7</v>
      </c>
    </row>
    <row r="139" spans="1:4" x14ac:dyDescent="0.35">
      <c r="A139" s="38">
        <v>1</v>
      </c>
      <c r="B139" s="38" t="s">
        <v>6</v>
      </c>
      <c r="C139" s="38">
        <v>0.32</v>
      </c>
      <c r="D139" s="49">
        <v>7.5</v>
      </c>
    </row>
    <row r="140" spans="1:4" x14ac:dyDescent="0.35">
      <c r="A140" s="38">
        <v>1</v>
      </c>
      <c r="B140" s="38" t="s">
        <v>6</v>
      </c>
      <c r="C140" s="38">
        <v>0.32</v>
      </c>
      <c r="D140" s="49">
        <v>7</v>
      </c>
    </row>
    <row r="141" spans="1:4" x14ac:dyDescent="0.35">
      <c r="A141" s="38">
        <v>1</v>
      </c>
      <c r="B141" s="38" t="s">
        <v>6</v>
      </c>
      <c r="C141" s="38">
        <v>0.32</v>
      </c>
      <c r="D141" s="49">
        <v>10</v>
      </c>
    </row>
    <row r="142" spans="1:4" x14ac:dyDescent="0.35">
      <c r="A142" s="38">
        <v>1</v>
      </c>
      <c r="B142" s="38" t="s">
        <v>6</v>
      </c>
      <c r="C142" s="38">
        <v>0.32</v>
      </c>
      <c r="D142" s="49">
        <v>14.5</v>
      </c>
    </row>
    <row r="143" spans="1:4" x14ac:dyDescent="0.35">
      <c r="A143" s="38">
        <v>2</v>
      </c>
      <c r="B143" s="38" t="s">
        <v>6</v>
      </c>
      <c r="C143" s="38">
        <v>0.32</v>
      </c>
      <c r="D143" s="49">
        <v>14</v>
      </c>
    </row>
    <row r="144" spans="1:4" x14ac:dyDescent="0.35">
      <c r="A144" s="38">
        <v>2</v>
      </c>
      <c r="B144" s="38" t="s">
        <v>6</v>
      </c>
      <c r="C144" s="38">
        <v>0.32</v>
      </c>
      <c r="D144" s="49">
        <v>9.3333333333333339</v>
      </c>
    </row>
    <row r="145" spans="1:4" x14ac:dyDescent="0.35">
      <c r="A145" s="38">
        <v>2</v>
      </c>
      <c r="B145" s="38" t="s">
        <v>6</v>
      </c>
      <c r="C145" s="38">
        <v>0.32</v>
      </c>
      <c r="D145" s="49">
        <v>7</v>
      </c>
    </row>
    <row r="146" spans="1:4" x14ac:dyDescent="0.35">
      <c r="A146" s="38">
        <v>2</v>
      </c>
      <c r="B146" s="38" t="s">
        <v>6</v>
      </c>
      <c r="C146" s="38">
        <v>0.32</v>
      </c>
      <c r="D146" s="49">
        <v>9.3333333333333339</v>
      </c>
    </row>
    <row r="147" spans="1:4" x14ac:dyDescent="0.35">
      <c r="A147" s="38">
        <v>2</v>
      </c>
      <c r="B147" s="38" t="s">
        <v>6</v>
      </c>
      <c r="C147" s="38">
        <v>0.32</v>
      </c>
      <c r="D147" s="49">
        <v>9.3333333333333339</v>
      </c>
    </row>
    <row r="148" spans="1:4" x14ac:dyDescent="0.35">
      <c r="A148" s="38">
        <v>2</v>
      </c>
      <c r="B148" s="38" t="s">
        <v>6</v>
      </c>
      <c r="C148" s="38">
        <v>0.32</v>
      </c>
      <c r="D148" s="49">
        <v>14</v>
      </c>
    </row>
    <row r="149" spans="1:4" x14ac:dyDescent="0.35">
      <c r="A149" s="38">
        <v>2</v>
      </c>
      <c r="B149" s="38" t="s">
        <v>6</v>
      </c>
      <c r="C149" s="38">
        <v>0.32</v>
      </c>
      <c r="D149" s="49">
        <v>10.5</v>
      </c>
    </row>
    <row r="150" spans="1:4" x14ac:dyDescent="0.35">
      <c r="A150" s="38">
        <v>2</v>
      </c>
      <c r="B150" s="38" t="s">
        <v>6</v>
      </c>
      <c r="C150" s="38">
        <v>0.32</v>
      </c>
      <c r="D150" s="38">
        <v>10</v>
      </c>
    </row>
    <row r="151" spans="1:4" x14ac:dyDescent="0.35">
      <c r="A151" s="38">
        <v>2</v>
      </c>
      <c r="B151" s="38" t="s">
        <v>6</v>
      </c>
      <c r="C151" s="38">
        <v>0.32</v>
      </c>
      <c r="D151" s="38">
        <v>10</v>
      </c>
    </row>
    <row r="152" spans="1:4" x14ac:dyDescent="0.35">
      <c r="A152" s="38">
        <v>2</v>
      </c>
      <c r="B152" s="38" t="s">
        <v>6</v>
      </c>
      <c r="C152" s="38">
        <v>0.32</v>
      </c>
      <c r="D152" s="38">
        <v>7</v>
      </c>
    </row>
    <row r="153" spans="1:4" x14ac:dyDescent="0.35">
      <c r="A153" s="38">
        <v>2</v>
      </c>
      <c r="B153" s="38" t="s">
        <v>6</v>
      </c>
      <c r="C153" s="38">
        <v>0.32</v>
      </c>
      <c r="D153" s="38">
        <v>28</v>
      </c>
    </row>
    <row r="154" spans="1:4" x14ac:dyDescent="0.35">
      <c r="A154" s="38">
        <v>1</v>
      </c>
      <c r="B154" s="38" t="s">
        <v>6</v>
      </c>
      <c r="C154" s="38">
        <v>0.48</v>
      </c>
      <c r="D154" s="49">
        <v>8</v>
      </c>
    </row>
    <row r="155" spans="1:4" x14ac:dyDescent="0.35">
      <c r="A155" s="38">
        <v>1</v>
      </c>
      <c r="B155" s="38" t="s">
        <v>6</v>
      </c>
      <c r="C155" s="38">
        <v>0.48</v>
      </c>
      <c r="D155" s="49">
        <v>7</v>
      </c>
    </row>
    <row r="156" spans="1:4" x14ac:dyDescent="0.35">
      <c r="A156" s="38">
        <v>1</v>
      </c>
      <c r="B156" s="38" t="s">
        <v>6</v>
      </c>
      <c r="C156" s="38">
        <v>0.48</v>
      </c>
      <c r="D156" s="49">
        <v>10.5</v>
      </c>
    </row>
    <row r="157" spans="1:4" x14ac:dyDescent="0.35">
      <c r="A157" s="38">
        <v>1</v>
      </c>
      <c r="B157" s="38" t="s">
        <v>6</v>
      </c>
      <c r="C157" s="38">
        <v>0.48</v>
      </c>
      <c r="D157" s="49">
        <v>14</v>
      </c>
    </row>
    <row r="158" spans="1:4" x14ac:dyDescent="0.35">
      <c r="A158" s="38">
        <v>1</v>
      </c>
      <c r="B158" s="38" t="s">
        <v>6</v>
      </c>
      <c r="C158" s="38">
        <v>0.48</v>
      </c>
      <c r="D158" s="49">
        <v>10.5</v>
      </c>
    </row>
    <row r="159" spans="1:4" x14ac:dyDescent="0.35">
      <c r="A159" s="38">
        <v>1</v>
      </c>
      <c r="B159" s="38" t="s">
        <v>6</v>
      </c>
      <c r="C159" s="38">
        <v>0.48</v>
      </c>
      <c r="D159" s="49">
        <v>14</v>
      </c>
    </row>
    <row r="160" spans="1:4" x14ac:dyDescent="0.35">
      <c r="A160" s="38">
        <v>1</v>
      </c>
      <c r="B160" s="38" t="s">
        <v>6</v>
      </c>
      <c r="C160" s="38">
        <v>0.48</v>
      </c>
      <c r="D160" s="49">
        <v>7</v>
      </c>
    </row>
    <row r="161" spans="1:4" x14ac:dyDescent="0.35">
      <c r="A161" s="38">
        <v>2</v>
      </c>
      <c r="B161" s="38" t="s">
        <v>6</v>
      </c>
      <c r="C161" s="38">
        <v>0.48</v>
      </c>
      <c r="D161" s="38">
        <v>8.5</v>
      </c>
    </row>
    <row r="162" spans="1:4" x14ac:dyDescent="0.35">
      <c r="A162" s="38">
        <v>2</v>
      </c>
      <c r="B162" s="38" t="s">
        <v>6</v>
      </c>
      <c r="C162" s="38">
        <v>0.48</v>
      </c>
      <c r="D162" s="38">
        <v>4</v>
      </c>
    </row>
    <row r="163" spans="1:4" x14ac:dyDescent="0.35">
      <c r="A163" s="38">
        <v>2</v>
      </c>
      <c r="B163" s="38" t="s">
        <v>6</v>
      </c>
      <c r="C163" s="38">
        <v>0.48</v>
      </c>
      <c r="D163" s="38">
        <v>8.75</v>
      </c>
    </row>
    <row r="164" spans="1:4" x14ac:dyDescent="0.35">
      <c r="A164" s="38">
        <v>2</v>
      </c>
      <c r="B164" s="38" t="s">
        <v>6</v>
      </c>
      <c r="C164" s="38">
        <v>0.48</v>
      </c>
      <c r="D164" s="38">
        <v>4</v>
      </c>
    </row>
    <row r="165" spans="1:4" x14ac:dyDescent="0.35">
      <c r="A165" s="38">
        <v>2</v>
      </c>
      <c r="B165" s="38" t="s">
        <v>6</v>
      </c>
      <c r="C165" s="38">
        <v>0.48</v>
      </c>
      <c r="D165" s="38">
        <v>4</v>
      </c>
    </row>
    <row r="166" spans="1:4" x14ac:dyDescent="0.35">
      <c r="A166" s="38">
        <v>2</v>
      </c>
      <c r="B166" s="38" t="s">
        <v>6</v>
      </c>
      <c r="C166" s="38">
        <v>0.48</v>
      </c>
      <c r="D166" s="38">
        <v>7</v>
      </c>
    </row>
    <row r="167" spans="1:4" x14ac:dyDescent="0.35">
      <c r="A167" s="38">
        <v>2</v>
      </c>
      <c r="B167" s="38" t="s">
        <v>6</v>
      </c>
      <c r="C167" s="38">
        <v>0.48</v>
      </c>
      <c r="D167" s="38">
        <v>10</v>
      </c>
    </row>
    <row r="168" spans="1:4" x14ac:dyDescent="0.35">
      <c r="A168" s="38">
        <v>1</v>
      </c>
      <c r="B168" s="38" t="s">
        <v>6</v>
      </c>
      <c r="C168" s="38">
        <v>0.72</v>
      </c>
      <c r="D168" s="49">
        <v>7</v>
      </c>
    </row>
    <row r="169" spans="1:4" x14ac:dyDescent="0.35">
      <c r="A169" s="38">
        <v>1</v>
      </c>
      <c r="B169" s="38" t="s">
        <v>6</v>
      </c>
      <c r="C169" s="38">
        <v>0.72</v>
      </c>
      <c r="D169" s="49">
        <v>7</v>
      </c>
    </row>
    <row r="170" spans="1:4" x14ac:dyDescent="0.35">
      <c r="A170" s="38">
        <v>1</v>
      </c>
      <c r="B170" s="38" t="s">
        <v>6</v>
      </c>
      <c r="C170" s="38">
        <v>0.72</v>
      </c>
      <c r="D170" s="49">
        <v>14</v>
      </c>
    </row>
    <row r="171" spans="1:4" x14ac:dyDescent="0.35">
      <c r="A171" s="38">
        <v>2</v>
      </c>
      <c r="B171" s="38" t="s">
        <v>6</v>
      </c>
      <c r="C171" s="38">
        <v>0.72</v>
      </c>
      <c r="D171" s="38">
        <v>14</v>
      </c>
    </row>
    <row r="172" spans="1:4" x14ac:dyDescent="0.35">
      <c r="A172" s="38">
        <v>2</v>
      </c>
      <c r="B172" s="38" t="s">
        <v>6</v>
      </c>
      <c r="C172" s="38">
        <v>0.72</v>
      </c>
      <c r="D172" s="38">
        <v>4</v>
      </c>
    </row>
    <row r="173" spans="1:4" x14ac:dyDescent="0.35">
      <c r="A173" s="38">
        <v>2</v>
      </c>
      <c r="B173" s="38" t="s">
        <v>6</v>
      </c>
      <c r="C173" s="38">
        <v>0.72</v>
      </c>
      <c r="D173" s="38">
        <v>17</v>
      </c>
    </row>
    <row r="174" spans="1:4" x14ac:dyDescent="0.35">
      <c r="A174" s="38">
        <v>2</v>
      </c>
      <c r="B174" s="38" t="s">
        <v>6</v>
      </c>
      <c r="C174" s="38">
        <v>0.72</v>
      </c>
      <c r="D174" s="38">
        <v>12</v>
      </c>
    </row>
    <row r="175" spans="1:4" x14ac:dyDescent="0.35">
      <c r="A175" s="38">
        <v>2</v>
      </c>
      <c r="B175" s="38" t="s">
        <v>6</v>
      </c>
      <c r="C175" s="38">
        <v>0.72</v>
      </c>
      <c r="D175" s="38">
        <v>8.5</v>
      </c>
    </row>
    <row r="176" spans="1:4" x14ac:dyDescent="0.35">
      <c r="A176" s="38">
        <v>1</v>
      </c>
      <c r="B176" s="38" t="s">
        <v>5</v>
      </c>
      <c r="C176" s="50">
        <v>0</v>
      </c>
      <c r="D176" s="51">
        <v>20</v>
      </c>
    </row>
    <row r="177" spans="1:4" x14ac:dyDescent="0.35">
      <c r="A177" s="38">
        <v>1</v>
      </c>
      <c r="B177" s="38" t="s">
        <v>5</v>
      </c>
      <c r="C177" s="50">
        <v>0</v>
      </c>
      <c r="D177" s="51">
        <v>20</v>
      </c>
    </row>
    <row r="178" spans="1:4" x14ac:dyDescent="0.35">
      <c r="A178" s="38">
        <v>1</v>
      </c>
      <c r="B178" s="38" t="s">
        <v>5</v>
      </c>
      <c r="C178" s="50">
        <v>0</v>
      </c>
      <c r="D178" s="51">
        <v>18</v>
      </c>
    </row>
    <row r="179" spans="1:4" x14ac:dyDescent="0.35">
      <c r="A179" s="38">
        <v>1</v>
      </c>
      <c r="B179" s="38" t="s">
        <v>5</v>
      </c>
      <c r="C179" s="50">
        <v>0</v>
      </c>
      <c r="D179" s="51">
        <v>20</v>
      </c>
    </row>
    <row r="180" spans="1:4" x14ac:dyDescent="0.35">
      <c r="A180" s="38">
        <v>1</v>
      </c>
      <c r="B180" s="38" t="s">
        <v>5</v>
      </c>
      <c r="C180" s="50">
        <v>0</v>
      </c>
      <c r="D180" s="51">
        <v>18</v>
      </c>
    </row>
    <row r="181" spans="1:4" x14ac:dyDescent="0.35">
      <c r="A181" s="38">
        <v>1</v>
      </c>
      <c r="B181" s="38" t="s">
        <v>5</v>
      </c>
      <c r="C181" s="50">
        <v>0</v>
      </c>
      <c r="D181" s="51">
        <v>19</v>
      </c>
    </row>
    <row r="182" spans="1:4" x14ac:dyDescent="0.35">
      <c r="A182" s="38">
        <v>1</v>
      </c>
      <c r="B182" s="38" t="s">
        <v>5</v>
      </c>
      <c r="C182" s="50">
        <v>0</v>
      </c>
      <c r="D182" s="51">
        <v>20</v>
      </c>
    </row>
    <row r="183" spans="1:4" x14ac:dyDescent="0.35">
      <c r="A183" s="38">
        <v>1</v>
      </c>
      <c r="B183" s="38" t="s">
        <v>5</v>
      </c>
      <c r="C183" s="50">
        <v>0</v>
      </c>
      <c r="D183" s="51">
        <v>19</v>
      </c>
    </row>
    <row r="184" spans="1:4" x14ac:dyDescent="0.35">
      <c r="A184" s="38">
        <v>1</v>
      </c>
      <c r="B184" s="38" t="s">
        <v>5</v>
      </c>
      <c r="C184" s="50">
        <v>0</v>
      </c>
      <c r="D184" s="51">
        <v>23</v>
      </c>
    </row>
    <row r="185" spans="1:4" x14ac:dyDescent="0.35">
      <c r="A185" s="38">
        <v>1</v>
      </c>
      <c r="B185" s="38" t="s">
        <v>5</v>
      </c>
      <c r="C185" s="50">
        <v>0</v>
      </c>
      <c r="D185" s="51">
        <v>20</v>
      </c>
    </row>
    <row r="186" spans="1:4" x14ac:dyDescent="0.35">
      <c r="A186" s="38">
        <v>1</v>
      </c>
      <c r="B186" s="38" t="s">
        <v>5</v>
      </c>
      <c r="C186" s="50">
        <v>0</v>
      </c>
      <c r="D186" s="51">
        <v>20</v>
      </c>
    </row>
    <row r="187" spans="1:4" x14ac:dyDescent="0.35">
      <c r="A187" s="38">
        <v>1</v>
      </c>
      <c r="B187" s="38" t="s">
        <v>5</v>
      </c>
      <c r="C187" s="50">
        <v>0</v>
      </c>
      <c r="D187" s="51">
        <v>25</v>
      </c>
    </row>
    <row r="188" spans="1:4" x14ac:dyDescent="0.35">
      <c r="A188" s="38">
        <v>2</v>
      </c>
      <c r="B188" s="38" t="s">
        <v>5</v>
      </c>
      <c r="C188" s="50">
        <v>0</v>
      </c>
      <c r="D188" s="51">
        <v>26</v>
      </c>
    </row>
    <row r="189" spans="1:4" x14ac:dyDescent="0.35">
      <c r="A189" s="38">
        <v>2</v>
      </c>
      <c r="B189" s="38" t="s">
        <v>5</v>
      </c>
      <c r="C189" s="50">
        <v>0</v>
      </c>
      <c r="D189" s="51">
        <v>20</v>
      </c>
    </row>
    <row r="190" spans="1:4" x14ac:dyDescent="0.35">
      <c r="A190" s="38">
        <v>2</v>
      </c>
      <c r="B190" s="38" t="s">
        <v>5</v>
      </c>
      <c r="C190" s="50">
        <v>0</v>
      </c>
      <c r="D190" s="51">
        <v>20</v>
      </c>
    </row>
    <row r="191" spans="1:4" x14ac:dyDescent="0.35">
      <c r="A191" s="38">
        <v>2</v>
      </c>
      <c r="B191" s="38" t="s">
        <v>5</v>
      </c>
      <c r="C191" s="50">
        <v>0</v>
      </c>
      <c r="D191" s="51">
        <v>19</v>
      </c>
    </row>
    <row r="192" spans="1:4" x14ac:dyDescent="0.35">
      <c r="A192" s="38">
        <v>2</v>
      </c>
      <c r="B192" s="38" t="s">
        <v>5</v>
      </c>
      <c r="C192" s="50">
        <v>0</v>
      </c>
      <c r="D192" s="51">
        <v>22</v>
      </c>
    </row>
    <row r="193" spans="1:4" x14ac:dyDescent="0.35">
      <c r="A193" s="38">
        <v>2</v>
      </c>
      <c r="B193" s="38" t="s">
        <v>5</v>
      </c>
      <c r="C193" s="50">
        <v>0</v>
      </c>
      <c r="D193" s="51">
        <v>20</v>
      </c>
    </row>
    <row r="194" spans="1:4" x14ac:dyDescent="0.35">
      <c r="A194" s="38">
        <v>2</v>
      </c>
      <c r="B194" s="38" t="s">
        <v>5</v>
      </c>
      <c r="C194" s="50">
        <v>0</v>
      </c>
      <c r="D194" s="51">
        <v>20</v>
      </c>
    </row>
    <row r="195" spans="1:4" x14ac:dyDescent="0.35">
      <c r="A195" s="38">
        <v>2</v>
      </c>
      <c r="B195" s="38" t="s">
        <v>5</v>
      </c>
      <c r="C195" s="50">
        <v>0</v>
      </c>
      <c r="D195" s="51">
        <v>20</v>
      </c>
    </row>
    <row r="196" spans="1:4" x14ac:dyDescent="0.35">
      <c r="A196" s="38">
        <v>2</v>
      </c>
      <c r="B196" s="38" t="s">
        <v>5</v>
      </c>
      <c r="C196" s="50">
        <v>0</v>
      </c>
      <c r="D196" s="51">
        <v>18</v>
      </c>
    </row>
    <row r="197" spans="1:4" x14ac:dyDescent="0.35">
      <c r="A197" s="38">
        <v>1</v>
      </c>
      <c r="B197" s="38" t="s">
        <v>5</v>
      </c>
      <c r="C197" s="50">
        <v>0.2</v>
      </c>
      <c r="D197" s="51">
        <v>23</v>
      </c>
    </row>
    <row r="198" spans="1:4" x14ac:dyDescent="0.35">
      <c r="A198" s="38">
        <v>1</v>
      </c>
      <c r="B198" s="38" t="s">
        <v>5</v>
      </c>
      <c r="C198" s="50">
        <v>0.2</v>
      </c>
      <c r="D198" s="51">
        <v>23</v>
      </c>
    </row>
    <row r="199" spans="1:4" x14ac:dyDescent="0.35">
      <c r="A199" s="38">
        <v>1</v>
      </c>
      <c r="B199" s="38" t="s">
        <v>5</v>
      </c>
      <c r="C199" s="50">
        <v>0.2</v>
      </c>
      <c r="D199" s="51">
        <v>20</v>
      </c>
    </row>
    <row r="200" spans="1:4" x14ac:dyDescent="0.35">
      <c r="A200" s="38">
        <v>1</v>
      </c>
      <c r="B200" s="38" t="s">
        <v>5</v>
      </c>
      <c r="C200" s="50">
        <v>0.2</v>
      </c>
      <c r="D200" s="51">
        <v>18</v>
      </c>
    </row>
    <row r="201" spans="1:4" x14ac:dyDescent="0.35">
      <c r="A201" s="38">
        <v>1</v>
      </c>
      <c r="B201" s="38" t="s">
        <v>5</v>
      </c>
      <c r="C201" s="50">
        <v>0.2</v>
      </c>
      <c r="D201" s="51">
        <v>20</v>
      </c>
    </row>
    <row r="202" spans="1:4" x14ac:dyDescent="0.35">
      <c r="A202" s="38">
        <v>1</v>
      </c>
      <c r="B202" s="38" t="s">
        <v>5</v>
      </c>
      <c r="C202" s="50">
        <v>0.2</v>
      </c>
      <c r="D202" s="51">
        <v>20</v>
      </c>
    </row>
    <row r="203" spans="1:4" x14ac:dyDescent="0.35">
      <c r="A203" s="38">
        <v>1</v>
      </c>
      <c r="B203" s="38" t="s">
        <v>5</v>
      </c>
      <c r="C203" s="50">
        <v>0.2</v>
      </c>
      <c r="D203" s="51">
        <v>18</v>
      </c>
    </row>
    <row r="204" spans="1:4" x14ac:dyDescent="0.35">
      <c r="A204" s="38">
        <v>1</v>
      </c>
      <c r="B204" s="38" t="s">
        <v>5</v>
      </c>
      <c r="C204" s="50">
        <v>0.2</v>
      </c>
      <c r="D204" s="51">
        <v>25</v>
      </c>
    </row>
    <row r="205" spans="1:4" x14ac:dyDescent="0.35">
      <c r="A205" s="38">
        <v>1</v>
      </c>
      <c r="B205" s="38" t="s">
        <v>5</v>
      </c>
      <c r="C205" s="50">
        <v>0.2</v>
      </c>
      <c r="D205" s="51">
        <v>25</v>
      </c>
    </row>
    <row r="206" spans="1:4" x14ac:dyDescent="0.35">
      <c r="A206" s="38">
        <v>1</v>
      </c>
      <c r="B206" s="38" t="s">
        <v>5</v>
      </c>
      <c r="C206" s="50">
        <v>0.2</v>
      </c>
      <c r="D206" s="51">
        <v>19</v>
      </c>
    </row>
    <row r="207" spans="1:4" x14ac:dyDescent="0.35">
      <c r="A207" s="38">
        <v>1</v>
      </c>
      <c r="B207" s="38" t="s">
        <v>5</v>
      </c>
      <c r="C207" s="50">
        <v>0.2</v>
      </c>
      <c r="D207" s="51">
        <v>19</v>
      </c>
    </row>
    <row r="208" spans="1:4" x14ac:dyDescent="0.35">
      <c r="A208" s="38">
        <v>2</v>
      </c>
      <c r="B208" s="38" t="s">
        <v>5</v>
      </c>
      <c r="C208" s="50">
        <v>0.2</v>
      </c>
      <c r="D208" s="51">
        <v>19</v>
      </c>
    </row>
    <row r="209" spans="1:4" x14ac:dyDescent="0.35">
      <c r="A209" s="38">
        <v>2</v>
      </c>
      <c r="B209" s="38" t="s">
        <v>5</v>
      </c>
      <c r="C209" s="50">
        <v>0.2</v>
      </c>
      <c r="D209" s="51">
        <v>19</v>
      </c>
    </row>
    <row r="210" spans="1:4" x14ac:dyDescent="0.35">
      <c r="A210" s="38">
        <v>2</v>
      </c>
      <c r="B210" s="38" t="s">
        <v>5</v>
      </c>
      <c r="C210" s="50">
        <v>0.2</v>
      </c>
      <c r="D210" s="51">
        <v>19</v>
      </c>
    </row>
    <row r="211" spans="1:4" x14ac:dyDescent="0.35">
      <c r="A211" s="38">
        <v>2</v>
      </c>
      <c r="B211" s="38" t="s">
        <v>5</v>
      </c>
      <c r="C211" s="50">
        <v>0.2</v>
      </c>
      <c r="D211" s="51">
        <v>18</v>
      </c>
    </row>
    <row r="212" spans="1:4" x14ac:dyDescent="0.35">
      <c r="A212" s="38">
        <v>2</v>
      </c>
      <c r="B212" s="38" t="s">
        <v>5</v>
      </c>
      <c r="C212" s="50">
        <v>0.2</v>
      </c>
      <c r="D212" s="51">
        <v>23</v>
      </c>
    </row>
    <row r="213" spans="1:4" x14ac:dyDescent="0.35">
      <c r="A213" s="38">
        <v>2</v>
      </c>
      <c r="B213" s="38" t="s">
        <v>5</v>
      </c>
      <c r="C213" s="50">
        <v>0.2</v>
      </c>
      <c r="D213" s="51">
        <v>23</v>
      </c>
    </row>
    <row r="214" spans="1:4" x14ac:dyDescent="0.35">
      <c r="A214" s="38">
        <v>2</v>
      </c>
      <c r="B214" s="38" t="s">
        <v>5</v>
      </c>
      <c r="C214" s="50">
        <v>0.2</v>
      </c>
      <c r="D214" s="51">
        <v>22</v>
      </c>
    </row>
    <row r="215" spans="1:4" x14ac:dyDescent="0.35">
      <c r="A215" s="38">
        <v>2</v>
      </c>
      <c r="B215" s="38" t="s">
        <v>5</v>
      </c>
      <c r="C215" s="50">
        <v>0.2</v>
      </c>
      <c r="D215" s="51">
        <v>20</v>
      </c>
    </row>
    <row r="216" spans="1:4" x14ac:dyDescent="0.35">
      <c r="A216" s="38">
        <v>2</v>
      </c>
      <c r="B216" s="38" t="s">
        <v>5</v>
      </c>
      <c r="C216" s="50">
        <v>0.2</v>
      </c>
      <c r="D216" s="51">
        <v>23</v>
      </c>
    </row>
    <row r="217" spans="1:4" x14ac:dyDescent="0.35">
      <c r="A217" s="38">
        <v>1</v>
      </c>
      <c r="B217" s="38" t="s">
        <v>5</v>
      </c>
      <c r="C217" s="50">
        <v>0.32</v>
      </c>
      <c r="D217" s="51">
        <v>22</v>
      </c>
    </row>
    <row r="218" spans="1:4" x14ac:dyDescent="0.35">
      <c r="A218" s="38">
        <v>1</v>
      </c>
      <c r="B218" s="38" t="s">
        <v>5</v>
      </c>
      <c r="C218" s="50">
        <v>0.32</v>
      </c>
      <c r="D218" s="51">
        <v>20</v>
      </c>
    </row>
    <row r="219" spans="1:4" x14ac:dyDescent="0.35">
      <c r="A219" s="38">
        <v>1</v>
      </c>
      <c r="B219" s="38" t="s">
        <v>5</v>
      </c>
      <c r="C219" s="50">
        <v>0.32</v>
      </c>
      <c r="D219" s="51">
        <v>18</v>
      </c>
    </row>
    <row r="220" spans="1:4" x14ac:dyDescent="0.35">
      <c r="A220" s="38">
        <v>1</v>
      </c>
      <c r="B220" s="38" t="s">
        <v>5</v>
      </c>
      <c r="C220" s="50">
        <v>0.32</v>
      </c>
      <c r="D220" s="51">
        <v>22</v>
      </c>
    </row>
    <row r="221" spans="1:4" x14ac:dyDescent="0.35">
      <c r="A221" s="38">
        <v>1</v>
      </c>
      <c r="B221" s="38" t="s">
        <v>5</v>
      </c>
      <c r="C221" s="50">
        <v>0.32</v>
      </c>
      <c r="D221" s="51">
        <v>24</v>
      </c>
    </row>
    <row r="222" spans="1:4" x14ac:dyDescent="0.35">
      <c r="A222" s="38">
        <v>1</v>
      </c>
      <c r="B222" s="38" t="s">
        <v>5</v>
      </c>
      <c r="C222" s="50">
        <v>0.32</v>
      </c>
      <c r="D222" s="51">
        <v>30</v>
      </c>
    </row>
    <row r="223" spans="1:4" x14ac:dyDescent="0.35">
      <c r="A223" s="38">
        <v>1</v>
      </c>
      <c r="B223" s="38" t="s">
        <v>5</v>
      </c>
      <c r="C223" s="50">
        <v>0.32</v>
      </c>
      <c r="D223" s="51">
        <v>22</v>
      </c>
    </row>
    <row r="224" spans="1:4" x14ac:dyDescent="0.35">
      <c r="A224" s="38">
        <v>1</v>
      </c>
      <c r="B224" s="38" t="s">
        <v>5</v>
      </c>
      <c r="C224" s="50">
        <v>0.32</v>
      </c>
      <c r="D224" s="51">
        <v>24</v>
      </c>
    </row>
    <row r="225" spans="1:4" x14ac:dyDescent="0.35">
      <c r="A225" s="38">
        <v>1</v>
      </c>
      <c r="B225" s="38" t="s">
        <v>5</v>
      </c>
      <c r="C225" s="50">
        <v>0.32</v>
      </c>
      <c r="D225" s="51">
        <v>30</v>
      </c>
    </row>
    <row r="226" spans="1:4" x14ac:dyDescent="0.35">
      <c r="A226" s="38">
        <v>1</v>
      </c>
      <c r="B226" s="38" t="s">
        <v>5</v>
      </c>
      <c r="C226" s="50">
        <v>0.32</v>
      </c>
      <c r="D226" s="51">
        <v>41</v>
      </c>
    </row>
    <row r="227" spans="1:4" x14ac:dyDescent="0.35">
      <c r="A227" s="38">
        <v>1</v>
      </c>
      <c r="B227" s="38" t="s">
        <v>5</v>
      </c>
      <c r="C227" s="50">
        <v>0.32</v>
      </c>
      <c r="D227" s="51">
        <v>20</v>
      </c>
    </row>
    <row r="228" spans="1:4" x14ac:dyDescent="0.35">
      <c r="A228" s="38">
        <v>2</v>
      </c>
      <c r="B228" s="38" t="s">
        <v>5</v>
      </c>
      <c r="C228" s="50">
        <v>0.32</v>
      </c>
      <c r="D228" s="51">
        <v>19</v>
      </c>
    </row>
    <row r="229" spans="1:4" x14ac:dyDescent="0.35">
      <c r="A229" s="38">
        <v>2</v>
      </c>
      <c r="B229" s="38" t="s">
        <v>5</v>
      </c>
      <c r="C229" s="50">
        <v>0.32</v>
      </c>
      <c r="D229" s="51">
        <v>19</v>
      </c>
    </row>
    <row r="230" spans="1:4" x14ac:dyDescent="0.35">
      <c r="A230" s="38">
        <v>2</v>
      </c>
      <c r="B230" s="38" t="s">
        <v>5</v>
      </c>
      <c r="C230" s="50">
        <v>0.32</v>
      </c>
      <c r="D230" s="51">
        <v>20</v>
      </c>
    </row>
    <row r="231" spans="1:4" x14ac:dyDescent="0.35">
      <c r="A231" s="38">
        <v>2</v>
      </c>
      <c r="B231" s="38" t="s">
        <v>5</v>
      </c>
      <c r="C231" s="50">
        <v>0.32</v>
      </c>
      <c r="D231" s="51">
        <v>18</v>
      </c>
    </row>
    <row r="232" spans="1:4" x14ac:dyDescent="0.35">
      <c r="A232" s="38">
        <v>2</v>
      </c>
      <c r="B232" s="38" t="s">
        <v>5</v>
      </c>
      <c r="C232" s="50">
        <v>0.32</v>
      </c>
      <c r="D232" s="51">
        <v>19</v>
      </c>
    </row>
    <row r="233" spans="1:4" x14ac:dyDescent="0.35">
      <c r="A233" s="38">
        <v>2</v>
      </c>
      <c r="B233" s="38" t="s">
        <v>5</v>
      </c>
      <c r="C233" s="50">
        <v>0.32</v>
      </c>
      <c r="D233" s="51">
        <v>22</v>
      </c>
    </row>
    <row r="234" spans="1:4" x14ac:dyDescent="0.35">
      <c r="A234" s="38">
        <v>2</v>
      </c>
      <c r="B234" s="38" t="s">
        <v>5</v>
      </c>
      <c r="C234" s="50">
        <v>0.32</v>
      </c>
      <c r="D234" s="51">
        <v>26</v>
      </c>
    </row>
    <row r="235" spans="1:4" x14ac:dyDescent="0.35">
      <c r="A235" s="38">
        <v>2</v>
      </c>
      <c r="B235" s="38" t="s">
        <v>5</v>
      </c>
      <c r="C235" s="50">
        <v>0.32</v>
      </c>
      <c r="D235" s="51">
        <v>30</v>
      </c>
    </row>
    <row r="236" spans="1:4" x14ac:dyDescent="0.35">
      <c r="A236" s="38">
        <v>2</v>
      </c>
      <c r="B236" s="38" t="s">
        <v>5</v>
      </c>
      <c r="C236" s="50">
        <v>0.32</v>
      </c>
      <c r="D236" s="51">
        <v>24</v>
      </c>
    </row>
    <row r="237" spans="1:4" x14ac:dyDescent="0.35">
      <c r="A237" s="38">
        <v>2</v>
      </c>
      <c r="B237" s="38" t="s">
        <v>5</v>
      </c>
      <c r="C237" s="50">
        <v>0.32</v>
      </c>
      <c r="D237" s="51">
        <v>33</v>
      </c>
    </row>
    <row r="238" spans="1:4" x14ac:dyDescent="0.35">
      <c r="A238" s="38">
        <v>2</v>
      </c>
      <c r="B238" s="38" t="s">
        <v>5</v>
      </c>
      <c r="C238" s="50">
        <v>0.32</v>
      </c>
      <c r="D238" s="51">
        <v>22</v>
      </c>
    </row>
    <row r="239" spans="1:4" x14ac:dyDescent="0.35">
      <c r="A239" s="38">
        <v>2</v>
      </c>
      <c r="B239" s="38" t="s">
        <v>5</v>
      </c>
      <c r="C239" s="50">
        <v>0.32</v>
      </c>
      <c r="D239" s="51">
        <v>33</v>
      </c>
    </row>
    <row r="240" spans="1:4" x14ac:dyDescent="0.35">
      <c r="A240" s="38">
        <v>1</v>
      </c>
      <c r="B240" s="38" t="s">
        <v>5</v>
      </c>
      <c r="C240" s="50">
        <v>0.48</v>
      </c>
      <c r="D240" s="51">
        <v>30</v>
      </c>
    </row>
    <row r="241" spans="1:4" x14ac:dyDescent="0.35">
      <c r="A241" s="38">
        <v>1</v>
      </c>
      <c r="B241" s="38" t="s">
        <v>5</v>
      </c>
      <c r="C241" s="50">
        <v>0.48</v>
      </c>
      <c r="D241" s="51">
        <v>23</v>
      </c>
    </row>
    <row r="242" spans="1:4" x14ac:dyDescent="0.35">
      <c r="A242" s="38">
        <v>1</v>
      </c>
      <c r="B242" s="38" t="s">
        <v>5</v>
      </c>
      <c r="C242" s="50">
        <v>0.48</v>
      </c>
      <c r="D242" s="51">
        <v>23</v>
      </c>
    </row>
    <row r="243" spans="1:4" x14ac:dyDescent="0.35">
      <c r="A243" s="38">
        <v>1</v>
      </c>
      <c r="B243" s="38" t="s">
        <v>5</v>
      </c>
      <c r="C243" s="50">
        <v>0.48</v>
      </c>
      <c r="D243" s="51">
        <v>30</v>
      </c>
    </row>
    <row r="244" spans="1:4" x14ac:dyDescent="0.35">
      <c r="A244" s="38">
        <v>1</v>
      </c>
      <c r="B244" s="38" t="s">
        <v>5</v>
      </c>
      <c r="C244" s="50">
        <v>0.48</v>
      </c>
      <c r="D244" s="51">
        <v>20</v>
      </c>
    </row>
    <row r="245" spans="1:4" x14ac:dyDescent="0.35">
      <c r="A245" s="38">
        <v>1</v>
      </c>
      <c r="B245" s="38" t="s">
        <v>5</v>
      </c>
      <c r="C245" s="50">
        <v>0.48</v>
      </c>
      <c r="D245" s="51">
        <v>30</v>
      </c>
    </row>
    <row r="246" spans="1:4" x14ac:dyDescent="0.35">
      <c r="A246" s="38">
        <v>1</v>
      </c>
      <c r="B246" s="38" t="s">
        <v>5</v>
      </c>
      <c r="C246" s="50">
        <v>0.48</v>
      </c>
      <c r="D246" s="51">
        <v>30</v>
      </c>
    </row>
    <row r="247" spans="1:4" x14ac:dyDescent="0.35">
      <c r="A247" s="38">
        <v>1</v>
      </c>
      <c r="B247" s="38" t="s">
        <v>5</v>
      </c>
      <c r="C247" s="50">
        <v>0.48</v>
      </c>
      <c r="D247" s="51">
        <v>47</v>
      </c>
    </row>
    <row r="248" spans="1:4" x14ac:dyDescent="0.35">
      <c r="A248" s="38">
        <v>1</v>
      </c>
      <c r="B248" s="38" t="s">
        <v>5</v>
      </c>
      <c r="C248" s="50">
        <v>0.48</v>
      </c>
      <c r="D248" s="51">
        <v>26</v>
      </c>
    </row>
    <row r="249" spans="1:4" x14ac:dyDescent="0.35">
      <c r="A249" s="38">
        <v>2</v>
      </c>
      <c r="B249" s="38" t="s">
        <v>5</v>
      </c>
      <c r="C249" s="50">
        <v>0.48</v>
      </c>
      <c r="D249" s="51">
        <v>23</v>
      </c>
    </row>
    <row r="250" spans="1:4" x14ac:dyDescent="0.35">
      <c r="A250" s="38">
        <v>2</v>
      </c>
      <c r="B250" s="38" t="s">
        <v>5</v>
      </c>
      <c r="C250" s="50">
        <v>0.48</v>
      </c>
      <c r="D250" s="51">
        <v>30</v>
      </c>
    </row>
    <row r="251" spans="1:4" x14ac:dyDescent="0.35">
      <c r="A251" s="38">
        <v>2</v>
      </c>
      <c r="B251" s="38" t="s">
        <v>5</v>
      </c>
      <c r="C251" s="50">
        <v>0.48</v>
      </c>
      <c r="D251" s="51">
        <v>20</v>
      </c>
    </row>
    <row r="252" spans="1:4" x14ac:dyDescent="0.35">
      <c r="A252" s="38">
        <v>2</v>
      </c>
      <c r="B252" s="38" t="s">
        <v>5</v>
      </c>
      <c r="C252" s="50">
        <v>0.48</v>
      </c>
      <c r="D252" s="51">
        <v>30</v>
      </c>
    </row>
    <row r="253" spans="1:4" x14ac:dyDescent="0.35">
      <c r="A253" s="38">
        <v>2</v>
      </c>
      <c r="B253" s="38" t="s">
        <v>5</v>
      </c>
      <c r="C253" s="50">
        <v>0.48</v>
      </c>
      <c r="D253" s="51">
        <v>23</v>
      </c>
    </row>
    <row r="254" spans="1:4" x14ac:dyDescent="0.35">
      <c r="A254" s="38">
        <v>2</v>
      </c>
      <c r="B254" s="38" t="s">
        <v>5</v>
      </c>
      <c r="C254" s="50">
        <v>0.48</v>
      </c>
      <c r="D254" s="51">
        <v>19</v>
      </c>
    </row>
    <row r="255" spans="1:4" x14ac:dyDescent="0.35">
      <c r="A255" s="38">
        <v>2</v>
      </c>
      <c r="B255" s="38" t="s">
        <v>5</v>
      </c>
      <c r="C255" s="50">
        <v>0.48</v>
      </c>
      <c r="D255" s="51">
        <v>23</v>
      </c>
    </row>
    <row r="256" spans="1:4" x14ac:dyDescent="0.35">
      <c r="A256" s="38">
        <v>2</v>
      </c>
      <c r="B256" s="38" t="s">
        <v>5</v>
      </c>
      <c r="C256" s="50">
        <v>0.48</v>
      </c>
      <c r="D256" s="51">
        <v>30</v>
      </c>
    </row>
    <row r="257" spans="1:4" x14ac:dyDescent="0.35">
      <c r="A257" s="38">
        <v>2</v>
      </c>
      <c r="B257" s="38" t="s">
        <v>5</v>
      </c>
      <c r="C257" s="50">
        <v>0.48</v>
      </c>
      <c r="D257" s="51">
        <v>22</v>
      </c>
    </row>
    <row r="258" spans="1:4" x14ac:dyDescent="0.35">
      <c r="A258" s="38">
        <v>1</v>
      </c>
      <c r="B258" s="38" t="s">
        <v>5</v>
      </c>
      <c r="C258" s="50">
        <v>0.72</v>
      </c>
      <c r="D258" s="51">
        <v>41</v>
      </c>
    </row>
    <row r="259" spans="1:4" x14ac:dyDescent="0.35">
      <c r="A259" s="38">
        <v>1</v>
      </c>
      <c r="B259" s="38" t="s">
        <v>5</v>
      </c>
      <c r="C259" s="50">
        <v>0.72</v>
      </c>
      <c r="D259" s="51">
        <v>20</v>
      </c>
    </row>
    <row r="260" spans="1:4" x14ac:dyDescent="0.35">
      <c r="A260" s="38">
        <v>1</v>
      </c>
      <c r="B260" s="38" t="s">
        <v>5</v>
      </c>
      <c r="C260" s="50">
        <v>0.72</v>
      </c>
      <c r="D260" s="51">
        <v>19</v>
      </c>
    </row>
    <row r="261" spans="1:4" x14ac:dyDescent="0.35">
      <c r="A261" s="38">
        <v>1</v>
      </c>
      <c r="B261" s="38" t="s">
        <v>5</v>
      </c>
      <c r="C261" s="50">
        <v>0.72</v>
      </c>
      <c r="D261" s="51">
        <v>43</v>
      </c>
    </row>
    <row r="262" spans="1:4" x14ac:dyDescent="0.35">
      <c r="A262" s="38">
        <v>2</v>
      </c>
      <c r="B262" s="38" t="s">
        <v>5</v>
      </c>
      <c r="C262" s="50">
        <v>0.72</v>
      </c>
      <c r="D262" s="51">
        <v>19</v>
      </c>
    </row>
    <row r="263" spans="1:4" x14ac:dyDescent="0.35">
      <c r="A263" s="38">
        <v>2</v>
      </c>
      <c r="B263" s="38" t="s">
        <v>5</v>
      </c>
      <c r="C263" s="50">
        <v>0.72</v>
      </c>
      <c r="D263" s="51">
        <v>30</v>
      </c>
    </row>
    <row r="264" spans="1:4" x14ac:dyDescent="0.35">
      <c r="A264" s="38">
        <v>2</v>
      </c>
      <c r="B264" s="38" t="s">
        <v>5</v>
      </c>
      <c r="C264" s="50">
        <v>0.72</v>
      </c>
      <c r="D264" s="51">
        <v>41</v>
      </c>
    </row>
    <row r="265" spans="1:4" x14ac:dyDescent="0.35">
      <c r="A265" s="38">
        <v>2</v>
      </c>
      <c r="B265" s="38" t="s">
        <v>5</v>
      </c>
      <c r="C265" s="50">
        <v>0.72</v>
      </c>
      <c r="D265" s="51">
        <v>22</v>
      </c>
    </row>
    <row r="266" spans="1:4" x14ac:dyDescent="0.35">
      <c r="A266" s="38">
        <v>2</v>
      </c>
      <c r="B266" s="38" t="s">
        <v>5</v>
      </c>
      <c r="C266" s="50">
        <v>0.72</v>
      </c>
      <c r="D266" s="51">
        <v>41</v>
      </c>
    </row>
    <row r="267" spans="1:4" x14ac:dyDescent="0.35">
      <c r="A267" s="38">
        <v>2</v>
      </c>
      <c r="B267" s="38" t="s">
        <v>5</v>
      </c>
      <c r="C267" s="50">
        <v>0.72</v>
      </c>
      <c r="D267" s="51">
        <v>22</v>
      </c>
    </row>
    <row r="268" spans="1:4" x14ac:dyDescent="0.35">
      <c r="A268" s="38">
        <v>1</v>
      </c>
      <c r="B268" s="38" t="s">
        <v>25</v>
      </c>
      <c r="C268" s="50">
        <v>0</v>
      </c>
      <c r="D268" s="52">
        <v>0.94000000000000006</v>
      </c>
    </row>
    <row r="269" spans="1:4" x14ac:dyDescent="0.35">
      <c r="A269" s="38">
        <v>1</v>
      </c>
      <c r="B269" s="38" t="s">
        <v>25</v>
      </c>
      <c r="C269" s="50">
        <v>0</v>
      </c>
      <c r="D269" s="52">
        <v>0.94000000000000006</v>
      </c>
    </row>
    <row r="270" spans="1:4" x14ac:dyDescent="0.35">
      <c r="A270" s="38">
        <v>1</v>
      </c>
      <c r="B270" s="38" t="s">
        <v>25</v>
      </c>
      <c r="C270" s="50">
        <v>0</v>
      </c>
      <c r="D270" s="52">
        <v>0.94000000000000006</v>
      </c>
    </row>
    <row r="271" spans="1:4" x14ac:dyDescent="0.35">
      <c r="A271" s="38">
        <v>1</v>
      </c>
      <c r="B271" s="38" t="s">
        <v>25</v>
      </c>
      <c r="C271" s="50">
        <v>0</v>
      </c>
      <c r="D271" s="52">
        <v>0.94000000000000006</v>
      </c>
    </row>
    <row r="272" spans="1:4" x14ac:dyDescent="0.35">
      <c r="A272" s="38">
        <v>1</v>
      </c>
      <c r="B272" s="38" t="s">
        <v>25</v>
      </c>
      <c r="C272" s="50">
        <v>0</v>
      </c>
      <c r="D272" s="52">
        <v>0.94000000000000006</v>
      </c>
    </row>
    <row r="273" spans="1:4" x14ac:dyDescent="0.35">
      <c r="A273" s="38">
        <v>1</v>
      </c>
      <c r="B273" s="38" t="s">
        <v>25</v>
      </c>
      <c r="C273" s="50">
        <v>0</v>
      </c>
      <c r="D273" s="52">
        <v>0.94000000000000006</v>
      </c>
    </row>
    <row r="274" spans="1:4" x14ac:dyDescent="0.35">
      <c r="A274" s="38">
        <v>1</v>
      </c>
      <c r="B274" s="38" t="s">
        <v>25</v>
      </c>
      <c r="C274" s="50">
        <v>0</v>
      </c>
      <c r="D274" s="52">
        <v>0.94000000000000006</v>
      </c>
    </row>
    <row r="275" spans="1:4" x14ac:dyDescent="0.35">
      <c r="A275" s="38">
        <v>1</v>
      </c>
      <c r="B275" s="38" t="s">
        <v>25</v>
      </c>
      <c r="C275" s="50">
        <v>0</v>
      </c>
      <c r="D275" s="52">
        <v>0.94000000000000006</v>
      </c>
    </row>
    <row r="276" spans="1:4" x14ac:dyDescent="0.35">
      <c r="A276" s="38">
        <v>1</v>
      </c>
      <c r="B276" s="38" t="s">
        <v>25</v>
      </c>
      <c r="C276" s="50">
        <v>0</v>
      </c>
      <c r="D276" s="52">
        <v>0.95000000000000007</v>
      </c>
    </row>
    <row r="277" spans="1:4" x14ac:dyDescent="0.35">
      <c r="A277" s="38">
        <v>1</v>
      </c>
      <c r="B277" s="38" t="s">
        <v>25</v>
      </c>
      <c r="C277" s="50">
        <v>0</v>
      </c>
      <c r="D277" s="52">
        <v>0.94000000000000006</v>
      </c>
    </row>
    <row r="278" spans="1:4" x14ac:dyDescent="0.35">
      <c r="A278" s="38">
        <v>1</v>
      </c>
      <c r="B278" s="38" t="s">
        <v>25</v>
      </c>
      <c r="C278" s="50">
        <v>0</v>
      </c>
      <c r="D278" s="52">
        <v>0.94000000000000006</v>
      </c>
    </row>
    <row r="279" spans="1:4" x14ac:dyDescent="0.35">
      <c r="A279" s="38">
        <v>1</v>
      </c>
      <c r="B279" s="38" t="s">
        <v>25</v>
      </c>
      <c r="C279" s="50">
        <v>0</v>
      </c>
      <c r="D279" s="52">
        <v>0.95000000000000007</v>
      </c>
    </row>
    <row r="280" spans="1:4" x14ac:dyDescent="0.35">
      <c r="A280" s="38">
        <v>2</v>
      </c>
      <c r="B280" s="38" t="s">
        <v>25</v>
      </c>
      <c r="C280" s="50">
        <v>0</v>
      </c>
      <c r="D280" s="53">
        <v>0.96</v>
      </c>
    </row>
    <row r="281" spans="1:4" x14ac:dyDescent="0.35">
      <c r="A281" s="38">
        <v>2</v>
      </c>
      <c r="B281" s="38" t="s">
        <v>25</v>
      </c>
      <c r="C281" s="50">
        <v>0</v>
      </c>
      <c r="D281" s="53">
        <v>0.95199999999999996</v>
      </c>
    </row>
    <row r="282" spans="1:4" x14ac:dyDescent="0.35">
      <c r="A282" s="38">
        <v>2</v>
      </c>
      <c r="B282" s="38" t="s">
        <v>25</v>
      </c>
      <c r="C282" s="50">
        <v>0</v>
      </c>
      <c r="D282" s="53">
        <v>0.95199999999999996</v>
      </c>
    </row>
    <row r="283" spans="1:4" x14ac:dyDescent="0.35">
      <c r="A283" s="38">
        <v>2</v>
      </c>
      <c r="B283" s="38" t="s">
        <v>25</v>
      </c>
      <c r="C283" s="50">
        <v>0</v>
      </c>
      <c r="D283" s="53">
        <v>0.95199999999999996</v>
      </c>
    </row>
    <row r="284" spans="1:4" x14ac:dyDescent="0.35">
      <c r="A284" s="38">
        <v>2</v>
      </c>
      <c r="B284" s="38" t="s">
        <v>25</v>
      </c>
      <c r="C284" s="50">
        <v>0</v>
      </c>
      <c r="D284" s="53">
        <v>0.95199999999999996</v>
      </c>
    </row>
    <row r="285" spans="1:4" x14ac:dyDescent="0.35">
      <c r="A285" s="38">
        <v>2</v>
      </c>
      <c r="B285" s="38" t="s">
        <v>25</v>
      </c>
      <c r="C285" s="50">
        <v>0</v>
      </c>
      <c r="D285" s="53">
        <v>0.95199999999999996</v>
      </c>
    </row>
    <row r="286" spans="1:4" x14ac:dyDescent="0.35">
      <c r="A286" s="38">
        <v>2</v>
      </c>
      <c r="B286" s="38" t="s">
        <v>25</v>
      </c>
      <c r="C286" s="50">
        <v>0</v>
      </c>
      <c r="D286" s="53">
        <v>0.95199999999999996</v>
      </c>
    </row>
    <row r="287" spans="1:4" x14ac:dyDescent="0.35">
      <c r="A287" s="38">
        <v>2</v>
      </c>
      <c r="B287" s="38" t="s">
        <v>25</v>
      </c>
      <c r="C287" s="50">
        <v>0</v>
      </c>
      <c r="D287" s="53">
        <v>0.95199999999999996</v>
      </c>
    </row>
    <row r="288" spans="1:4" x14ac:dyDescent="0.35">
      <c r="A288" s="38">
        <v>2</v>
      </c>
      <c r="B288" s="38" t="s">
        <v>25</v>
      </c>
      <c r="C288" s="50">
        <v>0</v>
      </c>
      <c r="D288" s="53">
        <v>0.95199999999999996</v>
      </c>
    </row>
    <row r="289" spans="1:4" x14ac:dyDescent="0.35">
      <c r="A289" s="38">
        <v>1</v>
      </c>
      <c r="B289" s="38" t="s">
        <v>25</v>
      </c>
      <c r="C289" s="50">
        <v>0.2</v>
      </c>
      <c r="D289" s="53">
        <v>0.90333333333333332</v>
      </c>
    </row>
    <row r="290" spans="1:4" x14ac:dyDescent="0.35">
      <c r="A290" s="38">
        <v>1</v>
      </c>
      <c r="B290" s="38" t="s">
        <v>25</v>
      </c>
      <c r="C290" s="50">
        <v>0.2</v>
      </c>
      <c r="D290" s="53">
        <v>0.90333333333333332</v>
      </c>
    </row>
    <row r="291" spans="1:4" x14ac:dyDescent="0.35">
      <c r="A291" s="38">
        <v>1</v>
      </c>
      <c r="B291" s="38" t="s">
        <v>25</v>
      </c>
      <c r="C291" s="50">
        <v>0.2</v>
      </c>
      <c r="D291" s="53">
        <v>0.88400000000000001</v>
      </c>
    </row>
    <row r="292" spans="1:4" x14ac:dyDescent="0.35">
      <c r="A292" s="38">
        <v>1</v>
      </c>
      <c r="B292" s="38" t="s">
        <v>25</v>
      </c>
      <c r="C292" s="50">
        <v>0.2</v>
      </c>
      <c r="D292" s="53">
        <v>0.88400000000000001</v>
      </c>
    </row>
    <row r="293" spans="1:4" x14ac:dyDescent="0.35">
      <c r="A293" s="38">
        <v>1</v>
      </c>
      <c r="B293" s="38" t="s">
        <v>25</v>
      </c>
      <c r="C293" s="50">
        <v>0.2</v>
      </c>
      <c r="D293" s="53">
        <v>0.88400000000000001</v>
      </c>
    </row>
    <row r="294" spans="1:4" x14ac:dyDescent="0.35">
      <c r="A294" s="38">
        <v>1</v>
      </c>
      <c r="B294" s="38" t="s">
        <v>25</v>
      </c>
      <c r="C294" s="50">
        <v>0.2</v>
      </c>
      <c r="D294" s="53">
        <v>0.88400000000000001</v>
      </c>
    </row>
    <row r="295" spans="1:4" x14ac:dyDescent="0.35">
      <c r="A295" s="38">
        <v>1</v>
      </c>
      <c r="B295" s="38" t="s">
        <v>25</v>
      </c>
      <c r="C295" s="50">
        <v>0.2</v>
      </c>
      <c r="D295" s="53">
        <v>0.88400000000000001</v>
      </c>
    </row>
    <row r="296" spans="1:4" x14ac:dyDescent="0.35">
      <c r="A296" s="38">
        <v>1</v>
      </c>
      <c r="B296" s="38" t="s">
        <v>25</v>
      </c>
      <c r="C296" s="50">
        <v>0.2</v>
      </c>
      <c r="D296" s="53">
        <v>0.90333333333333332</v>
      </c>
    </row>
    <row r="297" spans="1:4" x14ac:dyDescent="0.35">
      <c r="A297" s="38">
        <v>1</v>
      </c>
      <c r="B297" s="38" t="s">
        <v>25</v>
      </c>
      <c r="C297" s="50">
        <v>0.2</v>
      </c>
      <c r="D297" s="53">
        <v>0.90333333333333332</v>
      </c>
    </row>
    <row r="298" spans="1:4" x14ac:dyDescent="0.35">
      <c r="A298" s="38">
        <v>1</v>
      </c>
      <c r="B298" s="38" t="s">
        <v>25</v>
      </c>
      <c r="C298" s="50">
        <v>0.2</v>
      </c>
      <c r="D298" s="53">
        <v>0.88400000000000001</v>
      </c>
    </row>
    <row r="299" spans="1:4" x14ac:dyDescent="0.35">
      <c r="A299" s="38">
        <v>1</v>
      </c>
      <c r="B299" s="38" t="s">
        <v>25</v>
      </c>
      <c r="C299" s="50">
        <v>0.2</v>
      </c>
      <c r="D299" s="53">
        <v>0.88400000000000001</v>
      </c>
    </row>
    <row r="300" spans="1:4" x14ac:dyDescent="0.35">
      <c r="A300" s="38">
        <v>2</v>
      </c>
      <c r="B300" s="38" t="s">
        <v>25</v>
      </c>
      <c r="C300" s="50">
        <v>0.2</v>
      </c>
      <c r="D300" s="53">
        <v>0.89800000000000002</v>
      </c>
    </row>
    <row r="301" spans="1:4" x14ac:dyDescent="0.35">
      <c r="A301" s="38">
        <v>2</v>
      </c>
      <c r="B301" s="38" t="s">
        <v>25</v>
      </c>
      <c r="C301" s="50">
        <v>0.2</v>
      </c>
      <c r="D301" s="53">
        <v>0.89800000000000002</v>
      </c>
    </row>
    <row r="302" spans="1:4" x14ac:dyDescent="0.35">
      <c r="A302" s="38">
        <v>2</v>
      </c>
      <c r="B302" s="38" t="s">
        <v>25</v>
      </c>
      <c r="C302" s="50">
        <v>0.2</v>
      </c>
      <c r="D302" s="53">
        <v>0.89800000000000002</v>
      </c>
    </row>
    <row r="303" spans="1:4" x14ac:dyDescent="0.35">
      <c r="A303" s="38">
        <v>2</v>
      </c>
      <c r="B303" s="38" t="s">
        <v>25</v>
      </c>
      <c r="C303" s="50">
        <v>0.2</v>
      </c>
      <c r="D303" s="53">
        <v>0.89800000000000002</v>
      </c>
    </row>
    <row r="304" spans="1:4" x14ac:dyDescent="0.35">
      <c r="A304" s="38">
        <v>2</v>
      </c>
      <c r="B304" s="38" t="s">
        <v>25</v>
      </c>
      <c r="C304" s="50">
        <v>0.2</v>
      </c>
      <c r="D304" s="53">
        <v>0.91500000000000004</v>
      </c>
    </row>
    <row r="305" spans="1:4" x14ac:dyDescent="0.35">
      <c r="A305" s="38">
        <v>2</v>
      </c>
      <c r="B305" s="38" t="s">
        <v>25</v>
      </c>
      <c r="C305" s="50">
        <v>0.2</v>
      </c>
      <c r="D305" s="53">
        <v>0.91500000000000004</v>
      </c>
    </row>
    <row r="306" spans="1:4" x14ac:dyDescent="0.35">
      <c r="A306" s="38">
        <v>2</v>
      </c>
      <c r="B306" s="38" t="s">
        <v>25</v>
      </c>
      <c r="C306" s="50">
        <v>0.2</v>
      </c>
      <c r="D306" s="53">
        <v>0.89800000000000002</v>
      </c>
    </row>
    <row r="307" spans="1:4" x14ac:dyDescent="0.35">
      <c r="A307" s="38">
        <v>2</v>
      </c>
      <c r="B307" s="38" t="s">
        <v>25</v>
      </c>
      <c r="C307" s="50">
        <v>0.2</v>
      </c>
      <c r="D307" s="53">
        <v>0.89800000000000002</v>
      </c>
    </row>
    <row r="308" spans="1:4" x14ac:dyDescent="0.35">
      <c r="A308" s="38">
        <v>2</v>
      </c>
      <c r="B308" s="38" t="s">
        <v>25</v>
      </c>
      <c r="C308" s="50">
        <v>0.2</v>
      </c>
      <c r="D308" s="53">
        <v>0.91500000000000004</v>
      </c>
    </row>
    <row r="309" spans="1:4" x14ac:dyDescent="0.35">
      <c r="A309" s="38">
        <v>1</v>
      </c>
      <c r="B309" s="38" t="s">
        <v>25</v>
      </c>
      <c r="C309" s="50">
        <v>0.32</v>
      </c>
      <c r="D309" s="53">
        <v>0.88</v>
      </c>
    </row>
    <row r="310" spans="1:4" x14ac:dyDescent="0.35">
      <c r="A310" s="38">
        <v>1</v>
      </c>
      <c r="B310" s="38" t="s">
        <v>25</v>
      </c>
      <c r="C310" s="50">
        <v>0.32</v>
      </c>
      <c r="D310" s="53">
        <v>0.85600000000000009</v>
      </c>
    </row>
    <row r="311" spans="1:4" x14ac:dyDescent="0.35">
      <c r="A311" s="38">
        <v>1</v>
      </c>
      <c r="B311" s="38" t="s">
        <v>25</v>
      </c>
      <c r="C311" s="50">
        <v>0.32</v>
      </c>
      <c r="D311" s="53">
        <v>0.85600000000000009</v>
      </c>
    </row>
    <row r="312" spans="1:4" x14ac:dyDescent="0.35">
      <c r="A312" s="38">
        <v>1</v>
      </c>
      <c r="B312" s="38" t="s">
        <v>25</v>
      </c>
      <c r="C312" s="50">
        <v>0.32</v>
      </c>
      <c r="D312" s="53">
        <v>0.88</v>
      </c>
    </row>
    <row r="313" spans="1:4" x14ac:dyDescent="0.35">
      <c r="A313" s="38">
        <v>1</v>
      </c>
      <c r="B313" s="38" t="s">
        <v>25</v>
      </c>
      <c r="C313" s="50">
        <v>0.32</v>
      </c>
      <c r="D313" s="53">
        <v>0.88</v>
      </c>
    </row>
    <row r="314" spans="1:4" x14ac:dyDescent="0.35">
      <c r="A314" s="38">
        <v>1</v>
      </c>
      <c r="B314" s="38" t="s">
        <v>25</v>
      </c>
      <c r="C314" s="50">
        <v>0.32</v>
      </c>
      <c r="D314" s="53">
        <v>0.89714285714285713</v>
      </c>
    </row>
    <row r="315" spans="1:4" x14ac:dyDescent="0.35">
      <c r="A315" s="38">
        <v>1</v>
      </c>
      <c r="B315" s="38" t="s">
        <v>25</v>
      </c>
      <c r="C315" s="50">
        <v>0.32</v>
      </c>
      <c r="D315" s="53">
        <v>0.88</v>
      </c>
    </row>
    <row r="316" spans="1:4" x14ac:dyDescent="0.35">
      <c r="A316" s="38">
        <v>1</v>
      </c>
      <c r="B316" s="38" t="s">
        <v>25</v>
      </c>
      <c r="C316" s="50">
        <v>0.32</v>
      </c>
      <c r="D316" s="53">
        <v>0.88</v>
      </c>
    </row>
    <row r="317" spans="1:4" x14ac:dyDescent="0.35">
      <c r="A317" s="38">
        <v>1</v>
      </c>
      <c r="B317" s="38" t="s">
        <v>25</v>
      </c>
      <c r="C317" s="50">
        <v>0.32</v>
      </c>
      <c r="D317" s="53">
        <v>0.89714285714285713</v>
      </c>
    </row>
    <row r="318" spans="1:4" x14ac:dyDescent="0.35">
      <c r="A318" s="38">
        <v>1</v>
      </c>
      <c r="B318" s="38" t="s">
        <v>25</v>
      </c>
      <c r="C318" s="50">
        <v>0.32</v>
      </c>
      <c r="D318" s="53">
        <v>0.91</v>
      </c>
    </row>
    <row r="319" spans="1:4" x14ac:dyDescent="0.35">
      <c r="A319" s="38">
        <v>1</v>
      </c>
      <c r="B319" s="38" t="s">
        <v>25</v>
      </c>
      <c r="C319" s="50">
        <v>0.32</v>
      </c>
      <c r="D319" s="53">
        <v>0.85600000000000009</v>
      </c>
    </row>
    <row r="320" spans="1:4" x14ac:dyDescent="0.35">
      <c r="A320" s="38">
        <v>2</v>
      </c>
      <c r="B320" s="38" t="s">
        <v>25</v>
      </c>
      <c r="C320" s="50">
        <v>0.32</v>
      </c>
      <c r="D320" s="53">
        <v>0.86599999999999999</v>
      </c>
    </row>
    <row r="321" spans="1:4" x14ac:dyDescent="0.35">
      <c r="A321" s="38">
        <v>2</v>
      </c>
      <c r="B321" s="38" t="s">
        <v>25</v>
      </c>
      <c r="C321" s="50">
        <v>0.32</v>
      </c>
      <c r="D321" s="53">
        <v>0.86599999999999999</v>
      </c>
    </row>
    <row r="322" spans="1:4" x14ac:dyDescent="0.35">
      <c r="A322" s="38">
        <v>2</v>
      </c>
      <c r="B322" s="38" t="s">
        <v>25</v>
      </c>
      <c r="C322" s="50">
        <v>0.32</v>
      </c>
      <c r="D322" s="53">
        <v>0.86599999999999999</v>
      </c>
    </row>
    <row r="323" spans="1:4" x14ac:dyDescent="0.35">
      <c r="A323" s="38">
        <v>2</v>
      </c>
      <c r="B323" s="38" t="s">
        <v>25</v>
      </c>
      <c r="C323" s="50">
        <v>0.32</v>
      </c>
      <c r="D323" s="53">
        <v>0.86599999999999999</v>
      </c>
    </row>
    <row r="324" spans="1:4" x14ac:dyDescent="0.35">
      <c r="A324" s="38">
        <v>2</v>
      </c>
      <c r="B324" s="38" t="s">
        <v>25</v>
      </c>
      <c r="C324" s="50">
        <v>0.32</v>
      </c>
      <c r="D324" s="53">
        <v>0.86599999999999999</v>
      </c>
    </row>
    <row r="325" spans="1:4" x14ac:dyDescent="0.35">
      <c r="A325" s="38">
        <v>2</v>
      </c>
      <c r="B325" s="38" t="s">
        <v>25</v>
      </c>
      <c r="C325" s="50">
        <v>0.32</v>
      </c>
      <c r="D325" s="53">
        <v>0.86599999999999999</v>
      </c>
    </row>
    <row r="326" spans="1:4" x14ac:dyDescent="0.35">
      <c r="A326" s="38">
        <v>2</v>
      </c>
      <c r="B326" s="38" t="s">
        <v>25</v>
      </c>
      <c r="C326" s="50">
        <v>0.32</v>
      </c>
      <c r="D326" s="53">
        <v>0.88833333333333331</v>
      </c>
    </row>
    <row r="327" spans="1:4" x14ac:dyDescent="0.35">
      <c r="A327" s="38">
        <v>2</v>
      </c>
      <c r="B327" s="38" t="s">
        <v>25</v>
      </c>
      <c r="C327" s="50">
        <v>0.32</v>
      </c>
      <c r="D327" s="53">
        <v>0.88833333333333331</v>
      </c>
    </row>
    <row r="328" spans="1:4" x14ac:dyDescent="0.35">
      <c r="A328" s="38">
        <v>2</v>
      </c>
      <c r="B328" s="38" t="s">
        <v>25</v>
      </c>
      <c r="C328" s="50">
        <v>0.32</v>
      </c>
      <c r="D328" s="53">
        <v>0.88833333333333331</v>
      </c>
    </row>
    <row r="329" spans="1:4" x14ac:dyDescent="0.35">
      <c r="A329" s="38">
        <v>2</v>
      </c>
      <c r="B329" s="38" t="s">
        <v>25</v>
      </c>
      <c r="C329" s="50">
        <v>0.32</v>
      </c>
      <c r="D329" s="53">
        <v>0.90428571428571425</v>
      </c>
    </row>
    <row r="330" spans="1:4" x14ac:dyDescent="0.35">
      <c r="A330" s="38">
        <v>2</v>
      </c>
      <c r="B330" s="38" t="s">
        <v>25</v>
      </c>
      <c r="C330" s="50">
        <v>0.32</v>
      </c>
      <c r="D330" s="52">
        <v>0.86599999999999999</v>
      </c>
    </row>
    <row r="331" spans="1:4" x14ac:dyDescent="0.35">
      <c r="A331" s="38">
        <v>2</v>
      </c>
      <c r="B331" s="38" t="s">
        <v>25</v>
      </c>
      <c r="C331" s="50">
        <v>0.32</v>
      </c>
      <c r="D331" s="53">
        <v>0.90428571428571425</v>
      </c>
    </row>
    <row r="332" spans="1:4" x14ac:dyDescent="0.35">
      <c r="A332" s="38">
        <v>1</v>
      </c>
      <c r="B332" s="38" t="s">
        <v>25</v>
      </c>
      <c r="C332" s="50">
        <v>0.48</v>
      </c>
      <c r="D332" s="53">
        <v>0.89428571428571424</v>
      </c>
    </row>
    <row r="333" spans="1:4" x14ac:dyDescent="0.35">
      <c r="A333" s="38">
        <v>1</v>
      </c>
      <c r="B333" s="38" t="s">
        <v>25</v>
      </c>
      <c r="C333" s="50">
        <v>0.48</v>
      </c>
      <c r="D333" s="53">
        <v>0.87666666666666659</v>
      </c>
    </row>
    <row r="334" spans="1:4" x14ac:dyDescent="0.35">
      <c r="A334" s="38">
        <v>1</v>
      </c>
      <c r="B334" s="38" t="s">
        <v>25</v>
      </c>
      <c r="C334" s="50">
        <v>0.48</v>
      </c>
      <c r="D334" s="53">
        <v>0.87666666666666659</v>
      </c>
    </row>
    <row r="335" spans="1:4" x14ac:dyDescent="0.35">
      <c r="A335" s="38">
        <v>1</v>
      </c>
      <c r="B335" s="38" t="s">
        <v>25</v>
      </c>
      <c r="C335" s="50">
        <v>0.48</v>
      </c>
      <c r="D335" s="53">
        <v>0.89428571428571424</v>
      </c>
    </row>
    <row r="336" spans="1:4" x14ac:dyDescent="0.35">
      <c r="A336" s="38">
        <v>1</v>
      </c>
      <c r="B336" s="38" t="s">
        <v>25</v>
      </c>
      <c r="C336" s="50">
        <v>0.48</v>
      </c>
      <c r="D336" s="53">
        <v>0.85199999999999998</v>
      </c>
    </row>
    <row r="337" spans="1:4" x14ac:dyDescent="0.35">
      <c r="A337" s="38">
        <v>1</v>
      </c>
      <c r="B337" s="38" t="s">
        <v>25</v>
      </c>
      <c r="C337" s="50">
        <v>0.48</v>
      </c>
      <c r="D337" s="53">
        <v>0.89428571428571424</v>
      </c>
    </row>
    <row r="338" spans="1:4" x14ac:dyDescent="0.35">
      <c r="A338" s="38">
        <v>1</v>
      </c>
      <c r="B338" s="38" t="s">
        <v>25</v>
      </c>
      <c r="C338" s="50">
        <v>0.48</v>
      </c>
      <c r="D338" s="53">
        <v>0.89428571428571424</v>
      </c>
    </row>
    <row r="339" spans="1:4" x14ac:dyDescent="0.35">
      <c r="A339" s="38">
        <v>1</v>
      </c>
      <c r="B339" s="38" t="s">
        <v>25</v>
      </c>
      <c r="C339" s="50">
        <v>0.48</v>
      </c>
      <c r="D339" s="53">
        <v>0.90749999999999997</v>
      </c>
    </row>
    <row r="340" spans="1:4" x14ac:dyDescent="0.35">
      <c r="A340" s="38">
        <v>1</v>
      </c>
      <c r="B340" s="38" t="s">
        <v>25</v>
      </c>
      <c r="C340" s="50">
        <v>0.48</v>
      </c>
      <c r="D340" s="53">
        <v>0.87666666666666659</v>
      </c>
    </row>
    <row r="341" spans="1:4" x14ac:dyDescent="0.35">
      <c r="A341" s="38">
        <v>2</v>
      </c>
      <c r="B341" s="38" t="s">
        <v>25</v>
      </c>
      <c r="C341" s="50">
        <v>0.48</v>
      </c>
      <c r="D341" s="53">
        <v>0.8666666666666667</v>
      </c>
    </row>
    <row r="342" spans="1:4" x14ac:dyDescent="0.35">
      <c r="A342" s="38">
        <v>2</v>
      </c>
      <c r="B342" s="38" t="s">
        <v>25</v>
      </c>
      <c r="C342" s="50">
        <v>0.48</v>
      </c>
      <c r="D342" s="53">
        <v>0.8666666666666667</v>
      </c>
    </row>
    <row r="343" spans="1:4" x14ac:dyDescent="0.35">
      <c r="A343" s="38">
        <v>2</v>
      </c>
      <c r="B343" s="38" t="s">
        <v>25</v>
      </c>
      <c r="C343" s="50">
        <v>0.48</v>
      </c>
      <c r="D343" s="53">
        <v>0.84000000000000008</v>
      </c>
    </row>
    <row r="344" spans="1:4" x14ac:dyDescent="0.35">
      <c r="A344" s="38">
        <v>2</v>
      </c>
      <c r="B344" s="38" t="s">
        <v>25</v>
      </c>
      <c r="C344" s="50">
        <v>0.48</v>
      </c>
      <c r="D344" s="53">
        <v>0.8666666666666667</v>
      </c>
    </row>
    <row r="345" spans="1:4" x14ac:dyDescent="0.35">
      <c r="A345" s="38">
        <v>2</v>
      </c>
      <c r="B345" s="38" t="s">
        <v>25</v>
      </c>
      <c r="C345" s="50">
        <v>0.48</v>
      </c>
      <c r="D345" s="53">
        <v>0.8666666666666667</v>
      </c>
    </row>
    <row r="346" spans="1:4" x14ac:dyDescent="0.35">
      <c r="A346" s="38">
        <v>2</v>
      </c>
      <c r="B346" s="38" t="s">
        <v>25</v>
      </c>
      <c r="C346" s="50">
        <v>0.48</v>
      </c>
      <c r="D346" s="53">
        <v>0.84000000000000008</v>
      </c>
    </row>
    <row r="347" spans="1:4" x14ac:dyDescent="0.35">
      <c r="A347" s="38">
        <v>2</v>
      </c>
      <c r="B347" s="38" t="s">
        <v>25</v>
      </c>
      <c r="C347" s="50">
        <v>0.48</v>
      </c>
      <c r="D347" s="53">
        <v>0.8666666666666667</v>
      </c>
    </row>
    <row r="348" spans="1:4" x14ac:dyDescent="0.35">
      <c r="A348" s="38">
        <v>2</v>
      </c>
      <c r="B348" s="38" t="s">
        <v>25</v>
      </c>
      <c r="C348" s="50">
        <v>0.48</v>
      </c>
      <c r="D348" s="53">
        <v>0.8666666666666667</v>
      </c>
    </row>
    <row r="349" spans="1:4" x14ac:dyDescent="0.35">
      <c r="A349" s="38">
        <v>2</v>
      </c>
      <c r="B349" s="38" t="s">
        <v>25</v>
      </c>
      <c r="C349" s="50">
        <v>0.48</v>
      </c>
      <c r="D349" s="53">
        <v>0.84000000000000008</v>
      </c>
    </row>
    <row r="350" spans="1:4" x14ac:dyDescent="0.35">
      <c r="A350" s="38">
        <v>1</v>
      </c>
      <c r="B350" s="38" t="s">
        <v>25</v>
      </c>
      <c r="C350" s="50">
        <v>0.72</v>
      </c>
      <c r="D350" s="53">
        <v>0.89444444444444449</v>
      </c>
    </row>
    <row r="351" spans="1:4" x14ac:dyDescent="0.35">
      <c r="A351" s="38">
        <v>1</v>
      </c>
      <c r="B351" s="38" t="s">
        <v>25</v>
      </c>
      <c r="C351" s="50">
        <v>0.72</v>
      </c>
      <c r="D351" s="53">
        <v>0.89444444444444449</v>
      </c>
    </row>
    <row r="352" spans="1:4" x14ac:dyDescent="0.35">
      <c r="A352" s="38">
        <v>1</v>
      </c>
      <c r="B352" s="38" t="s">
        <v>25</v>
      </c>
      <c r="C352" s="50">
        <v>0.72</v>
      </c>
      <c r="D352" s="53">
        <v>0.80999999999999994</v>
      </c>
    </row>
    <row r="353" spans="1:4" x14ac:dyDescent="0.35">
      <c r="A353" s="38">
        <v>1</v>
      </c>
      <c r="B353" s="38" t="s">
        <v>25</v>
      </c>
      <c r="C353" s="50">
        <v>0.72</v>
      </c>
      <c r="D353" s="53">
        <v>0.80999999999999994</v>
      </c>
    </row>
    <row r="354" spans="1:4" x14ac:dyDescent="0.35">
      <c r="A354" s="38">
        <v>2</v>
      </c>
      <c r="B354" s="38" t="s">
        <v>25</v>
      </c>
      <c r="C354" s="50">
        <v>0.72</v>
      </c>
      <c r="D354" s="53">
        <v>0.80600000000000005</v>
      </c>
    </row>
    <row r="355" spans="1:4" x14ac:dyDescent="0.35">
      <c r="A355" s="38">
        <v>2</v>
      </c>
      <c r="B355" s="38" t="s">
        <v>25</v>
      </c>
      <c r="C355" s="50">
        <v>0.72</v>
      </c>
      <c r="D355" s="53">
        <v>0.80600000000000005</v>
      </c>
    </row>
    <row r="356" spans="1:4" x14ac:dyDescent="0.35">
      <c r="A356" s="38">
        <v>2</v>
      </c>
      <c r="B356" s="38" t="s">
        <v>25</v>
      </c>
      <c r="C356" s="50">
        <v>0.72</v>
      </c>
      <c r="D356" s="53">
        <v>0.80600000000000005</v>
      </c>
    </row>
    <row r="357" spans="1:4" x14ac:dyDescent="0.35">
      <c r="A357" s="38">
        <v>2</v>
      </c>
      <c r="B357" s="38" t="s">
        <v>25</v>
      </c>
      <c r="C357" s="50">
        <v>0.72</v>
      </c>
      <c r="D357" s="53">
        <v>0.80600000000000005</v>
      </c>
    </row>
    <row r="358" spans="1:4" x14ac:dyDescent="0.35">
      <c r="A358" s="38">
        <v>2</v>
      </c>
      <c r="B358" s="38" t="s">
        <v>25</v>
      </c>
      <c r="C358" s="50">
        <v>0.72</v>
      </c>
      <c r="D358" s="53">
        <v>0.80600000000000005</v>
      </c>
    </row>
    <row r="359" spans="1:4" x14ac:dyDescent="0.35">
      <c r="A359" s="38">
        <v>2</v>
      </c>
      <c r="B359" s="38" t="s">
        <v>25</v>
      </c>
      <c r="C359" s="50">
        <v>0.72</v>
      </c>
      <c r="D359" s="53">
        <v>0.80600000000000005</v>
      </c>
    </row>
    <row r="360" spans="1:4" x14ac:dyDescent="0.35">
      <c r="A360" s="38">
        <v>1</v>
      </c>
      <c r="B360" s="38" t="s">
        <v>3</v>
      </c>
      <c r="C360" s="50">
        <v>0</v>
      </c>
      <c r="D360" s="53">
        <v>0.29010624113146238</v>
      </c>
    </row>
    <row r="361" spans="1:4" x14ac:dyDescent="0.35">
      <c r="A361" s="38">
        <v>1</v>
      </c>
      <c r="B361" s="38" t="s">
        <v>3</v>
      </c>
      <c r="C361" s="50">
        <v>0</v>
      </c>
      <c r="D361" s="53">
        <v>0.29010624113146238</v>
      </c>
    </row>
    <row r="362" spans="1:4" x14ac:dyDescent="0.35">
      <c r="A362" s="38">
        <v>1</v>
      </c>
      <c r="B362" s="38" t="s">
        <v>3</v>
      </c>
      <c r="C362" s="50">
        <v>0</v>
      </c>
      <c r="D362" s="53">
        <v>0.32832304338101215</v>
      </c>
    </row>
    <row r="363" spans="1:4" x14ac:dyDescent="0.35">
      <c r="A363" s="38">
        <v>1</v>
      </c>
      <c r="B363" s="38" t="s">
        <v>3</v>
      </c>
      <c r="C363" s="50">
        <v>0</v>
      </c>
      <c r="D363" s="53">
        <v>0.29010624113146238</v>
      </c>
    </row>
    <row r="364" spans="1:4" x14ac:dyDescent="0.35">
      <c r="A364" s="38">
        <v>1</v>
      </c>
      <c r="B364" s="38" t="s">
        <v>3</v>
      </c>
      <c r="C364" s="50">
        <v>0</v>
      </c>
      <c r="D364" s="53">
        <v>0.32832304338101215</v>
      </c>
    </row>
    <row r="365" spans="1:4" x14ac:dyDescent="0.35">
      <c r="A365" s="38">
        <v>1</v>
      </c>
      <c r="B365" s="38" t="s">
        <v>3</v>
      </c>
      <c r="C365" s="50">
        <v>0</v>
      </c>
      <c r="D365" s="53">
        <v>0.3086236607781514</v>
      </c>
    </row>
    <row r="366" spans="1:4" x14ac:dyDescent="0.35">
      <c r="A366" s="38">
        <v>1</v>
      </c>
      <c r="B366" s="38" t="s">
        <v>3</v>
      </c>
      <c r="C366" s="50">
        <v>0</v>
      </c>
      <c r="D366" s="53">
        <v>0.29010624113146238</v>
      </c>
    </row>
    <row r="367" spans="1:4" x14ac:dyDescent="0.35">
      <c r="A367" s="38">
        <v>1</v>
      </c>
      <c r="B367" s="38" t="s">
        <v>3</v>
      </c>
      <c r="C367" s="50">
        <v>0</v>
      </c>
      <c r="D367" s="53">
        <v>0.3086236607781514</v>
      </c>
    </row>
    <row r="368" spans="1:4" x14ac:dyDescent="0.35">
      <c r="A368" s="38">
        <v>1</v>
      </c>
      <c r="B368" s="38" t="s">
        <v>3</v>
      </c>
      <c r="C368" s="50">
        <v>0</v>
      </c>
      <c r="D368" s="53">
        <v>0.30735686772502419</v>
      </c>
    </row>
    <row r="369" spans="1:4" x14ac:dyDescent="0.35">
      <c r="A369" s="38">
        <v>1</v>
      </c>
      <c r="B369" s="38" t="s">
        <v>3</v>
      </c>
      <c r="C369" s="50">
        <v>0</v>
      </c>
      <c r="D369" s="53">
        <v>0.29010624113146238</v>
      </c>
    </row>
    <row r="370" spans="1:4" x14ac:dyDescent="0.35">
      <c r="A370" s="38">
        <v>1</v>
      </c>
      <c r="B370" s="38" t="s">
        <v>3</v>
      </c>
      <c r="C370" s="50">
        <v>0</v>
      </c>
      <c r="D370" s="53">
        <v>0.29010624113146238</v>
      </c>
    </row>
    <row r="371" spans="1:4" x14ac:dyDescent="0.35">
      <c r="A371" s="38">
        <v>1</v>
      </c>
      <c r="B371" s="38" t="s">
        <v>3</v>
      </c>
      <c r="C371" s="50">
        <v>0</v>
      </c>
      <c r="D371" s="53">
        <v>0.27738957312183438</v>
      </c>
    </row>
    <row r="372" spans="1:4" x14ac:dyDescent="0.35">
      <c r="A372" s="38">
        <v>2</v>
      </c>
      <c r="B372" s="38" t="s">
        <v>3</v>
      </c>
      <c r="C372" s="50">
        <v>0</v>
      </c>
      <c r="D372" s="53">
        <v>0.34598084818369751</v>
      </c>
    </row>
    <row r="373" spans="1:4" x14ac:dyDescent="0.35">
      <c r="A373" s="38">
        <v>2</v>
      </c>
      <c r="B373" s="38" t="s">
        <v>3</v>
      </c>
      <c r="C373" s="50">
        <v>0</v>
      </c>
      <c r="D373" s="53">
        <v>0.37388579699912544</v>
      </c>
    </row>
    <row r="374" spans="1:4" x14ac:dyDescent="0.35">
      <c r="A374" s="38">
        <v>2</v>
      </c>
      <c r="B374" s="38" t="s">
        <v>3</v>
      </c>
      <c r="C374" s="50">
        <v>0</v>
      </c>
      <c r="D374" s="53">
        <v>0.37388579699912544</v>
      </c>
    </row>
    <row r="375" spans="1:4" x14ac:dyDescent="0.35">
      <c r="A375" s="38">
        <v>2</v>
      </c>
      <c r="B375" s="38" t="s">
        <v>3</v>
      </c>
      <c r="C375" s="50">
        <v>0</v>
      </c>
      <c r="D375" s="53">
        <v>0.39273718172177047</v>
      </c>
    </row>
    <row r="376" spans="1:4" x14ac:dyDescent="0.35">
      <c r="A376" s="38">
        <v>2</v>
      </c>
      <c r="B376" s="38" t="s">
        <v>3</v>
      </c>
      <c r="C376" s="50">
        <v>0</v>
      </c>
      <c r="D376" s="53">
        <v>0.33885419336349532</v>
      </c>
    </row>
    <row r="377" spans="1:4" x14ac:dyDescent="0.35">
      <c r="A377" s="38">
        <v>2</v>
      </c>
      <c r="B377" s="38" t="s">
        <v>3</v>
      </c>
      <c r="C377" s="50">
        <v>0</v>
      </c>
      <c r="D377" s="53">
        <v>0.37388579699912544</v>
      </c>
    </row>
    <row r="378" spans="1:4" x14ac:dyDescent="0.35">
      <c r="A378" s="38">
        <v>2</v>
      </c>
      <c r="B378" s="38" t="s">
        <v>3</v>
      </c>
      <c r="C378" s="50">
        <v>0</v>
      </c>
      <c r="D378" s="53">
        <v>0.37388579699912544</v>
      </c>
    </row>
    <row r="379" spans="1:4" x14ac:dyDescent="0.35">
      <c r="A379" s="38">
        <v>2</v>
      </c>
      <c r="B379" s="38" t="s">
        <v>3</v>
      </c>
      <c r="C379" s="50">
        <v>0</v>
      </c>
      <c r="D379" s="53">
        <v>0.37388579699912544</v>
      </c>
    </row>
    <row r="380" spans="1:4" x14ac:dyDescent="0.35">
      <c r="A380" s="38">
        <v>2</v>
      </c>
      <c r="B380" s="38" t="s">
        <v>3</v>
      </c>
      <c r="C380" s="50">
        <v>0</v>
      </c>
      <c r="D380" s="53">
        <v>0.41253905643043115</v>
      </c>
    </row>
    <row r="381" spans="1:4" x14ac:dyDescent="0.35">
      <c r="A381" s="38">
        <v>1</v>
      </c>
      <c r="B381" s="38" t="s">
        <v>3</v>
      </c>
      <c r="C381" s="50">
        <v>0.2</v>
      </c>
      <c r="D381" s="53">
        <v>9.64950046888427E-2</v>
      </c>
    </row>
    <row r="382" spans="1:4" x14ac:dyDescent="0.35">
      <c r="A382" s="38">
        <v>1</v>
      </c>
      <c r="B382" s="38" t="s">
        <v>3</v>
      </c>
      <c r="C382" s="50">
        <v>0.2</v>
      </c>
      <c r="D382" s="53">
        <v>9.64950046888427E-2</v>
      </c>
    </row>
    <row r="383" spans="1:4" x14ac:dyDescent="0.35">
      <c r="A383" s="38">
        <v>1</v>
      </c>
      <c r="B383" s="38" t="s">
        <v>3</v>
      </c>
      <c r="C383" s="50">
        <v>0.2</v>
      </c>
      <c r="D383" s="53">
        <v>8.4926905572402678E-2</v>
      </c>
    </row>
    <row r="384" spans="1:4" x14ac:dyDescent="0.35">
      <c r="A384" s="38">
        <v>1</v>
      </c>
      <c r="B384" s="38" t="s">
        <v>3</v>
      </c>
      <c r="C384" s="50">
        <v>0.2</v>
      </c>
      <c r="D384" s="53">
        <v>0.10867778297486061</v>
      </c>
    </row>
    <row r="385" spans="1:4" x14ac:dyDescent="0.35">
      <c r="A385" s="38">
        <v>1</v>
      </c>
      <c r="B385" s="38" t="s">
        <v>3</v>
      </c>
      <c r="C385" s="50">
        <v>0.2</v>
      </c>
      <c r="D385" s="53">
        <v>8.4926905572402678E-2</v>
      </c>
    </row>
    <row r="386" spans="1:4" x14ac:dyDescent="0.35">
      <c r="A386" s="38">
        <v>1</v>
      </c>
      <c r="B386" s="38" t="s">
        <v>3</v>
      </c>
      <c r="C386" s="50">
        <v>0.2</v>
      </c>
      <c r="D386" s="53">
        <v>8.4926905572402678E-2</v>
      </c>
    </row>
    <row r="387" spans="1:4" x14ac:dyDescent="0.35">
      <c r="A387" s="38">
        <v>1</v>
      </c>
      <c r="B387" s="38" t="s">
        <v>3</v>
      </c>
      <c r="C387" s="50">
        <v>0.2</v>
      </c>
      <c r="D387" s="53">
        <v>0.10867778297486061</v>
      </c>
    </row>
    <row r="388" spans="1:4" x14ac:dyDescent="0.35">
      <c r="A388" s="38">
        <v>1</v>
      </c>
      <c r="B388" s="38" t="s">
        <v>3</v>
      </c>
      <c r="C388" s="50">
        <v>0.2</v>
      </c>
      <c r="D388" s="53">
        <v>7.8740995992814408E-2</v>
      </c>
    </row>
    <row r="389" spans="1:4" x14ac:dyDescent="0.35">
      <c r="A389" s="38">
        <v>1</v>
      </c>
      <c r="B389" s="38" t="s">
        <v>3</v>
      </c>
      <c r="C389" s="50">
        <v>0.2</v>
      </c>
      <c r="D389" s="53">
        <v>7.8740995992814408E-2</v>
      </c>
    </row>
    <row r="390" spans="1:4" x14ac:dyDescent="0.35">
      <c r="A390" s="38">
        <v>1</v>
      </c>
      <c r="B390" s="38" t="s">
        <v>3</v>
      </c>
      <c r="C390" s="50">
        <v>0.2</v>
      </c>
      <c r="D390" s="53">
        <v>9.6071160149776763E-2</v>
      </c>
    </row>
    <row r="391" spans="1:4" x14ac:dyDescent="0.35">
      <c r="A391" s="38">
        <v>1</v>
      </c>
      <c r="B391" s="38" t="s">
        <v>3</v>
      </c>
      <c r="C391" s="50">
        <v>0.2</v>
      </c>
      <c r="D391" s="53">
        <v>9.6071160149776763E-2</v>
      </c>
    </row>
    <row r="392" spans="1:4" x14ac:dyDescent="0.35">
      <c r="A392" s="38">
        <v>2</v>
      </c>
      <c r="B392" s="38" t="s">
        <v>3</v>
      </c>
      <c r="C392" s="50">
        <v>0.2</v>
      </c>
      <c r="D392" s="53">
        <v>0.12949422377144895</v>
      </c>
    </row>
    <row r="393" spans="1:4" x14ac:dyDescent="0.35">
      <c r="A393" s="38">
        <v>2</v>
      </c>
      <c r="B393" s="38" t="s">
        <v>3</v>
      </c>
      <c r="C393" s="50">
        <v>0.2</v>
      </c>
      <c r="D393" s="53">
        <v>0.12949422377144895</v>
      </c>
    </row>
    <row r="394" spans="1:4" x14ac:dyDescent="0.35">
      <c r="A394" s="38">
        <v>2</v>
      </c>
      <c r="B394" s="38" t="s">
        <v>3</v>
      </c>
      <c r="C394" s="50">
        <v>0.2</v>
      </c>
      <c r="D394" s="53">
        <v>0.12949422377144895</v>
      </c>
    </row>
    <row r="395" spans="1:4" x14ac:dyDescent="0.35">
      <c r="A395" s="38">
        <v>2</v>
      </c>
      <c r="B395" s="38" t="s">
        <v>3</v>
      </c>
      <c r="C395" s="50">
        <v>0.2</v>
      </c>
      <c r="D395" s="53">
        <v>0.14420292179448657</v>
      </c>
    </row>
    <row r="396" spans="1:4" x14ac:dyDescent="0.35">
      <c r="A396" s="38">
        <v>2</v>
      </c>
      <c r="B396" s="38" t="s">
        <v>3</v>
      </c>
      <c r="C396" s="50">
        <v>0.2</v>
      </c>
      <c r="D396" s="53">
        <v>0.12962392375146239</v>
      </c>
    </row>
    <row r="397" spans="1:4" x14ac:dyDescent="0.35">
      <c r="A397" s="38">
        <v>2</v>
      </c>
      <c r="B397" s="38" t="s">
        <v>3</v>
      </c>
      <c r="C397" s="50">
        <v>0.2</v>
      </c>
      <c r="D397" s="53">
        <v>0.12962392375146239</v>
      </c>
    </row>
    <row r="398" spans="1:4" x14ac:dyDescent="0.35">
      <c r="A398" s="38">
        <v>2</v>
      </c>
      <c r="B398" s="38" t="s">
        <v>3</v>
      </c>
      <c r="C398" s="50">
        <v>0.2</v>
      </c>
      <c r="D398" s="53">
        <v>9.3773344703519973E-2</v>
      </c>
    </row>
    <row r="399" spans="1:4" x14ac:dyDescent="0.35">
      <c r="A399" s="38">
        <v>2</v>
      </c>
      <c r="B399" s="38" t="s">
        <v>3</v>
      </c>
      <c r="C399" s="50">
        <v>0.2</v>
      </c>
      <c r="D399" s="53">
        <v>0.11628581294676116</v>
      </c>
    </row>
    <row r="400" spans="1:4" x14ac:dyDescent="0.35">
      <c r="A400" s="38">
        <v>2</v>
      </c>
      <c r="B400" s="38" t="s">
        <v>3</v>
      </c>
      <c r="C400" s="50">
        <v>0.2</v>
      </c>
      <c r="D400" s="53">
        <v>0.12962392375146239</v>
      </c>
    </row>
    <row r="401" spans="1:4" x14ac:dyDescent="0.35">
      <c r="A401" s="38">
        <v>1</v>
      </c>
      <c r="B401" s="38" t="s">
        <v>3</v>
      </c>
      <c r="C401" s="50">
        <v>0.32</v>
      </c>
      <c r="D401" s="53">
        <v>6.0064627393414005E-2</v>
      </c>
    </row>
    <row r="402" spans="1:4" x14ac:dyDescent="0.35">
      <c r="A402" s="38">
        <v>1</v>
      </c>
      <c r="B402" s="38" t="s">
        <v>3</v>
      </c>
      <c r="C402" s="50">
        <v>0.32</v>
      </c>
      <c r="D402" s="53">
        <v>4.4614424328433107E-2</v>
      </c>
    </row>
    <row r="403" spans="1:4" x14ac:dyDescent="0.35">
      <c r="A403" s="38">
        <v>1</v>
      </c>
      <c r="B403" s="38" t="s">
        <v>3</v>
      </c>
      <c r="C403" s="50">
        <v>0.32</v>
      </c>
      <c r="D403" s="53">
        <v>6.0887446950106318E-2</v>
      </c>
    </row>
    <row r="404" spans="1:4" x14ac:dyDescent="0.35">
      <c r="A404" s="38">
        <v>1</v>
      </c>
      <c r="B404" s="38" t="s">
        <v>3</v>
      </c>
      <c r="C404" s="50">
        <v>0.32</v>
      </c>
      <c r="D404" s="53">
        <v>6.0064627393414005E-2</v>
      </c>
    </row>
    <row r="405" spans="1:4" x14ac:dyDescent="0.35">
      <c r="A405" s="38">
        <v>1</v>
      </c>
      <c r="B405" s="38" t="s">
        <v>3</v>
      </c>
      <c r="C405" s="50">
        <v>0.32</v>
      </c>
      <c r="D405" s="53">
        <v>4.6514047453459807E-2</v>
      </c>
    </row>
    <row r="406" spans="1:4" x14ac:dyDescent="0.35">
      <c r="A406" s="38">
        <v>1</v>
      </c>
      <c r="B406" s="38" t="s">
        <v>3</v>
      </c>
      <c r="C406" s="50">
        <v>0.32</v>
      </c>
      <c r="D406" s="53">
        <v>3.8534356567055242E-2</v>
      </c>
    </row>
    <row r="407" spans="1:4" x14ac:dyDescent="0.35">
      <c r="A407" s="38">
        <v>1</v>
      </c>
      <c r="B407" s="38" t="s">
        <v>3</v>
      </c>
      <c r="C407" s="50">
        <v>0.32</v>
      </c>
      <c r="D407" s="53">
        <v>6.0064627393414005E-2</v>
      </c>
    </row>
    <row r="408" spans="1:4" x14ac:dyDescent="0.35">
      <c r="A408" s="38">
        <v>1</v>
      </c>
      <c r="B408" s="38" t="s">
        <v>3</v>
      </c>
      <c r="C408" s="50">
        <v>0.32</v>
      </c>
      <c r="D408" s="53">
        <v>4.6514047453459807E-2</v>
      </c>
    </row>
    <row r="409" spans="1:4" x14ac:dyDescent="0.35">
      <c r="A409" s="38">
        <v>1</v>
      </c>
      <c r="B409" s="38" t="s">
        <v>3</v>
      </c>
      <c r="C409" s="50">
        <v>0.32</v>
      </c>
      <c r="D409" s="53">
        <v>3.8534356567055242E-2</v>
      </c>
    </row>
    <row r="410" spans="1:4" x14ac:dyDescent="0.35">
      <c r="A410" s="38">
        <v>1</v>
      </c>
      <c r="B410" s="38" t="s">
        <v>3</v>
      </c>
      <c r="C410" s="50">
        <v>0.32</v>
      </c>
      <c r="D410" s="53">
        <v>2.092652348513583E-2</v>
      </c>
    </row>
    <row r="411" spans="1:4" x14ac:dyDescent="0.35">
      <c r="A411" s="38">
        <v>1</v>
      </c>
      <c r="B411" s="38" t="s">
        <v>3</v>
      </c>
      <c r="C411" s="50">
        <v>0.32</v>
      </c>
      <c r="D411" s="53">
        <v>4.4614424328433107E-2</v>
      </c>
    </row>
    <row r="412" spans="1:4" x14ac:dyDescent="0.35">
      <c r="A412" s="38">
        <v>2</v>
      </c>
      <c r="B412" s="38" t="s">
        <v>3</v>
      </c>
      <c r="C412" s="50">
        <v>0.32</v>
      </c>
      <c r="D412" s="53">
        <v>6.4989014050788135E-2</v>
      </c>
    </row>
    <row r="413" spans="1:4" x14ac:dyDescent="0.35">
      <c r="A413" s="38">
        <v>2</v>
      </c>
      <c r="B413" s="38" t="s">
        <v>3</v>
      </c>
      <c r="C413" s="50">
        <v>0.32</v>
      </c>
      <c r="D413" s="53">
        <v>6.4989014050788135E-2</v>
      </c>
    </row>
    <row r="414" spans="1:4" x14ac:dyDescent="0.35">
      <c r="A414" s="38">
        <v>2</v>
      </c>
      <c r="B414" s="38" t="s">
        <v>3</v>
      </c>
      <c r="C414" s="50">
        <v>0.32</v>
      </c>
      <c r="D414" s="53">
        <v>5.6280486167982528E-2</v>
      </c>
    </row>
    <row r="415" spans="1:4" x14ac:dyDescent="0.35">
      <c r="A415" s="38">
        <v>2</v>
      </c>
      <c r="B415" s="38" t="s">
        <v>3</v>
      </c>
      <c r="C415" s="50">
        <v>0.32</v>
      </c>
      <c r="D415" s="53">
        <v>7.5045050866960908E-2</v>
      </c>
    </row>
    <row r="416" spans="1:4" x14ac:dyDescent="0.35">
      <c r="A416" s="38">
        <v>2</v>
      </c>
      <c r="B416" s="38" t="s">
        <v>3</v>
      </c>
      <c r="C416" s="50">
        <v>0.32</v>
      </c>
      <c r="D416" s="53">
        <v>6.4989014050788135E-2</v>
      </c>
    </row>
    <row r="417" spans="1:4" x14ac:dyDescent="0.35">
      <c r="A417" s="38">
        <v>2</v>
      </c>
      <c r="B417" s="38" t="s">
        <v>3</v>
      </c>
      <c r="C417" s="50">
        <v>0.32</v>
      </c>
      <c r="D417" s="53">
        <v>4.2207888284595506E-2</v>
      </c>
    </row>
    <row r="418" spans="1:4" x14ac:dyDescent="0.35">
      <c r="A418" s="38">
        <v>2</v>
      </c>
      <c r="B418" s="38" t="s">
        <v>3</v>
      </c>
      <c r="C418" s="50">
        <v>0.32</v>
      </c>
      <c r="D418" s="53">
        <v>4.6023000006606245E-2</v>
      </c>
    </row>
    <row r="419" spans="1:4" x14ac:dyDescent="0.35">
      <c r="A419" s="38">
        <v>2</v>
      </c>
      <c r="B419" s="38" t="s">
        <v>3</v>
      </c>
      <c r="C419" s="50">
        <v>0.32</v>
      </c>
      <c r="D419" s="53">
        <v>2.8660169813096832E-2</v>
      </c>
    </row>
    <row r="420" spans="1:4" x14ac:dyDescent="0.35">
      <c r="A420" s="38">
        <v>2</v>
      </c>
      <c r="B420" s="38" t="s">
        <v>3</v>
      </c>
      <c r="C420" s="50">
        <v>0.32</v>
      </c>
      <c r="D420" s="53">
        <v>5.83207375237276E-2</v>
      </c>
    </row>
    <row r="421" spans="1:4" x14ac:dyDescent="0.35">
      <c r="A421" s="38">
        <v>2</v>
      </c>
      <c r="B421" s="38" t="s">
        <v>3</v>
      </c>
      <c r="C421" s="50">
        <v>0.32</v>
      </c>
      <c r="D421" s="53">
        <v>3.6148236093042546E-2</v>
      </c>
    </row>
    <row r="422" spans="1:4" x14ac:dyDescent="0.35">
      <c r="A422" s="38">
        <v>2</v>
      </c>
      <c r="B422" s="38" t="s">
        <v>3</v>
      </c>
      <c r="C422" s="50">
        <v>0.32</v>
      </c>
      <c r="D422" s="52">
        <v>4.2207888284595506E-2</v>
      </c>
    </row>
    <row r="423" spans="1:4" x14ac:dyDescent="0.35">
      <c r="A423" s="38">
        <v>2</v>
      </c>
      <c r="B423" s="38" t="s">
        <v>3</v>
      </c>
      <c r="C423" s="50">
        <v>0.32</v>
      </c>
      <c r="D423" s="53">
        <v>3.6148236093042546E-2</v>
      </c>
    </row>
    <row r="424" spans="1:4" x14ac:dyDescent="0.35">
      <c r="A424" s="38">
        <v>1</v>
      </c>
      <c r="B424" s="38" t="s">
        <v>3</v>
      </c>
      <c r="C424" s="50">
        <v>0.48</v>
      </c>
      <c r="D424" s="53">
        <v>3.5017794993981229E-2</v>
      </c>
    </row>
    <row r="425" spans="1:4" x14ac:dyDescent="0.35">
      <c r="A425" s="38">
        <v>1</v>
      </c>
      <c r="B425" s="38" t="s">
        <v>3</v>
      </c>
      <c r="C425" s="50">
        <v>0.48</v>
      </c>
      <c r="D425" s="53">
        <v>4.8438797893639071E-2</v>
      </c>
    </row>
    <row r="426" spans="1:4" x14ac:dyDescent="0.35">
      <c r="A426" s="38">
        <v>1</v>
      </c>
      <c r="B426" s="38" t="s">
        <v>3</v>
      </c>
      <c r="C426" s="50">
        <v>0.48</v>
      </c>
      <c r="D426" s="53">
        <v>4.8438797893639071E-2</v>
      </c>
    </row>
    <row r="427" spans="1:4" x14ac:dyDescent="0.35">
      <c r="A427" s="38">
        <v>1</v>
      </c>
      <c r="B427" s="38" t="s">
        <v>3</v>
      </c>
      <c r="C427" s="50">
        <v>0.48</v>
      </c>
      <c r="D427" s="53">
        <v>3.5017794993981229E-2</v>
      </c>
    </row>
    <row r="428" spans="1:4" x14ac:dyDescent="0.35">
      <c r="A428" s="38">
        <v>1</v>
      </c>
      <c r="B428" s="38" t="s">
        <v>3</v>
      </c>
      <c r="C428" s="50">
        <v>0.48</v>
      </c>
      <c r="D428" s="53">
        <v>4.0624861683315187E-2</v>
      </c>
    </row>
    <row r="429" spans="1:4" x14ac:dyDescent="0.35">
      <c r="A429" s="38">
        <v>1</v>
      </c>
      <c r="B429" s="38" t="s">
        <v>3</v>
      </c>
      <c r="C429" s="50">
        <v>0.48</v>
      </c>
      <c r="D429" s="53">
        <v>3.5017794993981229E-2</v>
      </c>
    </row>
    <row r="430" spans="1:4" x14ac:dyDescent="0.35">
      <c r="A430" s="38">
        <v>1</v>
      </c>
      <c r="B430" s="38" t="s">
        <v>3</v>
      </c>
      <c r="C430" s="50">
        <v>0.48</v>
      </c>
      <c r="D430" s="53">
        <v>3.5017794993981229E-2</v>
      </c>
    </row>
    <row r="431" spans="1:4" x14ac:dyDescent="0.35">
      <c r="A431" s="38">
        <v>1</v>
      </c>
      <c r="B431" s="38" t="s">
        <v>3</v>
      </c>
      <c r="C431" s="50">
        <v>0.48</v>
      </c>
      <c r="D431" s="53">
        <v>1.0442194644522262E-2</v>
      </c>
    </row>
    <row r="432" spans="1:4" x14ac:dyDescent="0.35">
      <c r="A432" s="38">
        <v>1</v>
      </c>
      <c r="B432" s="38" t="s">
        <v>3</v>
      </c>
      <c r="C432" s="50">
        <v>0.48</v>
      </c>
      <c r="D432" s="53">
        <v>3.2635993504660996E-2</v>
      </c>
    </row>
    <row r="433" spans="1:4" x14ac:dyDescent="0.35">
      <c r="A433" s="38">
        <v>2</v>
      </c>
      <c r="B433" s="38" t="s">
        <v>3</v>
      </c>
      <c r="C433" s="50">
        <v>0.48</v>
      </c>
      <c r="D433" s="53">
        <v>3.7204728940143671E-2</v>
      </c>
    </row>
    <row r="434" spans="1:4" x14ac:dyDescent="0.35">
      <c r="A434" s="38">
        <v>2</v>
      </c>
      <c r="B434" s="38" t="s">
        <v>3</v>
      </c>
      <c r="C434" s="50">
        <v>0.48</v>
      </c>
      <c r="D434" s="53">
        <v>1.3663526314438392E-2</v>
      </c>
    </row>
    <row r="435" spans="1:4" x14ac:dyDescent="0.35">
      <c r="A435" s="38">
        <v>2</v>
      </c>
      <c r="B435" s="38" t="s">
        <v>3</v>
      </c>
      <c r="C435" s="50">
        <v>0.48</v>
      </c>
      <c r="D435" s="53">
        <v>3.0590439823850041E-2</v>
      </c>
    </row>
    <row r="436" spans="1:4" x14ac:dyDescent="0.35">
      <c r="A436" s="38">
        <v>2</v>
      </c>
      <c r="B436" s="38" t="s">
        <v>3</v>
      </c>
      <c r="C436" s="50">
        <v>0.48</v>
      </c>
      <c r="D436" s="53">
        <v>1.3663526314438392E-2</v>
      </c>
    </row>
    <row r="437" spans="1:4" x14ac:dyDescent="0.35">
      <c r="A437" s="38">
        <v>2</v>
      </c>
      <c r="B437" s="38" t="s">
        <v>3</v>
      </c>
      <c r="C437" s="50">
        <v>0.48</v>
      </c>
      <c r="D437" s="53">
        <v>3.7204728940143671E-2</v>
      </c>
    </row>
    <row r="438" spans="1:4" x14ac:dyDescent="0.35">
      <c r="A438" s="38">
        <v>2</v>
      </c>
      <c r="B438" s="38" t="s">
        <v>3</v>
      </c>
      <c r="C438" s="50">
        <v>0.48</v>
      </c>
      <c r="D438" s="53">
        <v>3.6417190266488139E-2</v>
      </c>
    </row>
    <row r="439" spans="1:4" x14ac:dyDescent="0.35">
      <c r="A439" s="38">
        <v>2</v>
      </c>
      <c r="B439" s="38" t="s">
        <v>3</v>
      </c>
      <c r="C439" s="50">
        <v>0.48</v>
      </c>
      <c r="D439" s="53">
        <v>3.7204728940143671E-2</v>
      </c>
    </row>
    <row r="440" spans="1:4" x14ac:dyDescent="0.35">
      <c r="A440" s="38">
        <v>2</v>
      </c>
      <c r="B440" s="38" t="s">
        <v>3</v>
      </c>
      <c r="C440" s="50">
        <v>0.48</v>
      </c>
      <c r="D440" s="53">
        <v>1.3663526314438392E-2</v>
      </c>
    </row>
    <row r="441" spans="1:4" x14ac:dyDescent="0.35">
      <c r="A441" s="38">
        <v>2</v>
      </c>
      <c r="B441" s="38" t="s">
        <v>3</v>
      </c>
      <c r="C441" s="50">
        <v>0.48</v>
      </c>
      <c r="D441" s="53">
        <v>2.158461433970859E-2</v>
      </c>
    </row>
    <row r="442" spans="1:4" x14ac:dyDescent="0.35">
      <c r="A442" s="38">
        <v>1</v>
      </c>
      <c r="B442" s="38" t="s">
        <v>3</v>
      </c>
      <c r="C442" s="50">
        <v>0.72</v>
      </c>
      <c r="D442" s="54">
        <v>1.0320202240886207E-2</v>
      </c>
    </row>
    <row r="443" spans="1:4" x14ac:dyDescent="0.35">
      <c r="A443" s="38">
        <v>1</v>
      </c>
      <c r="B443" s="38" t="s">
        <v>3</v>
      </c>
      <c r="C443" s="50">
        <v>0.72</v>
      </c>
      <c r="D443" s="54">
        <v>1.0320202240886207E-2</v>
      </c>
    </row>
    <row r="444" spans="1:4" x14ac:dyDescent="0.35">
      <c r="A444" s="38">
        <v>1</v>
      </c>
      <c r="B444" s="38" t="s">
        <v>3</v>
      </c>
      <c r="C444" s="50">
        <v>0.72</v>
      </c>
      <c r="D444" s="54">
        <v>1.4780882941434573E-2</v>
      </c>
    </row>
    <row r="445" spans="1:4" x14ac:dyDescent="0.35">
      <c r="A445" s="38">
        <v>1</v>
      </c>
      <c r="B445" s="38" t="s">
        <v>3</v>
      </c>
      <c r="C445" s="50">
        <v>0.72</v>
      </c>
      <c r="D445" s="54">
        <v>1.8248003631400705E-2</v>
      </c>
    </row>
    <row r="446" spans="1:4" x14ac:dyDescent="0.35">
      <c r="A446" s="38">
        <v>2</v>
      </c>
      <c r="B446" s="38" t="s">
        <v>3</v>
      </c>
      <c r="C446" s="50">
        <v>0.72</v>
      </c>
      <c r="D446" s="54">
        <v>1.660985320682154E-2</v>
      </c>
    </row>
    <row r="447" spans="1:4" x14ac:dyDescent="0.35">
      <c r="A447" s="38">
        <v>2</v>
      </c>
      <c r="B447" s="38" t="s">
        <v>3</v>
      </c>
      <c r="C447" s="50">
        <v>0.72</v>
      </c>
      <c r="D447" s="54">
        <v>1.548999416464153E-3</v>
      </c>
    </row>
    <row r="448" spans="1:4" x14ac:dyDescent="0.35">
      <c r="A448" s="38">
        <v>2</v>
      </c>
      <c r="B448" s="38" t="s">
        <v>3</v>
      </c>
      <c r="C448" s="50">
        <v>0.72</v>
      </c>
      <c r="D448" s="54">
        <v>1.4445637552178194E-4</v>
      </c>
    </row>
    <row r="449" spans="1:4" x14ac:dyDescent="0.35">
      <c r="A449" s="38">
        <v>2</v>
      </c>
      <c r="B449" s="38" t="s">
        <v>3</v>
      </c>
      <c r="C449" s="50">
        <v>0.72</v>
      </c>
      <c r="D449" s="54">
        <v>8.6970290298805774E-3</v>
      </c>
    </row>
    <row r="450" spans="1:4" x14ac:dyDescent="0.35">
      <c r="A450" s="38">
        <v>2</v>
      </c>
      <c r="B450" s="38" t="s">
        <v>3</v>
      </c>
      <c r="C450" s="50">
        <v>0.72</v>
      </c>
      <c r="D450" s="54">
        <v>1.4445637552178194E-4</v>
      </c>
    </row>
    <row r="451" spans="1:4" x14ac:dyDescent="0.35">
      <c r="A451" s="38">
        <v>2</v>
      </c>
      <c r="B451" s="38" t="s">
        <v>3</v>
      </c>
      <c r="C451" s="50">
        <v>0.72</v>
      </c>
      <c r="D451" s="54">
        <v>8.6970290298805774E-3</v>
      </c>
    </row>
    <row r="452" spans="1:4" x14ac:dyDescent="0.35">
      <c r="A452" s="38">
        <v>1</v>
      </c>
      <c r="B452" s="38" t="s">
        <v>4</v>
      </c>
      <c r="C452" s="50">
        <v>0</v>
      </c>
      <c r="D452" s="53">
        <v>1</v>
      </c>
    </row>
    <row r="453" spans="1:4" x14ac:dyDescent="0.35">
      <c r="A453" s="38">
        <v>1</v>
      </c>
      <c r="B453" s="38" t="s">
        <v>4</v>
      </c>
      <c r="C453" s="50">
        <v>0</v>
      </c>
      <c r="D453" s="53">
        <v>1</v>
      </c>
    </row>
    <row r="454" spans="1:4" x14ac:dyDescent="0.35">
      <c r="A454" s="38">
        <v>1</v>
      </c>
      <c r="B454" s="38" t="s">
        <v>4</v>
      </c>
      <c r="C454" s="50">
        <v>0</v>
      </c>
      <c r="D454" s="53">
        <v>1</v>
      </c>
    </row>
    <row r="455" spans="1:4" x14ac:dyDescent="0.35">
      <c r="A455" s="38">
        <v>1</v>
      </c>
      <c r="B455" s="38" t="s">
        <v>4</v>
      </c>
      <c r="C455" s="50">
        <v>0</v>
      </c>
      <c r="D455" s="53">
        <v>1</v>
      </c>
    </row>
    <row r="456" spans="1:4" x14ac:dyDescent="0.35">
      <c r="A456" s="38">
        <v>1</v>
      </c>
      <c r="B456" s="38" t="s">
        <v>4</v>
      </c>
      <c r="C456" s="50">
        <v>0</v>
      </c>
      <c r="D456" s="53">
        <v>1</v>
      </c>
    </row>
    <row r="457" spans="1:4" x14ac:dyDescent="0.35">
      <c r="A457" s="38">
        <v>1</v>
      </c>
      <c r="B457" s="38" t="s">
        <v>4</v>
      </c>
      <c r="C457" s="50">
        <v>0</v>
      </c>
      <c r="D457" s="53">
        <v>1</v>
      </c>
    </row>
    <row r="458" spans="1:4" x14ac:dyDescent="0.35">
      <c r="A458" s="38">
        <v>1</v>
      </c>
      <c r="B458" s="38" t="s">
        <v>4</v>
      </c>
      <c r="C458" s="50">
        <v>0</v>
      </c>
      <c r="D458" s="53">
        <v>0.8</v>
      </c>
    </row>
    <row r="459" spans="1:4" x14ac:dyDescent="0.35">
      <c r="A459" s="38">
        <v>1</v>
      </c>
      <c r="B459" s="38" t="s">
        <v>4</v>
      </c>
      <c r="C459" s="50">
        <v>0</v>
      </c>
      <c r="D459" s="53">
        <v>1</v>
      </c>
    </row>
    <row r="460" spans="1:4" x14ac:dyDescent="0.35">
      <c r="A460" s="38">
        <v>1</v>
      </c>
      <c r="B460" s="38" t="s">
        <v>4</v>
      </c>
      <c r="C460" s="50">
        <v>0</v>
      </c>
      <c r="D460" s="53">
        <v>1</v>
      </c>
    </row>
    <row r="461" spans="1:4" x14ac:dyDescent="0.35">
      <c r="A461" s="38">
        <v>1</v>
      </c>
      <c r="B461" s="38" t="s">
        <v>4</v>
      </c>
      <c r="C461" s="50">
        <v>0</v>
      </c>
      <c r="D461" s="53">
        <v>0.8</v>
      </c>
    </row>
    <row r="462" spans="1:4" x14ac:dyDescent="0.35">
      <c r="A462" s="38">
        <v>1</v>
      </c>
      <c r="B462" s="38" t="s">
        <v>4</v>
      </c>
      <c r="C462" s="50">
        <v>0</v>
      </c>
      <c r="D462" s="53">
        <v>1</v>
      </c>
    </row>
    <row r="463" spans="1:4" x14ac:dyDescent="0.35">
      <c r="A463" s="38">
        <v>1</v>
      </c>
      <c r="B463" s="38" t="s">
        <v>4</v>
      </c>
      <c r="C463" s="50">
        <v>0</v>
      </c>
      <c r="D463" s="53">
        <v>1</v>
      </c>
    </row>
    <row r="464" spans="1:4" x14ac:dyDescent="0.35">
      <c r="A464" s="38">
        <v>2</v>
      </c>
      <c r="B464" s="38" t="s">
        <v>4</v>
      </c>
      <c r="C464" s="50">
        <v>0</v>
      </c>
      <c r="D464" s="53">
        <v>1</v>
      </c>
    </row>
    <row r="465" spans="1:4" x14ac:dyDescent="0.35">
      <c r="A465" s="38">
        <v>2</v>
      </c>
      <c r="B465" s="38" t="s">
        <v>4</v>
      </c>
      <c r="C465" s="50">
        <v>0</v>
      </c>
      <c r="D465" s="53">
        <v>1</v>
      </c>
    </row>
    <row r="466" spans="1:4" x14ac:dyDescent="0.35">
      <c r="A466" s="38">
        <v>2</v>
      </c>
      <c r="B466" s="38" t="s">
        <v>4</v>
      </c>
      <c r="C466" s="50">
        <v>0</v>
      </c>
      <c r="D466" s="53">
        <v>0.4</v>
      </c>
    </row>
    <row r="467" spans="1:4" x14ac:dyDescent="0.35">
      <c r="A467" s="38">
        <v>2</v>
      </c>
      <c r="B467" s="38" t="s">
        <v>4</v>
      </c>
      <c r="C467" s="50">
        <v>0</v>
      </c>
      <c r="D467" s="53">
        <v>1</v>
      </c>
    </row>
    <row r="468" spans="1:4" x14ac:dyDescent="0.35">
      <c r="A468" s="38">
        <v>2</v>
      </c>
      <c r="B468" s="38" t="s">
        <v>4</v>
      </c>
      <c r="C468" s="50">
        <v>0</v>
      </c>
      <c r="D468" s="53">
        <v>1</v>
      </c>
    </row>
    <row r="469" spans="1:4" x14ac:dyDescent="0.35">
      <c r="A469" s="38">
        <v>2</v>
      </c>
      <c r="B469" s="38" t="s">
        <v>4</v>
      </c>
      <c r="C469" s="50">
        <v>0</v>
      </c>
      <c r="D469" s="53">
        <v>0.75</v>
      </c>
    </row>
    <row r="470" spans="1:4" x14ac:dyDescent="0.35">
      <c r="A470" s="38">
        <v>2</v>
      </c>
      <c r="B470" s="38" t="s">
        <v>4</v>
      </c>
      <c r="C470" s="50">
        <v>0</v>
      </c>
      <c r="D470" s="53">
        <v>1</v>
      </c>
    </row>
    <row r="471" spans="1:4" x14ac:dyDescent="0.35">
      <c r="A471" s="38">
        <v>2</v>
      </c>
      <c r="B471" s="38" t="s">
        <v>4</v>
      </c>
      <c r="C471" s="50">
        <v>0</v>
      </c>
      <c r="D471" s="53">
        <v>1</v>
      </c>
    </row>
    <row r="472" spans="1:4" x14ac:dyDescent="0.35">
      <c r="A472" s="38">
        <v>2</v>
      </c>
      <c r="B472" s="38" t="s">
        <v>4</v>
      </c>
      <c r="C472" s="50">
        <v>0</v>
      </c>
      <c r="D472" s="53">
        <v>1</v>
      </c>
    </row>
    <row r="473" spans="1:4" x14ac:dyDescent="0.35">
      <c r="A473" s="38">
        <v>1</v>
      </c>
      <c r="B473" s="38" t="s">
        <v>4</v>
      </c>
      <c r="C473" s="50">
        <v>0.2</v>
      </c>
      <c r="D473" s="53">
        <v>0.75</v>
      </c>
    </row>
    <row r="474" spans="1:4" x14ac:dyDescent="0.35">
      <c r="A474" s="38">
        <v>1</v>
      </c>
      <c r="B474" s="38" t="s">
        <v>4</v>
      </c>
      <c r="C474" s="50">
        <v>0.2</v>
      </c>
      <c r="D474" s="53">
        <v>1</v>
      </c>
    </row>
    <row r="475" spans="1:4" x14ac:dyDescent="0.35">
      <c r="A475" s="38">
        <v>1</v>
      </c>
      <c r="B475" s="38" t="s">
        <v>4</v>
      </c>
      <c r="C475" s="50">
        <v>0.2</v>
      </c>
      <c r="D475" s="53">
        <v>1</v>
      </c>
    </row>
    <row r="476" spans="1:4" x14ac:dyDescent="0.35">
      <c r="A476" s="38">
        <v>1</v>
      </c>
      <c r="B476" s="38" t="s">
        <v>4</v>
      </c>
      <c r="C476" s="50">
        <v>0.2</v>
      </c>
      <c r="D476" s="53">
        <v>1</v>
      </c>
    </row>
    <row r="477" spans="1:4" x14ac:dyDescent="0.35">
      <c r="A477" s="38">
        <v>1</v>
      </c>
      <c r="B477" s="38" t="s">
        <v>4</v>
      </c>
      <c r="C477" s="50">
        <v>0.2</v>
      </c>
      <c r="D477" s="53">
        <v>1</v>
      </c>
    </row>
    <row r="478" spans="1:4" x14ac:dyDescent="0.35">
      <c r="A478" s="38">
        <v>1</v>
      </c>
      <c r="B478" s="38" t="s">
        <v>4</v>
      </c>
      <c r="C478" s="50">
        <v>0.2</v>
      </c>
      <c r="D478" s="53">
        <v>1</v>
      </c>
    </row>
    <row r="479" spans="1:4" x14ac:dyDescent="0.35">
      <c r="A479" s="38">
        <v>1</v>
      </c>
      <c r="B479" s="38" t="s">
        <v>4</v>
      </c>
      <c r="C479" s="50">
        <v>0.2</v>
      </c>
      <c r="D479" s="53">
        <v>1</v>
      </c>
    </row>
    <row r="480" spans="1:4" x14ac:dyDescent="0.35">
      <c r="A480" s="38">
        <v>1</v>
      </c>
      <c r="B480" s="38" t="s">
        <v>4</v>
      </c>
      <c r="C480" s="50">
        <v>0.2</v>
      </c>
      <c r="D480" s="53">
        <v>1</v>
      </c>
    </row>
    <row r="481" spans="1:4" x14ac:dyDescent="0.35">
      <c r="A481" s="38">
        <v>1</v>
      </c>
      <c r="B481" s="38" t="s">
        <v>4</v>
      </c>
      <c r="C481" s="50">
        <v>0.2</v>
      </c>
      <c r="D481" s="53">
        <v>1</v>
      </c>
    </row>
    <row r="482" spans="1:4" x14ac:dyDescent="0.35">
      <c r="A482" s="38">
        <v>1</v>
      </c>
      <c r="B482" s="38" t="s">
        <v>4</v>
      </c>
      <c r="C482" s="50">
        <v>0.2</v>
      </c>
      <c r="D482" s="53">
        <v>1</v>
      </c>
    </row>
    <row r="483" spans="1:4" x14ac:dyDescent="0.35">
      <c r="A483" s="38">
        <v>1</v>
      </c>
      <c r="B483" s="38" t="s">
        <v>4</v>
      </c>
      <c r="C483" s="50">
        <v>0.2</v>
      </c>
      <c r="D483" s="53">
        <v>0.75</v>
      </c>
    </row>
    <row r="484" spans="1:4" x14ac:dyDescent="0.35">
      <c r="A484" s="38">
        <v>2</v>
      </c>
      <c r="B484" s="38" t="s">
        <v>4</v>
      </c>
      <c r="C484" s="50">
        <v>0.2</v>
      </c>
      <c r="D484" s="53">
        <v>0.5</v>
      </c>
    </row>
    <row r="485" spans="1:4" x14ac:dyDescent="0.35">
      <c r="A485" s="38">
        <v>2</v>
      </c>
      <c r="B485" s="38" t="s">
        <v>4</v>
      </c>
      <c r="C485" s="50">
        <v>0.2</v>
      </c>
      <c r="D485" s="53">
        <v>1</v>
      </c>
    </row>
    <row r="486" spans="1:4" x14ac:dyDescent="0.35">
      <c r="A486" s="38">
        <v>2</v>
      </c>
      <c r="B486" s="38" t="s">
        <v>4</v>
      </c>
      <c r="C486" s="50">
        <v>0.2</v>
      </c>
      <c r="D486" s="53">
        <v>1</v>
      </c>
    </row>
    <row r="487" spans="1:4" x14ac:dyDescent="0.35">
      <c r="A487" s="38">
        <v>2</v>
      </c>
      <c r="B487" s="38" t="s">
        <v>4</v>
      </c>
      <c r="C487" s="50">
        <v>0.2</v>
      </c>
      <c r="D487" s="53">
        <v>1</v>
      </c>
    </row>
    <row r="488" spans="1:4" x14ac:dyDescent="0.35">
      <c r="A488" s="38">
        <v>2</v>
      </c>
      <c r="B488" s="38" t="s">
        <v>4</v>
      </c>
      <c r="C488" s="50">
        <v>0.2</v>
      </c>
      <c r="D488" s="53">
        <v>1</v>
      </c>
    </row>
    <row r="489" spans="1:4" x14ac:dyDescent="0.35">
      <c r="A489" s="38">
        <v>2</v>
      </c>
      <c r="B489" s="38" t="s">
        <v>4</v>
      </c>
      <c r="C489" s="50">
        <v>0.2</v>
      </c>
      <c r="D489" s="53">
        <v>1</v>
      </c>
    </row>
    <row r="490" spans="1:4" x14ac:dyDescent="0.35">
      <c r="A490" s="38">
        <v>2</v>
      </c>
      <c r="B490" s="38" t="s">
        <v>4</v>
      </c>
      <c r="C490" s="50">
        <v>0.2</v>
      </c>
      <c r="D490" s="53">
        <v>1</v>
      </c>
    </row>
    <row r="491" spans="1:4" x14ac:dyDescent="0.35">
      <c r="A491" s="38">
        <v>2</v>
      </c>
      <c r="B491" s="38" t="s">
        <v>4</v>
      </c>
      <c r="C491" s="50">
        <v>0.2</v>
      </c>
      <c r="D491" s="53">
        <v>1</v>
      </c>
    </row>
    <row r="492" spans="1:4" x14ac:dyDescent="0.35">
      <c r="A492" s="38">
        <v>2</v>
      </c>
      <c r="B492" s="38" t="s">
        <v>4</v>
      </c>
      <c r="C492" s="50">
        <v>0.2</v>
      </c>
      <c r="D492" s="53">
        <v>1</v>
      </c>
    </row>
    <row r="493" spans="1:4" x14ac:dyDescent="0.35">
      <c r="A493" s="38">
        <v>1</v>
      </c>
      <c r="B493" s="38" t="s">
        <v>4</v>
      </c>
      <c r="C493" s="50">
        <v>0.32</v>
      </c>
      <c r="D493" s="53">
        <v>1</v>
      </c>
    </row>
    <row r="494" spans="1:4" x14ac:dyDescent="0.35">
      <c r="A494" s="38">
        <v>1</v>
      </c>
      <c r="B494" s="38" t="s">
        <v>4</v>
      </c>
      <c r="C494" s="50">
        <v>0.32</v>
      </c>
      <c r="D494" s="53">
        <v>1</v>
      </c>
    </row>
    <row r="495" spans="1:4" x14ac:dyDescent="0.35">
      <c r="A495" s="38">
        <v>1</v>
      </c>
      <c r="B495" s="38" t="s">
        <v>4</v>
      </c>
      <c r="C495" s="50">
        <v>0.32</v>
      </c>
      <c r="D495" s="53">
        <v>1</v>
      </c>
    </row>
    <row r="496" spans="1:4" x14ac:dyDescent="0.35">
      <c r="A496" s="38">
        <v>1</v>
      </c>
      <c r="B496" s="38" t="s">
        <v>4</v>
      </c>
      <c r="C496" s="50">
        <v>0.32</v>
      </c>
      <c r="D496" s="53">
        <v>1</v>
      </c>
    </row>
    <row r="497" spans="1:4" x14ac:dyDescent="0.35">
      <c r="A497" s="38">
        <v>1</v>
      </c>
      <c r="B497" s="38" t="s">
        <v>4</v>
      </c>
      <c r="C497" s="50">
        <v>0.32</v>
      </c>
      <c r="D497" s="53">
        <v>1</v>
      </c>
    </row>
    <row r="498" spans="1:4" x14ac:dyDescent="0.35">
      <c r="A498" s="38">
        <v>1</v>
      </c>
      <c r="B498" s="38" t="s">
        <v>4</v>
      </c>
      <c r="C498" s="50">
        <v>0.32</v>
      </c>
      <c r="D498" s="53">
        <v>0</v>
      </c>
    </row>
    <row r="499" spans="1:4" x14ac:dyDescent="0.35">
      <c r="A499" s="38">
        <v>1</v>
      </c>
      <c r="B499" s="38" t="s">
        <v>4</v>
      </c>
      <c r="C499" s="50">
        <v>0.32</v>
      </c>
      <c r="D499" s="53">
        <v>1</v>
      </c>
    </row>
    <row r="500" spans="1:4" x14ac:dyDescent="0.35">
      <c r="A500" s="38">
        <v>1</v>
      </c>
      <c r="B500" s="38" t="s">
        <v>4</v>
      </c>
      <c r="C500" s="50">
        <v>0.32</v>
      </c>
      <c r="D500" s="53">
        <v>1</v>
      </c>
    </row>
    <row r="501" spans="1:4" x14ac:dyDescent="0.35">
      <c r="A501" s="38">
        <v>1</v>
      </c>
      <c r="B501" s="38" t="s">
        <v>4</v>
      </c>
      <c r="C501" s="50">
        <v>0.32</v>
      </c>
      <c r="D501" s="53">
        <v>1</v>
      </c>
    </row>
    <row r="502" spans="1:4" x14ac:dyDescent="0.35">
      <c r="A502" s="38">
        <v>1</v>
      </c>
      <c r="B502" s="38" t="s">
        <v>4</v>
      </c>
      <c r="C502" s="50">
        <v>0.32</v>
      </c>
      <c r="D502" s="53">
        <v>1</v>
      </c>
    </row>
    <row r="503" spans="1:4" x14ac:dyDescent="0.35">
      <c r="A503" s="38">
        <v>1</v>
      </c>
      <c r="B503" s="38" t="s">
        <v>4</v>
      </c>
      <c r="C503" s="50">
        <v>0.32</v>
      </c>
      <c r="D503" s="53">
        <v>1</v>
      </c>
    </row>
    <row r="504" spans="1:4" x14ac:dyDescent="0.35">
      <c r="A504" s="38">
        <v>2</v>
      </c>
      <c r="B504" s="38" t="s">
        <v>4</v>
      </c>
      <c r="C504" s="50">
        <v>0.32</v>
      </c>
      <c r="D504" s="53">
        <v>1</v>
      </c>
    </row>
    <row r="505" spans="1:4" x14ac:dyDescent="0.35">
      <c r="A505" s="38">
        <v>2</v>
      </c>
      <c r="B505" s="38" t="s">
        <v>4</v>
      </c>
      <c r="C505" s="50">
        <v>0.32</v>
      </c>
      <c r="D505" s="53">
        <v>1</v>
      </c>
    </row>
    <row r="506" spans="1:4" x14ac:dyDescent="0.35">
      <c r="A506" s="38">
        <v>2</v>
      </c>
      <c r="B506" s="38" t="s">
        <v>4</v>
      </c>
      <c r="C506" s="50">
        <v>0.32</v>
      </c>
      <c r="D506" s="53">
        <v>1</v>
      </c>
    </row>
    <row r="507" spans="1:4" x14ac:dyDescent="0.35">
      <c r="A507" s="38">
        <v>2</v>
      </c>
      <c r="B507" s="38" t="s">
        <v>4</v>
      </c>
      <c r="C507" s="50">
        <v>0.32</v>
      </c>
      <c r="D507" s="53">
        <v>1</v>
      </c>
    </row>
    <row r="508" spans="1:4" x14ac:dyDescent="0.35">
      <c r="A508" s="38">
        <v>2</v>
      </c>
      <c r="B508" s="38" t="s">
        <v>4</v>
      </c>
      <c r="C508" s="50">
        <v>0.32</v>
      </c>
      <c r="D508" s="53">
        <v>0.66666666666666663</v>
      </c>
    </row>
    <row r="509" spans="1:4" x14ac:dyDescent="0.35">
      <c r="A509" s="38">
        <v>2</v>
      </c>
      <c r="B509" s="38" t="s">
        <v>4</v>
      </c>
      <c r="C509" s="50">
        <v>0.32</v>
      </c>
      <c r="D509" s="53">
        <v>1</v>
      </c>
    </row>
    <row r="510" spans="1:4" x14ac:dyDescent="0.35">
      <c r="A510" s="38">
        <v>2</v>
      </c>
      <c r="B510" s="38" t="s">
        <v>4</v>
      </c>
      <c r="C510" s="50">
        <v>0.32</v>
      </c>
      <c r="D510" s="53">
        <v>1</v>
      </c>
    </row>
    <row r="511" spans="1:4" x14ac:dyDescent="0.35">
      <c r="A511" s="38">
        <v>2</v>
      </c>
      <c r="B511" s="38" t="s">
        <v>4</v>
      </c>
      <c r="C511" s="50">
        <v>0.32</v>
      </c>
      <c r="D511" s="53">
        <v>1</v>
      </c>
    </row>
    <row r="512" spans="1:4" x14ac:dyDescent="0.35">
      <c r="A512" s="38">
        <v>2</v>
      </c>
      <c r="B512" s="38" t="s">
        <v>4</v>
      </c>
      <c r="C512" s="50">
        <v>0.32</v>
      </c>
      <c r="D512" s="53">
        <v>0</v>
      </c>
    </row>
    <row r="513" spans="1:4" x14ac:dyDescent="0.35">
      <c r="A513" s="38">
        <v>2</v>
      </c>
      <c r="B513" s="38" t="s">
        <v>4</v>
      </c>
      <c r="C513" s="50">
        <v>0.32</v>
      </c>
      <c r="D513" s="53">
        <v>0.66666666666666663</v>
      </c>
    </row>
    <row r="514" spans="1:4" x14ac:dyDescent="0.35">
      <c r="A514" s="38">
        <v>2</v>
      </c>
      <c r="B514" s="38" t="s">
        <v>4</v>
      </c>
      <c r="C514" s="50">
        <v>0.32</v>
      </c>
      <c r="D514" s="52">
        <v>1</v>
      </c>
    </row>
    <row r="515" spans="1:4" x14ac:dyDescent="0.35">
      <c r="A515" s="38">
        <v>2</v>
      </c>
      <c r="B515" s="38" t="s">
        <v>4</v>
      </c>
      <c r="C515" s="50">
        <v>0.32</v>
      </c>
      <c r="D515" s="53">
        <v>0.66666666666666663</v>
      </c>
    </row>
    <row r="516" spans="1:4" x14ac:dyDescent="0.35">
      <c r="A516" s="38">
        <v>1</v>
      </c>
      <c r="B516" s="38" t="s">
        <v>4</v>
      </c>
      <c r="C516" s="50">
        <v>0.48</v>
      </c>
      <c r="D516" s="53">
        <v>1</v>
      </c>
    </row>
    <row r="517" spans="1:4" x14ac:dyDescent="0.35">
      <c r="A517" s="38">
        <v>1</v>
      </c>
      <c r="B517" s="38" t="s">
        <v>4</v>
      </c>
      <c r="C517" s="50">
        <v>0.48</v>
      </c>
      <c r="D517" s="53">
        <v>1</v>
      </c>
    </row>
    <row r="518" spans="1:4" x14ac:dyDescent="0.35">
      <c r="A518" s="38">
        <v>1</v>
      </c>
      <c r="B518" s="38" t="s">
        <v>4</v>
      </c>
      <c r="C518" s="50">
        <v>0.48</v>
      </c>
      <c r="D518" s="53">
        <v>1</v>
      </c>
    </row>
    <row r="519" spans="1:4" x14ac:dyDescent="0.35">
      <c r="A519" s="38">
        <v>1</v>
      </c>
      <c r="B519" s="38" t="s">
        <v>4</v>
      </c>
      <c r="C519" s="50">
        <v>0.48</v>
      </c>
      <c r="D519" s="53">
        <v>1</v>
      </c>
    </row>
    <row r="520" spans="1:4" x14ac:dyDescent="0.35">
      <c r="A520" s="38">
        <v>1</v>
      </c>
      <c r="B520" s="38" t="s">
        <v>4</v>
      </c>
      <c r="C520" s="50">
        <v>0.48</v>
      </c>
      <c r="D520" s="53">
        <v>1</v>
      </c>
    </row>
    <row r="521" spans="1:4" x14ac:dyDescent="0.35">
      <c r="A521" s="38">
        <v>1</v>
      </c>
      <c r="B521" s="38" t="s">
        <v>4</v>
      </c>
      <c r="C521" s="50">
        <v>0.48</v>
      </c>
      <c r="D521" s="53">
        <v>1</v>
      </c>
    </row>
    <row r="522" spans="1:4" x14ac:dyDescent="0.35">
      <c r="A522" s="38">
        <v>1</v>
      </c>
      <c r="B522" s="38" t="s">
        <v>4</v>
      </c>
      <c r="C522" s="50">
        <v>0.48</v>
      </c>
      <c r="D522" s="53">
        <v>1</v>
      </c>
    </row>
    <row r="523" spans="1:4" x14ac:dyDescent="0.35">
      <c r="A523" s="38">
        <v>1</v>
      </c>
      <c r="B523" s="38" t="s">
        <v>4</v>
      </c>
      <c r="C523" s="50">
        <v>0.48</v>
      </c>
      <c r="D523" s="53">
        <v>1</v>
      </c>
    </row>
    <row r="524" spans="1:4" x14ac:dyDescent="0.35">
      <c r="A524" s="38">
        <v>1</v>
      </c>
      <c r="B524" s="38" t="s">
        <v>4</v>
      </c>
      <c r="C524" s="50">
        <v>0.48</v>
      </c>
      <c r="D524" s="53">
        <v>1</v>
      </c>
    </row>
    <row r="525" spans="1:4" x14ac:dyDescent="0.35">
      <c r="A525" s="38">
        <v>2</v>
      </c>
      <c r="B525" s="38" t="s">
        <v>4</v>
      </c>
      <c r="C525" s="50">
        <v>0.48</v>
      </c>
      <c r="D525" s="53">
        <v>1</v>
      </c>
    </row>
    <row r="526" spans="1:4" x14ac:dyDescent="0.35">
      <c r="A526" s="38">
        <v>2</v>
      </c>
      <c r="B526" s="38" t="s">
        <v>4</v>
      </c>
      <c r="C526" s="50">
        <v>0.48</v>
      </c>
      <c r="D526" s="53">
        <v>1</v>
      </c>
    </row>
    <row r="527" spans="1:4" x14ac:dyDescent="0.35">
      <c r="A527" s="38">
        <v>2</v>
      </c>
      <c r="B527" s="38" t="s">
        <v>4</v>
      </c>
      <c r="C527" s="50">
        <v>0.48</v>
      </c>
      <c r="D527" s="53">
        <v>1</v>
      </c>
    </row>
    <row r="528" spans="1:4" x14ac:dyDescent="0.35">
      <c r="A528" s="38">
        <v>2</v>
      </c>
      <c r="B528" s="38" t="s">
        <v>4</v>
      </c>
      <c r="C528" s="50">
        <v>0.48</v>
      </c>
      <c r="D528" s="53">
        <v>1</v>
      </c>
    </row>
    <row r="529" spans="1:4" x14ac:dyDescent="0.35">
      <c r="A529" s="38">
        <v>2</v>
      </c>
      <c r="B529" s="38" t="s">
        <v>4</v>
      </c>
      <c r="C529" s="50">
        <v>0.48</v>
      </c>
      <c r="D529" s="53">
        <v>1</v>
      </c>
    </row>
    <row r="530" spans="1:4" x14ac:dyDescent="0.35">
      <c r="A530" s="38">
        <v>2</v>
      </c>
      <c r="B530" s="38" t="s">
        <v>4</v>
      </c>
      <c r="C530" s="50">
        <v>0.48</v>
      </c>
      <c r="D530" s="53">
        <v>1</v>
      </c>
    </row>
    <row r="531" spans="1:4" x14ac:dyDescent="0.35">
      <c r="A531" s="38">
        <v>2</v>
      </c>
      <c r="B531" s="38" t="s">
        <v>4</v>
      </c>
      <c r="C531" s="50">
        <v>0.48</v>
      </c>
      <c r="D531" s="53">
        <v>1</v>
      </c>
    </row>
    <row r="532" spans="1:4" x14ac:dyDescent="0.35">
      <c r="A532" s="38">
        <v>2</v>
      </c>
      <c r="B532" s="38" t="s">
        <v>4</v>
      </c>
      <c r="C532" s="50">
        <v>0.48</v>
      </c>
      <c r="D532" s="53">
        <v>1</v>
      </c>
    </row>
    <row r="533" spans="1:4" x14ac:dyDescent="0.35">
      <c r="A533" s="38">
        <v>2</v>
      </c>
      <c r="B533" s="38" t="s">
        <v>4</v>
      </c>
      <c r="C533" s="50">
        <v>0.48</v>
      </c>
      <c r="D533" s="53">
        <v>0</v>
      </c>
    </row>
    <row r="534" spans="1:4" x14ac:dyDescent="0.35">
      <c r="A534" s="38">
        <v>1</v>
      </c>
      <c r="B534" s="38" t="s">
        <v>4</v>
      </c>
      <c r="C534" s="50">
        <v>0.72</v>
      </c>
      <c r="D534" s="53">
        <v>1</v>
      </c>
    </row>
    <row r="535" spans="1:4" x14ac:dyDescent="0.35">
      <c r="A535" s="38">
        <v>1</v>
      </c>
      <c r="B535" s="38" t="s">
        <v>4</v>
      </c>
      <c r="C535" s="50">
        <v>0.72</v>
      </c>
      <c r="D535" s="53">
        <v>0</v>
      </c>
    </row>
    <row r="536" spans="1:4" x14ac:dyDescent="0.35">
      <c r="A536" s="38">
        <v>1</v>
      </c>
      <c r="B536" s="38" t="s">
        <v>4</v>
      </c>
      <c r="C536" s="50">
        <v>0.72</v>
      </c>
      <c r="D536" s="53">
        <v>1</v>
      </c>
    </row>
    <row r="537" spans="1:4" x14ac:dyDescent="0.35">
      <c r="A537" s="38">
        <v>1</v>
      </c>
      <c r="B537" s="38" t="s">
        <v>4</v>
      </c>
      <c r="C537" s="50">
        <v>0.72</v>
      </c>
      <c r="D537" s="53">
        <v>1</v>
      </c>
    </row>
    <row r="538" spans="1:4" x14ac:dyDescent="0.35">
      <c r="A538" s="38">
        <v>2</v>
      </c>
      <c r="B538" s="38" t="s">
        <v>4</v>
      </c>
      <c r="C538" s="50">
        <v>0.72</v>
      </c>
      <c r="D538" s="53">
        <v>1</v>
      </c>
    </row>
    <row r="539" spans="1:4" x14ac:dyDescent="0.35">
      <c r="A539" s="38">
        <v>2</v>
      </c>
      <c r="B539" s="38" t="s">
        <v>4</v>
      </c>
      <c r="C539" s="50">
        <v>0.72</v>
      </c>
      <c r="D539" s="53">
        <v>1</v>
      </c>
    </row>
    <row r="540" spans="1:4" x14ac:dyDescent="0.35">
      <c r="A540" s="38">
        <v>2</v>
      </c>
      <c r="B540" s="38" t="s">
        <v>4</v>
      </c>
      <c r="C540" s="50">
        <v>0.72</v>
      </c>
      <c r="D540" s="53">
        <v>1</v>
      </c>
    </row>
    <row r="541" spans="1:4" x14ac:dyDescent="0.35">
      <c r="A541" s="38">
        <v>2</v>
      </c>
      <c r="B541" s="38" t="s">
        <v>4</v>
      </c>
      <c r="C541" s="50">
        <v>0.72</v>
      </c>
      <c r="D541" s="53">
        <v>1</v>
      </c>
    </row>
    <row r="542" spans="1:4" x14ac:dyDescent="0.35">
      <c r="A542" s="38">
        <v>2</v>
      </c>
      <c r="B542" s="38" t="s">
        <v>4</v>
      </c>
      <c r="C542" s="50">
        <v>0.72</v>
      </c>
      <c r="D542" s="53">
        <v>1</v>
      </c>
    </row>
    <row r="543" spans="1:4" x14ac:dyDescent="0.35">
      <c r="A543" s="38">
        <v>2</v>
      </c>
      <c r="B543" s="38" t="s">
        <v>4</v>
      </c>
      <c r="C543" s="50">
        <v>0.72</v>
      </c>
      <c r="D543" s="53"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D14" sqref="D14"/>
    </sheetView>
  </sheetViews>
  <sheetFormatPr defaultRowHeight="14.5" x14ac:dyDescent="0.35"/>
  <cols>
    <col min="2" max="2" width="11.81640625" bestFit="1" customWidth="1"/>
  </cols>
  <sheetData>
    <row r="1" spans="1:5" x14ac:dyDescent="0.35">
      <c r="A1" t="s">
        <v>30</v>
      </c>
      <c r="B1" t="s">
        <v>43</v>
      </c>
      <c r="C1" t="s">
        <v>45</v>
      </c>
      <c r="D1" t="s">
        <v>44</v>
      </c>
      <c r="E1" t="s">
        <v>46</v>
      </c>
    </row>
    <row r="2" spans="1:5" x14ac:dyDescent="0.35">
      <c r="A2" t="s">
        <v>2</v>
      </c>
      <c r="B2">
        <v>0.53381999999999996</v>
      </c>
      <c r="C2">
        <v>0.30914000000000003</v>
      </c>
      <c r="D2">
        <v>0.75849999999999995</v>
      </c>
      <c r="E2">
        <f>D2-B2</f>
        <v>0.22467999999999999</v>
      </c>
    </row>
    <row r="3" spans="1:5" x14ac:dyDescent="0.35">
      <c r="A3" t="s">
        <v>5</v>
      </c>
      <c r="B3">
        <v>0.96433999999999997</v>
      </c>
      <c r="C3">
        <v>0.57670999999999994</v>
      </c>
      <c r="D3">
        <v>1.3519699999999999</v>
      </c>
      <c r="E3">
        <f t="shared" ref="E3:E5" si="0">D3-B3</f>
        <v>0.38762999999999992</v>
      </c>
    </row>
    <row r="4" spans="1:5" x14ac:dyDescent="0.35">
      <c r="A4" t="s">
        <v>6</v>
      </c>
      <c r="B4" s="56">
        <v>1.6</v>
      </c>
      <c r="C4">
        <v>0</v>
      </c>
      <c r="D4">
        <v>0</v>
      </c>
      <c r="E4">
        <v>0</v>
      </c>
    </row>
    <row r="5" spans="1:5" x14ac:dyDescent="0.35">
      <c r="A5" t="s">
        <v>25</v>
      </c>
      <c r="B5" s="56">
        <v>1.6</v>
      </c>
      <c r="C5">
        <v>0</v>
      </c>
      <c r="D5">
        <v>0</v>
      </c>
      <c r="E5">
        <v>0</v>
      </c>
    </row>
    <row r="6" spans="1:5" x14ac:dyDescent="0.35">
      <c r="A6" t="s">
        <v>4</v>
      </c>
      <c r="B6" s="56">
        <v>1.6</v>
      </c>
      <c r="C6">
        <v>0</v>
      </c>
      <c r="D6">
        <v>0</v>
      </c>
      <c r="E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J23" sqref="J23"/>
    </sheetView>
  </sheetViews>
  <sheetFormatPr defaultRowHeight="14.5" x14ac:dyDescent="0.35"/>
  <sheetData>
    <row r="1" spans="1:15" x14ac:dyDescent="0.35">
      <c r="A1" s="11" t="s">
        <v>7</v>
      </c>
      <c r="B1" s="11" t="s">
        <v>8</v>
      </c>
      <c r="C1" s="11" t="s">
        <v>9</v>
      </c>
      <c r="D1" s="11" t="s">
        <v>10</v>
      </c>
      <c r="E1" s="11" t="s">
        <v>11</v>
      </c>
      <c r="F1" s="11" t="s">
        <v>12</v>
      </c>
      <c r="G1" s="11" t="s">
        <v>13</v>
      </c>
      <c r="I1" s="20" t="s">
        <v>7</v>
      </c>
      <c r="J1" s="20" t="s">
        <v>8</v>
      </c>
      <c r="K1" s="20" t="s">
        <v>9</v>
      </c>
      <c r="L1" s="20" t="s">
        <v>10</v>
      </c>
      <c r="M1" s="20" t="s">
        <v>11</v>
      </c>
      <c r="N1" s="20" t="s">
        <v>12</v>
      </c>
      <c r="O1" s="20" t="s">
        <v>13</v>
      </c>
    </row>
    <row r="2" spans="1:15" x14ac:dyDescent="0.35">
      <c r="A2" s="12">
        <v>1</v>
      </c>
      <c r="B2" s="12">
        <v>0</v>
      </c>
      <c r="C2" s="12" t="s">
        <v>21</v>
      </c>
      <c r="D2" s="12">
        <v>0</v>
      </c>
      <c r="E2" s="12">
        <v>0.64</v>
      </c>
      <c r="F2" s="12">
        <v>0.88</v>
      </c>
      <c r="G2" s="12">
        <v>0</v>
      </c>
      <c r="I2" s="21">
        <v>0.875</v>
      </c>
      <c r="J2" s="22"/>
      <c r="K2" s="21">
        <v>0</v>
      </c>
      <c r="L2" s="21">
        <v>0</v>
      </c>
      <c r="M2" s="21">
        <v>0</v>
      </c>
      <c r="N2" s="21">
        <v>0</v>
      </c>
      <c r="O2" s="19">
        <v>0.95744680851063835</v>
      </c>
    </row>
    <row r="3" spans="1:15" x14ac:dyDescent="0.35">
      <c r="A3" s="12">
        <v>0.68</v>
      </c>
      <c r="B3" s="12">
        <v>0</v>
      </c>
      <c r="C3" s="12" t="s">
        <v>21</v>
      </c>
      <c r="D3" s="12">
        <v>0.28000000000000003</v>
      </c>
      <c r="E3" s="12">
        <v>0.54</v>
      </c>
      <c r="F3" s="12">
        <v>0</v>
      </c>
      <c r="G3" s="12">
        <v>0</v>
      </c>
      <c r="I3" s="21">
        <v>0.8529411764705882</v>
      </c>
      <c r="J3" s="22"/>
      <c r="K3" s="21">
        <v>0.25</v>
      </c>
      <c r="L3" s="21">
        <v>0</v>
      </c>
      <c r="M3" s="21">
        <v>0.27272727272727271</v>
      </c>
      <c r="N3" s="21">
        <v>0</v>
      </c>
      <c r="O3" s="19">
        <v>0</v>
      </c>
    </row>
    <row r="4" spans="1:15" x14ac:dyDescent="0.35">
      <c r="A4" s="12">
        <v>0.82</v>
      </c>
      <c r="B4" s="12" t="s">
        <v>21</v>
      </c>
      <c r="C4" s="12" t="s">
        <v>21</v>
      </c>
      <c r="D4" s="12">
        <v>0</v>
      </c>
      <c r="E4" s="12">
        <v>0</v>
      </c>
      <c r="F4" s="12">
        <v>0</v>
      </c>
      <c r="G4" s="12">
        <v>0.56999999999999995</v>
      </c>
      <c r="I4" s="21">
        <v>1</v>
      </c>
      <c r="J4" s="22"/>
      <c r="K4" s="22"/>
      <c r="L4" s="21">
        <v>0</v>
      </c>
      <c r="M4" s="21">
        <v>0.54054054054054057</v>
      </c>
      <c r="N4" s="21">
        <v>0.86792452830188682</v>
      </c>
      <c r="O4" s="19">
        <v>0</v>
      </c>
    </row>
    <row r="5" spans="1:15" x14ac:dyDescent="0.35">
      <c r="A5" s="12">
        <v>0.65</v>
      </c>
      <c r="B5" s="12" t="s">
        <v>21</v>
      </c>
      <c r="C5" s="12" t="s">
        <v>21</v>
      </c>
      <c r="D5" s="12">
        <v>0</v>
      </c>
      <c r="E5" s="12">
        <v>0</v>
      </c>
      <c r="F5" s="12">
        <v>0</v>
      </c>
      <c r="G5" s="12">
        <v>0.33</v>
      </c>
      <c r="I5" s="21">
        <v>1</v>
      </c>
      <c r="J5" s="22"/>
      <c r="K5" s="22"/>
      <c r="L5" s="21">
        <v>0</v>
      </c>
      <c r="M5" s="22"/>
      <c r="N5" s="21">
        <v>0</v>
      </c>
      <c r="O5" s="19">
        <v>0.80952380952380953</v>
      </c>
    </row>
    <row r="6" spans="1:15" x14ac:dyDescent="0.35">
      <c r="A6" s="12">
        <v>0.91</v>
      </c>
      <c r="B6" s="12" t="s">
        <v>21</v>
      </c>
      <c r="C6" s="12" t="s">
        <v>21</v>
      </c>
      <c r="D6" s="12">
        <v>0</v>
      </c>
      <c r="E6" s="12">
        <v>0.86</v>
      </c>
      <c r="F6" s="12">
        <v>0.17</v>
      </c>
      <c r="G6" s="12">
        <v>0</v>
      </c>
      <c r="I6" s="21">
        <v>1</v>
      </c>
      <c r="J6" s="22"/>
      <c r="K6" s="22"/>
      <c r="L6" s="21">
        <v>0</v>
      </c>
      <c r="M6" s="22"/>
      <c r="N6" s="21">
        <v>0</v>
      </c>
      <c r="O6" s="19">
        <v>0</v>
      </c>
    </row>
    <row r="7" spans="1:15" x14ac:dyDescent="0.35">
      <c r="A7" s="12">
        <v>1</v>
      </c>
      <c r="B7" s="12" t="s">
        <v>21</v>
      </c>
      <c r="C7" s="12" t="s">
        <v>21</v>
      </c>
      <c r="D7" s="12">
        <v>0.28000000000000003</v>
      </c>
      <c r="E7" s="12">
        <v>0.1</v>
      </c>
      <c r="F7" s="12">
        <v>0.28999999999999998</v>
      </c>
      <c r="G7" s="12">
        <v>0.63</v>
      </c>
      <c r="I7" s="21">
        <v>0.76190476190476186</v>
      </c>
      <c r="J7" s="22"/>
      <c r="K7" s="22"/>
      <c r="L7" s="22"/>
      <c r="M7" s="22"/>
      <c r="N7" s="21">
        <v>0.16949152542372881</v>
      </c>
      <c r="O7" s="19">
        <v>0.16470588235294117</v>
      </c>
    </row>
    <row r="8" spans="1:15" x14ac:dyDescent="0.35">
      <c r="A8" s="12">
        <v>0.77</v>
      </c>
      <c r="B8" s="12" t="s">
        <v>21</v>
      </c>
      <c r="C8" s="12" t="s">
        <v>21</v>
      </c>
      <c r="D8" s="12" t="s">
        <v>21</v>
      </c>
      <c r="E8" s="12">
        <v>0.33</v>
      </c>
      <c r="F8" s="12">
        <v>0.43</v>
      </c>
      <c r="G8" s="12">
        <v>0</v>
      </c>
      <c r="I8" s="21">
        <v>0.92307692307692313</v>
      </c>
      <c r="J8" s="22"/>
      <c r="K8" s="22"/>
      <c r="L8" s="22"/>
      <c r="M8" s="22"/>
      <c r="N8" s="21">
        <v>0.48484848484848486</v>
      </c>
      <c r="O8" s="19">
        <v>0.27027027027027029</v>
      </c>
    </row>
    <row r="9" spans="1:15" x14ac:dyDescent="0.35">
      <c r="A9" s="12">
        <v>1</v>
      </c>
      <c r="B9" s="12" t="s">
        <v>21</v>
      </c>
      <c r="C9" s="12" t="s">
        <v>21</v>
      </c>
      <c r="D9" s="12" t="s">
        <v>21</v>
      </c>
      <c r="E9" s="12" t="s">
        <v>21</v>
      </c>
      <c r="F9" s="12">
        <v>0.05</v>
      </c>
      <c r="G9" s="12">
        <v>0</v>
      </c>
      <c r="I9" s="21">
        <v>0.71604938271604934</v>
      </c>
      <c r="J9" s="22"/>
      <c r="K9" s="22"/>
      <c r="L9" s="22"/>
      <c r="M9" s="22"/>
      <c r="N9" s="21">
        <v>0.45833333333333331</v>
      </c>
      <c r="O9" s="19">
        <v>1</v>
      </c>
    </row>
    <row r="10" spans="1:15" x14ac:dyDescent="0.35">
      <c r="A10" s="12">
        <v>0.89</v>
      </c>
      <c r="B10" s="12" t="s">
        <v>21</v>
      </c>
      <c r="C10" s="12" t="s">
        <v>21</v>
      </c>
      <c r="D10" s="12" t="s">
        <v>21</v>
      </c>
      <c r="E10" s="12" t="s">
        <v>21</v>
      </c>
      <c r="F10" s="12">
        <v>0.17</v>
      </c>
      <c r="G10" s="12">
        <v>0.28999999999999998</v>
      </c>
      <c r="I10" s="21">
        <v>0.48484848484848486</v>
      </c>
      <c r="J10" s="22"/>
      <c r="K10" s="22"/>
      <c r="L10" s="22"/>
      <c r="M10" s="22"/>
      <c r="N10" s="21">
        <v>0</v>
      </c>
      <c r="O10" s="19">
        <v>0.1891891891891892</v>
      </c>
    </row>
    <row r="11" spans="1:15" x14ac:dyDescent="0.35">
      <c r="A11" s="12">
        <v>0.73</v>
      </c>
      <c r="B11" s="12" t="s">
        <v>21</v>
      </c>
      <c r="C11" s="12" t="s">
        <v>21</v>
      </c>
      <c r="D11" s="12" t="s">
        <v>21</v>
      </c>
      <c r="E11" s="12" t="s">
        <v>21</v>
      </c>
      <c r="F11" s="12">
        <v>0.78</v>
      </c>
      <c r="G11" s="12">
        <v>0.79</v>
      </c>
      <c r="I11" s="21">
        <v>0.75</v>
      </c>
      <c r="J11" s="22"/>
      <c r="K11" s="22"/>
      <c r="L11" s="22"/>
      <c r="M11" s="22"/>
      <c r="N11" s="21">
        <v>0.70833333333333337</v>
      </c>
      <c r="O11" s="19">
        <v>0.7857142857142857</v>
      </c>
    </row>
    <row r="12" spans="1:15" x14ac:dyDescent="0.35">
      <c r="A12" s="12">
        <v>0.14000000000000001</v>
      </c>
      <c r="B12" s="12" t="s">
        <v>21</v>
      </c>
      <c r="C12" s="12" t="s">
        <v>21</v>
      </c>
      <c r="D12" s="12" t="s">
        <v>21</v>
      </c>
      <c r="E12" s="12" t="s">
        <v>21</v>
      </c>
      <c r="F12" s="12">
        <v>0</v>
      </c>
      <c r="G12" s="12">
        <v>0.71</v>
      </c>
      <c r="I12" s="21">
        <v>0.55555555555555558</v>
      </c>
      <c r="J12" s="22"/>
      <c r="K12" s="22"/>
      <c r="L12" s="22"/>
      <c r="M12" s="22"/>
      <c r="N12" s="21">
        <v>0.87068965517241381</v>
      </c>
      <c r="O12" s="19">
        <v>0.94117647058823528</v>
      </c>
    </row>
    <row r="13" spans="1:15" x14ac:dyDescent="0.35">
      <c r="A13" s="12">
        <v>0.6</v>
      </c>
      <c r="B13" s="12" t="s">
        <v>21</v>
      </c>
      <c r="C13" s="12" t="s">
        <v>21</v>
      </c>
      <c r="D13" s="12" t="s">
        <v>21</v>
      </c>
      <c r="E13" s="12" t="s">
        <v>21</v>
      </c>
      <c r="F13" s="12" t="s">
        <v>21</v>
      </c>
      <c r="G13" s="12">
        <v>1</v>
      </c>
      <c r="I13" s="21">
        <v>5.2631578947368418E-2</v>
      </c>
      <c r="J13" s="22"/>
      <c r="K13" s="22"/>
      <c r="L13" s="22"/>
      <c r="M13" s="22"/>
      <c r="N13" s="21">
        <v>0</v>
      </c>
      <c r="O13" s="19">
        <v>0.68421052631578949</v>
      </c>
    </row>
    <row r="14" spans="1:15" x14ac:dyDescent="0.35">
      <c r="A14" s="12">
        <v>0.76</v>
      </c>
      <c r="B14" s="12" t="s">
        <v>21</v>
      </c>
      <c r="C14" s="12" t="s">
        <v>21</v>
      </c>
      <c r="D14" s="12" t="s">
        <v>21</v>
      </c>
      <c r="E14" s="12" t="s">
        <v>21</v>
      </c>
      <c r="F14" s="12" t="s">
        <v>21</v>
      </c>
      <c r="G14" s="12">
        <v>0.26</v>
      </c>
      <c r="I14" s="21">
        <v>0.37168141592920356</v>
      </c>
      <c r="J14" s="22"/>
      <c r="K14" s="22"/>
      <c r="L14" s="22"/>
      <c r="M14" s="22"/>
      <c r="N14" s="21">
        <v>0</v>
      </c>
      <c r="O14" s="19">
        <v>0</v>
      </c>
    </row>
    <row r="15" spans="1:15" x14ac:dyDescent="0.35">
      <c r="A15" s="12">
        <v>1</v>
      </c>
      <c r="B15" s="12" t="s">
        <v>21</v>
      </c>
      <c r="C15" s="12" t="s">
        <v>21</v>
      </c>
      <c r="D15" s="12" t="s">
        <v>21</v>
      </c>
      <c r="E15" s="12" t="s">
        <v>21</v>
      </c>
      <c r="F15" s="12" t="s">
        <v>21</v>
      </c>
      <c r="G15" s="12">
        <v>0</v>
      </c>
      <c r="I15" s="22"/>
      <c r="J15" s="22"/>
      <c r="K15" s="22"/>
      <c r="L15" s="22"/>
      <c r="M15" s="22"/>
      <c r="N15" s="21">
        <v>0.8</v>
      </c>
      <c r="O15" s="22"/>
    </row>
    <row r="16" spans="1:15" x14ac:dyDescent="0.35">
      <c r="A16" s="12">
        <v>0.21</v>
      </c>
      <c r="B16" s="12" t="s">
        <v>21</v>
      </c>
      <c r="C16" s="12" t="s">
        <v>21</v>
      </c>
      <c r="D16" s="12" t="s">
        <v>21</v>
      </c>
      <c r="E16" s="12" t="s">
        <v>21</v>
      </c>
      <c r="F16" s="12" t="s">
        <v>21</v>
      </c>
      <c r="G16" s="12">
        <v>0.34</v>
      </c>
      <c r="I16" s="23">
        <f ca="1">AVERAGE(I2:I22)</f>
        <v>0.71874532918837963</v>
      </c>
      <c r="J16" s="23"/>
      <c r="K16" s="23">
        <f>AVERAGE(K2:K3)</f>
        <v>0.125</v>
      </c>
      <c r="L16" s="23">
        <f>AVERAGE(L2:L7)</f>
        <v>0</v>
      </c>
      <c r="M16" s="23">
        <f>AVERAGE(M2:M8)</f>
        <v>0.27108927108927111</v>
      </c>
      <c r="N16" s="23">
        <f>AVERAGE(N2:N12)</f>
        <v>0.32360189640119824</v>
      </c>
      <c r="O16" s="23">
        <f>AVERAGE(O2:O15)</f>
        <v>0.44632594172808915</v>
      </c>
    </row>
    <row r="17" spans="1:7" x14ac:dyDescent="0.35">
      <c r="A17" s="12">
        <v>0.66</v>
      </c>
      <c r="B17" s="12" t="s">
        <v>21</v>
      </c>
      <c r="C17" s="12" t="s">
        <v>21</v>
      </c>
      <c r="D17" s="12" t="s">
        <v>21</v>
      </c>
      <c r="E17" s="12" t="s">
        <v>21</v>
      </c>
      <c r="F17" s="12" t="s">
        <v>21</v>
      </c>
      <c r="G17" s="12" t="s">
        <v>21</v>
      </c>
    </row>
    <row r="18" spans="1:7" x14ac:dyDescent="0.35">
      <c r="A18" s="12">
        <v>0.94</v>
      </c>
      <c r="B18" s="12" t="s">
        <v>21</v>
      </c>
      <c r="C18" s="12" t="s">
        <v>21</v>
      </c>
      <c r="D18" s="12" t="s">
        <v>21</v>
      </c>
      <c r="E18" s="12" t="s">
        <v>21</v>
      </c>
      <c r="F18" s="12" t="s">
        <v>21</v>
      </c>
      <c r="G18" s="12" t="s">
        <v>21</v>
      </c>
    </row>
    <row r="19" spans="1:7" x14ac:dyDescent="0.35">
      <c r="A19" s="12">
        <v>0.22</v>
      </c>
      <c r="B19" s="12" t="s">
        <v>21</v>
      </c>
      <c r="C19" s="12" t="s">
        <v>21</v>
      </c>
      <c r="D19" s="12" t="s">
        <v>21</v>
      </c>
      <c r="E19" s="12" t="s">
        <v>21</v>
      </c>
      <c r="F19" s="12" t="s">
        <v>21</v>
      </c>
      <c r="G19" s="12" t="s">
        <v>21</v>
      </c>
    </row>
    <row r="20" spans="1:7" x14ac:dyDescent="0.35">
      <c r="A20" s="12">
        <v>0.9</v>
      </c>
      <c r="B20" s="12" t="s">
        <v>21</v>
      </c>
      <c r="C20" s="12" t="s">
        <v>21</v>
      </c>
      <c r="D20" s="12" t="s">
        <v>21</v>
      </c>
      <c r="E20" s="12" t="s">
        <v>21</v>
      </c>
      <c r="F20" s="12" t="s">
        <v>21</v>
      </c>
      <c r="G20" s="12" t="s">
        <v>21</v>
      </c>
    </row>
    <row r="21" spans="1:7" x14ac:dyDescent="0.35">
      <c r="A21" s="12">
        <v>0.91</v>
      </c>
      <c r="B21" s="12" t="s">
        <v>21</v>
      </c>
      <c r="C21" s="12" t="s">
        <v>21</v>
      </c>
      <c r="D21" s="12" t="s">
        <v>21</v>
      </c>
      <c r="E21" s="12" t="s">
        <v>21</v>
      </c>
      <c r="F21" s="12" t="s">
        <v>21</v>
      </c>
      <c r="G21" s="12" t="s">
        <v>21</v>
      </c>
    </row>
    <row r="22" spans="1:7" x14ac:dyDescent="0.35">
      <c r="A22" s="12">
        <v>0.43</v>
      </c>
      <c r="B22" s="12" t="s">
        <v>21</v>
      </c>
      <c r="C22" s="12" t="s">
        <v>21</v>
      </c>
      <c r="D22" s="12" t="s">
        <v>21</v>
      </c>
      <c r="E22" s="12" t="s">
        <v>21</v>
      </c>
      <c r="F22" s="12" t="s">
        <v>21</v>
      </c>
      <c r="G22" s="12" t="s">
        <v>21</v>
      </c>
    </row>
    <row r="23" spans="1:7" x14ac:dyDescent="0.35">
      <c r="A23" s="12">
        <v>0.88</v>
      </c>
      <c r="B23" s="12" t="s">
        <v>21</v>
      </c>
      <c r="C23" s="12" t="s">
        <v>21</v>
      </c>
      <c r="D23" s="12" t="s">
        <v>21</v>
      </c>
      <c r="E23" s="12" t="s">
        <v>21</v>
      </c>
      <c r="F23" s="12" t="s">
        <v>21</v>
      </c>
      <c r="G23" s="12" t="s">
        <v>21</v>
      </c>
    </row>
    <row r="24" spans="1:7" x14ac:dyDescent="0.35">
      <c r="A24" s="12">
        <v>0.57999999999999996</v>
      </c>
      <c r="B24" s="12" t="s">
        <v>21</v>
      </c>
      <c r="C24" s="12" t="s">
        <v>21</v>
      </c>
      <c r="D24" s="12" t="s">
        <v>21</v>
      </c>
      <c r="E24" s="12" t="s">
        <v>21</v>
      </c>
      <c r="F24" s="12" t="s">
        <v>21</v>
      </c>
      <c r="G24" s="12" t="s">
        <v>21</v>
      </c>
    </row>
    <row r="25" spans="1:7" x14ac:dyDescent="0.35">
      <c r="A25" s="12">
        <v>0.56999999999999995</v>
      </c>
      <c r="B25" s="12" t="s">
        <v>21</v>
      </c>
      <c r="C25" s="12" t="s">
        <v>21</v>
      </c>
      <c r="D25" s="12" t="s">
        <v>21</v>
      </c>
      <c r="E25" s="12" t="s">
        <v>21</v>
      </c>
      <c r="F25" s="12" t="s">
        <v>21</v>
      </c>
      <c r="G25" s="12" t="s">
        <v>21</v>
      </c>
    </row>
    <row r="26" spans="1:7" x14ac:dyDescent="0.35">
      <c r="A26" s="12">
        <v>0</v>
      </c>
      <c r="B26" s="12" t="s">
        <v>21</v>
      </c>
      <c r="C26" s="12" t="s">
        <v>21</v>
      </c>
      <c r="D26" s="12" t="s">
        <v>21</v>
      </c>
      <c r="E26" s="12" t="s">
        <v>21</v>
      </c>
      <c r="F26" s="12" t="s">
        <v>21</v>
      </c>
      <c r="G26" s="12" t="s">
        <v>21</v>
      </c>
    </row>
    <row r="27" spans="1:7" x14ac:dyDescent="0.35">
      <c r="A27" s="13">
        <v>0.66</v>
      </c>
      <c r="B27" s="13" t="s">
        <v>21</v>
      </c>
      <c r="C27" s="13" t="s">
        <v>21</v>
      </c>
      <c r="D27" s="13" t="s">
        <v>21</v>
      </c>
      <c r="E27" s="13" t="s">
        <v>21</v>
      </c>
      <c r="F27" s="13" t="s">
        <v>21</v>
      </c>
      <c r="G27" s="13" t="s">
        <v>21</v>
      </c>
    </row>
    <row r="28" spans="1:7" x14ac:dyDescent="0.35">
      <c r="A28" s="14">
        <f>AVERAGE(A2:A27)</f>
        <v>0.68884615384615389</v>
      </c>
      <c r="B28" s="14">
        <f>AVERAGE(B2:B3)</f>
        <v>0</v>
      </c>
      <c r="C28" s="3"/>
      <c r="D28" s="14">
        <f>AVERAGE(D2:D7)</f>
        <v>9.3333333333333338E-2</v>
      </c>
      <c r="E28" s="14">
        <f>AVERAGE(E2:E8)</f>
        <v>0.35285714285714287</v>
      </c>
      <c r="F28" s="14">
        <f>AVERAGE(F2:F12)</f>
        <v>0.25181818181818183</v>
      </c>
      <c r="G28" s="14">
        <f>AVERAGE(G2:G16)</f>
        <v>0.32800000000000001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sqref="A1:P14"/>
    </sheetView>
  </sheetViews>
  <sheetFormatPr defaultRowHeight="14.5" x14ac:dyDescent="0.35"/>
  <sheetData>
    <row r="1" spans="1:16" x14ac:dyDescent="0.35">
      <c r="A1" s="15">
        <v>12</v>
      </c>
      <c r="B1" s="15">
        <v>11</v>
      </c>
      <c r="C1" s="15">
        <v>8</v>
      </c>
      <c r="D1" s="15">
        <v>9</v>
      </c>
      <c r="E1" s="15">
        <v>11</v>
      </c>
      <c r="F1" s="15">
        <v>11</v>
      </c>
      <c r="G1" s="15">
        <v>11</v>
      </c>
      <c r="J1" s="18" t="s">
        <v>33</v>
      </c>
      <c r="K1" s="18" t="s">
        <v>34</v>
      </c>
      <c r="L1" s="18" t="s">
        <v>35</v>
      </c>
      <c r="M1" s="18" t="s">
        <v>36</v>
      </c>
      <c r="N1" s="18" t="s">
        <v>32</v>
      </c>
      <c r="O1" s="18" t="s">
        <v>37</v>
      </c>
      <c r="P1" s="18" t="s">
        <v>33</v>
      </c>
    </row>
    <row r="2" spans="1:16" x14ac:dyDescent="0.35">
      <c r="A2" s="15" t="s">
        <v>7</v>
      </c>
      <c r="B2" s="15" t="s">
        <v>14</v>
      </c>
      <c r="C2" s="15" t="s">
        <v>15</v>
      </c>
      <c r="D2" s="15" t="s">
        <v>16</v>
      </c>
      <c r="E2" s="15" t="s">
        <v>17</v>
      </c>
      <c r="F2" s="15" t="s">
        <v>18</v>
      </c>
      <c r="G2" s="15" t="s">
        <v>19</v>
      </c>
      <c r="J2" s="24" t="s">
        <v>7</v>
      </c>
      <c r="K2" s="24" t="s">
        <v>14</v>
      </c>
      <c r="L2" s="18" t="s">
        <v>15</v>
      </c>
      <c r="M2" s="24" t="s">
        <v>16</v>
      </c>
      <c r="N2" s="24" t="s">
        <v>17</v>
      </c>
      <c r="O2" s="24" t="s">
        <v>18</v>
      </c>
      <c r="P2" s="24" t="s">
        <v>19</v>
      </c>
    </row>
    <row r="3" spans="1:16" x14ac:dyDescent="0.35">
      <c r="A3" s="16">
        <v>18</v>
      </c>
      <c r="B3" s="16">
        <v>23</v>
      </c>
      <c r="C3" s="16" t="s">
        <v>20</v>
      </c>
      <c r="D3" s="16">
        <v>19</v>
      </c>
      <c r="E3" s="16">
        <v>20</v>
      </c>
      <c r="F3" s="16">
        <v>18</v>
      </c>
      <c r="G3" s="16">
        <v>18</v>
      </c>
      <c r="J3" s="25">
        <v>26</v>
      </c>
      <c r="K3" s="26" t="s">
        <v>20</v>
      </c>
      <c r="L3" s="26" t="s">
        <v>20</v>
      </c>
      <c r="M3" s="25">
        <v>19</v>
      </c>
      <c r="N3" s="25">
        <v>23</v>
      </c>
      <c r="O3" s="25">
        <v>19</v>
      </c>
      <c r="P3" s="25">
        <v>19</v>
      </c>
    </row>
    <row r="4" spans="1:16" x14ac:dyDescent="0.35">
      <c r="A4" s="16">
        <v>18</v>
      </c>
      <c r="B4" s="16" t="s">
        <v>20</v>
      </c>
      <c r="C4" s="16" t="s">
        <v>20</v>
      </c>
      <c r="D4" s="16">
        <v>20</v>
      </c>
      <c r="E4" s="16">
        <v>23</v>
      </c>
      <c r="F4" s="16">
        <v>20</v>
      </c>
      <c r="G4" s="16">
        <v>18</v>
      </c>
      <c r="J4" s="25">
        <v>20</v>
      </c>
      <c r="K4" s="26" t="s">
        <v>20</v>
      </c>
      <c r="L4" s="26" t="s">
        <v>20</v>
      </c>
      <c r="M4" s="25">
        <v>30</v>
      </c>
      <c r="N4" s="25">
        <v>30</v>
      </c>
      <c r="O4" s="25">
        <v>19</v>
      </c>
      <c r="P4" s="25">
        <v>19</v>
      </c>
    </row>
    <row r="5" spans="1:16" x14ac:dyDescent="0.35">
      <c r="A5" s="16">
        <v>19</v>
      </c>
      <c r="B5" s="16" t="s">
        <v>20</v>
      </c>
      <c r="C5" s="16" t="s">
        <v>20</v>
      </c>
      <c r="D5" s="16">
        <v>41</v>
      </c>
      <c r="E5" s="16">
        <v>23</v>
      </c>
      <c r="F5" s="16">
        <v>20</v>
      </c>
      <c r="G5" s="16">
        <v>19</v>
      </c>
      <c r="J5" s="25">
        <v>20</v>
      </c>
      <c r="K5" s="26" t="s">
        <v>20</v>
      </c>
      <c r="L5" s="26" t="s">
        <v>20</v>
      </c>
      <c r="M5" s="25">
        <v>41</v>
      </c>
      <c r="N5" s="25">
        <v>20</v>
      </c>
      <c r="O5" s="25">
        <v>20</v>
      </c>
      <c r="P5" s="25">
        <v>19</v>
      </c>
    </row>
    <row r="6" spans="1:16" x14ac:dyDescent="0.35">
      <c r="A6" s="16">
        <v>19</v>
      </c>
      <c r="B6" s="16" t="s">
        <v>20</v>
      </c>
      <c r="C6" s="16" t="s">
        <v>20</v>
      </c>
      <c r="D6" s="16">
        <v>43</v>
      </c>
      <c r="E6" s="16">
        <v>26</v>
      </c>
      <c r="F6" s="17">
        <v>22</v>
      </c>
      <c r="G6" s="16">
        <v>19</v>
      </c>
      <c r="J6" s="25">
        <v>19</v>
      </c>
      <c r="K6" s="26" t="s">
        <v>20</v>
      </c>
      <c r="L6" s="25">
        <v>30</v>
      </c>
      <c r="M6" s="25">
        <v>22</v>
      </c>
      <c r="N6" s="25">
        <v>30</v>
      </c>
      <c r="O6" s="25">
        <v>18</v>
      </c>
      <c r="P6" s="25">
        <v>18</v>
      </c>
    </row>
    <row r="7" spans="1:16" x14ac:dyDescent="0.35">
      <c r="A7" s="17">
        <v>20</v>
      </c>
      <c r="B7" s="16" t="s">
        <v>20</v>
      </c>
      <c r="C7" s="16" t="s">
        <v>20</v>
      </c>
      <c r="D7" s="16" t="s">
        <v>20</v>
      </c>
      <c r="E7" s="16">
        <v>30</v>
      </c>
      <c r="F7" s="16">
        <v>22</v>
      </c>
      <c r="G7" s="16">
        <v>20</v>
      </c>
      <c r="J7" s="25">
        <v>22</v>
      </c>
      <c r="K7" s="26" t="s">
        <v>20</v>
      </c>
      <c r="L7" s="26" t="s">
        <v>20</v>
      </c>
      <c r="M7" s="25">
        <v>41</v>
      </c>
      <c r="N7" s="25">
        <v>23</v>
      </c>
      <c r="O7" s="25">
        <v>19</v>
      </c>
      <c r="P7" s="25">
        <v>23</v>
      </c>
    </row>
    <row r="8" spans="1:16" x14ac:dyDescent="0.35">
      <c r="A8" s="16">
        <v>20</v>
      </c>
      <c r="B8" s="16" t="s">
        <v>20</v>
      </c>
      <c r="C8" s="16" t="s">
        <v>20</v>
      </c>
      <c r="D8" s="16" t="s">
        <v>20</v>
      </c>
      <c r="E8" s="17">
        <v>30</v>
      </c>
      <c r="F8" s="16">
        <v>22</v>
      </c>
      <c r="G8" s="16">
        <v>20</v>
      </c>
      <c r="J8" s="25">
        <v>20</v>
      </c>
      <c r="K8" s="26" t="s">
        <v>20</v>
      </c>
      <c r="L8" s="26" t="s">
        <v>20</v>
      </c>
      <c r="M8" s="25">
        <v>22</v>
      </c>
      <c r="N8" s="25">
        <v>19</v>
      </c>
      <c r="O8" s="25">
        <v>22</v>
      </c>
      <c r="P8" s="25">
        <v>23</v>
      </c>
    </row>
    <row r="9" spans="1:16" x14ac:dyDescent="0.35">
      <c r="A9" s="16">
        <v>20</v>
      </c>
      <c r="B9" s="16" t="s">
        <v>20</v>
      </c>
      <c r="C9" s="16" t="s">
        <v>20</v>
      </c>
      <c r="D9" s="16" t="s">
        <v>20</v>
      </c>
      <c r="E9" s="16">
        <v>30</v>
      </c>
      <c r="F9" s="16">
        <v>24</v>
      </c>
      <c r="G9" s="16">
        <v>20</v>
      </c>
      <c r="J9" s="25">
        <v>20</v>
      </c>
      <c r="K9" s="26" t="s">
        <v>20</v>
      </c>
      <c r="L9" s="26" t="s">
        <v>20</v>
      </c>
      <c r="M9" s="25" t="s">
        <v>20</v>
      </c>
      <c r="N9" s="25">
        <v>23</v>
      </c>
      <c r="O9" s="25">
        <v>26</v>
      </c>
      <c r="P9" s="25">
        <v>22</v>
      </c>
    </row>
    <row r="10" spans="1:16" x14ac:dyDescent="0.35">
      <c r="A10" s="16">
        <v>20</v>
      </c>
      <c r="B10" s="16" t="s">
        <v>20</v>
      </c>
      <c r="C10" s="16" t="s">
        <v>20</v>
      </c>
      <c r="D10" s="16" t="s">
        <v>20</v>
      </c>
      <c r="E10" s="16">
        <v>30</v>
      </c>
      <c r="F10" s="16">
        <v>24</v>
      </c>
      <c r="G10" s="17">
        <v>23</v>
      </c>
      <c r="J10" s="25">
        <v>20</v>
      </c>
      <c r="K10" s="26" t="s">
        <v>20</v>
      </c>
      <c r="L10" s="26" t="s">
        <v>20</v>
      </c>
      <c r="M10" s="26"/>
      <c r="N10" s="25">
        <v>30</v>
      </c>
      <c r="O10" s="25">
        <v>30</v>
      </c>
      <c r="P10" s="25">
        <v>20</v>
      </c>
    </row>
    <row r="11" spans="1:16" x14ac:dyDescent="0.35">
      <c r="A11" s="16">
        <v>20</v>
      </c>
      <c r="B11" s="16" t="s">
        <v>20</v>
      </c>
      <c r="C11" s="16"/>
      <c r="D11" s="16" t="s">
        <v>20</v>
      </c>
      <c r="E11" s="16" t="s">
        <v>20</v>
      </c>
      <c r="F11" s="16">
        <v>30</v>
      </c>
      <c r="G11" s="16">
        <v>23</v>
      </c>
      <c r="J11" s="25">
        <v>18</v>
      </c>
      <c r="K11" s="26"/>
      <c r="L11" s="26" t="s">
        <v>20</v>
      </c>
      <c r="M11" s="26"/>
      <c r="N11" s="25">
        <v>22</v>
      </c>
      <c r="O11" s="25">
        <v>24</v>
      </c>
      <c r="P11" s="25">
        <v>23</v>
      </c>
    </row>
    <row r="12" spans="1:16" x14ac:dyDescent="0.35">
      <c r="A12" s="16">
        <v>20</v>
      </c>
      <c r="B12" s="16" t="s">
        <v>20</v>
      </c>
      <c r="C12" s="16"/>
      <c r="D12" s="16"/>
      <c r="E12" s="16" t="s">
        <v>20</v>
      </c>
      <c r="F12" s="16">
        <v>30</v>
      </c>
      <c r="G12" s="16">
        <v>25</v>
      </c>
      <c r="J12" s="26"/>
      <c r="K12" s="26"/>
      <c r="L12" s="26" t="s">
        <v>20</v>
      </c>
      <c r="M12" s="26"/>
      <c r="N12" s="26" t="s">
        <v>20</v>
      </c>
      <c r="O12" s="25">
        <v>33</v>
      </c>
      <c r="P12" s="26"/>
    </row>
    <row r="13" spans="1:16" x14ac:dyDescent="0.35">
      <c r="A13" s="16">
        <v>23</v>
      </c>
      <c r="B13" s="16" t="s">
        <v>20</v>
      </c>
      <c r="C13" s="16"/>
      <c r="D13" s="16"/>
      <c r="E13" s="16" t="s">
        <v>20</v>
      </c>
      <c r="F13" s="16">
        <v>41</v>
      </c>
      <c r="G13" s="16">
        <v>25</v>
      </c>
      <c r="J13" s="26"/>
      <c r="K13" s="26"/>
      <c r="L13" s="26"/>
      <c r="M13" s="26"/>
      <c r="N13" s="26" t="s">
        <v>20</v>
      </c>
      <c r="O13" s="25">
        <v>22</v>
      </c>
      <c r="P13" s="26"/>
    </row>
    <row r="14" spans="1:16" ht="15" thickBot="1" x14ac:dyDescent="0.4">
      <c r="A14" s="16">
        <v>25</v>
      </c>
      <c r="B14" s="16"/>
      <c r="C14" s="16"/>
      <c r="D14" s="16"/>
      <c r="E14" s="16"/>
      <c r="F14" s="16"/>
      <c r="G14" s="16"/>
      <c r="J14" s="27"/>
      <c r="K14" s="27"/>
      <c r="L14" s="27"/>
      <c r="M14" s="27"/>
      <c r="N14" s="27"/>
      <c r="O14" s="27">
        <v>33</v>
      </c>
      <c r="P14" s="27"/>
    </row>
    <row r="15" spans="1:16" x14ac:dyDescent="0.35">
      <c r="A15" s="3"/>
      <c r="B15" s="3"/>
      <c r="C15" s="3"/>
      <c r="D15" s="3"/>
      <c r="E15" s="3"/>
      <c r="F15" s="3"/>
      <c r="G15" s="3"/>
      <c r="I15" t="s">
        <v>22</v>
      </c>
      <c r="J15" s="28">
        <f>AVERAGE(J3:J11)</f>
        <v>20.555555555555557</v>
      </c>
      <c r="K15" s="28" t="s">
        <v>20</v>
      </c>
      <c r="L15" s="28">
        <f>AVERAGE(L3:L12)</f>
        <v>30</v>
      </c>
      <c r="M15" s="28">
        <f>AVERAGE(M3:M9)</f>
        <v>29.166666666666668</v>
      </c>
      <c r="N15" s="28">
        <f>AVERAGE(N3:N11)</f>
        <v>24.444444444444443</v>
      </c>
      <c r="O15" s="28">
        <f>AVERAGE(O3:O14)</f>
        <v>23.75</v>
      </c>
      <c r="P15" s="28">
        <f>AVERAGE(P3:P11)</f>
        <v>20.666666666666668</v>
      </c>
    </row>
    <row r="16" spans="1:16" x14ac:dyDescent="0.35">
      <c r="A16" s="3">
        <f>STDEV(A3:A14)/SQRT(COUNT(A3:A14))</f>
        <v>0.57515917866976696</v>
      </c>
      <c r="B16" s="3"/>
      <c r="C16" s="3"/>
      <c r="D16" s="3">
        <f>STDEV(D3:D6)/SQRT(COUNT(D3:D6))</f>
        <v>6.5112082852058526</v>
      </c>
      <c r="E16" s="3">
        <f>STDEV(E3:E10)/SQRT(COUNT(E3:E10))</f>
        <v>1.4392458342578489</v>
      </c>
      <c r="F16" s="3">
        <f>STDEV(F3:F13)/SQRT(COUNT(F3:F13))</f>
        <v>1.985484515258324</v>
      </c>
      <c r="G16" s="3">
        <f>STDEV(G3:G13)/SQRT(COUNT(G3:G13))</f>
        <v>0.7914835948974156</v>
      </c>
      <c r="I16" t="s">
        <v>38</v>
      </c>
      <c r="J16" s="3">
        <f>STDEV(J3:J14)/SQRT(COUNT(J3:J14))</f>
        <v>0.76578048622723405</v>
      </c>
      <c r="K16" s="3"/>
      <c r="L16" s="3"/>
      <c r="M16" s="3">
        <f>STDEV(M3:M8)/SQRT(COUNT(M3:M8))</f>
        <v>4.02837160373491</v>
      </c>
      <c r="N16" s="3">
        <f>STDEV(N3:N11)/SQRT(COUNT(N3:N11))</f>
        <v>1.4635488747021677</v>
      </c>
      <c r="O16" s="3">
        <f>STDEV(O3:O14)/SQRT(COUNT(O3:O14))</f>
        <v>1.5960415047386722</v>
      </c>
      <c r="P16" s="3">
        <f>STDEV(P3:P11)/SQRT(COUNT(P3:P11))</f>
        <v>0.68718427093627676</v>
      </c>
    </row>
    <row r="17" spans="10:10" x14ac:dyDescent="0.35">
      <c r="J17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F7" sqref="F7"/>
    </sheetView>
  </sheetViews>
  <sheetFormatPr defaultRowHeight="14.5" x14ac:dyDescent="0.35"/>
  <cols>
    <col min="2" max="2" width="11.81640625" bestFit="1" customWidth="1"/>
  </cols>
  <sheetData>
    <row r="1" spans="1:5" x14ac:dyDescent="0.35">
      <c r="A1" t="s">
        <v>30</v>
      </c>
      <c r="B1" t="s">
        <v>43</v>
      </c>
      <c r="C1" t="s">
        <v>45</v>
      </c>
      <c r="D1" t="s">
        <v>44</v>
      </c>
      <c r="E1" t="s">
        <v>46</v>
      </c>
    </row>
    <row r="2" spans="1:5" x14ac:dyDescent="0.35">
      <c r="A2" t="s">
        <v>2</v>
      </c>
      <c r="B2">
        <v>0.53381999999999996</v>
      </c>
      <c r="C2">
        <v>0.30914000000000003</v>
      </c>
      <c r="D2">
        <v>0.75849999999999995</v>
      </c>
      <c r="E2">
        <f>D2-B2</f>
        <v>0.22467999999999999</v>
      </c>
    </row>
    <row r="3" spans="1:5" x14ac:dyDescent="0.35">
      <c r="A3" t="s">
        <v>5</v>
      </c>
      <c r="B3">
        <v>0.96433999999999997</v>
      </c>
      <c r="C3">
        <v>0.57670999999999994</v>
      </c>
      <c r="D3">
        <v>1.3519699999999999</v>
      </c>
      <c r="E3">
        <f t="shared" ref="E3:E5" si="0">D3-B3</f>
        <v>0.38762999999999992</v>
      </c>
    </row>
    <row r="4" spans="1:5" x14ac:dyDescent="0.35">
      <c r="A4" t="s">
        <v>6</v>
      </c>
      <c r="B4" s="36">
        <v>5.0121000000000002</v>
      </c>
      <c r="C4">
        <v>-14.8963</v>
      </c>
      <c r="D4">
        <v>24.9206</v>
      </c>
      <c r="E4">
        <f t="shared" si="0"/>
        <v>19.9085</v>
      </c>
    </row>
    <row r="5" spans="1:5" x14ac:dyDescent="0.35">
      <c r="A5" t="s">
        <v>25</v>
      </c>
      <c r="B5" s="36">
        <v>10.351699999999999</v>
      </c>
      <c r="C5">
        <v>2.9969000000000001</v>
      </c>
      <c r="D5">
        <v>17.706499999999998</v>
      </c>
      <c r="E5">
        <f t="shared" si="0"/>
        <v>7.3547999999999991</v>
      </c>
    </row>
    <row r="6" spans="1:5" x14ac:dyDescent="0.35">
      <c r="A6" t="s">
        <v>4</v>
      </c>
      <c r="B6">
        <v>25</v>
      </c>
      <c r="C6">
        <v>0</v>
      </c>
      <c r="D6">
        <v>0</v>
      </c>
      <c r="E6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topLeftCell="A17" workbookViewId="0">
      <selection activeCell="C25" sqref="C25"/>
    </sheetView>
  </sheetViews>
  <sheetFormatPr defaultRowHeight="14.5" x14ac:dyDescent="0.35"/>
  <sheetData>
    <row r="1" spans="1:5" x14ac:dyDescent="0.35">
      <c r="A1" t="s">
        <v>42</v>
      </c>
      <c r="B1" t="s">
        <v>0</v>
      </c>
      <c r="C1" t="s">
        <v>30</v>
      </c>
      <c r="D1" s="37" t="s">
        <v>31</v>
      </c>
      <c r="E1" s="37" t="s">
        <v>29</v>
      </c>
    </row>
    <row r="2" spans="1:5" x14ac:dyDescent="0.35">
      <c r="A2">
        <v>12</v>
      </c>
      <c r="B2">
        <v>0</v>
      </c>
      <c r="C2" t="s">
        <v>2</v>
      </c>
      <c r="D2">
        <v>1.0150306419509578E-3</v>
      </c>
      <c r="E2">
        <v>4.326819293188907E-2</v>
      </c>
    </row>
    <row r="3" spans="1:5" x14ac:dyDescent="0.35">
      <c r="A3">
        <v>12</v>
      </c>
      <c r="B3">
        <v>0</v>
      </c>
      <c r="C3" t="s">
        <v>5</v>
      </c>
      <c r="D3">
        <v>-1.0288902555794125E-2</v>
      </c>
      <c r="E3">
        <v>-0.18001432327653918</v>
      </c>
    </row>
    <row r="4" spans="1:5" x14ac:dyDescent="0.35">
      <c r="A4">
        <v>12</v>
      </c>
      <c r="B4">
        <v>0</v>
      </c>
      <c r="C4" t="s">
        <v>6</v>
      </c>
      <c r="D4">
        <v>-2.2209221988765153E-3</v>
      </c>
      <c r="E4">
        <v>-1.8066999268623141E-2</v>
      </c>
    </row>
    <row r="5" spans="1:5" x14ac:dyDescent="0.35">
      <c r="A5">
        <v>12</v>
      </c>
      <c r="B5">
        <v>0</v>
      </c>
      <c r="C5" t="s">
        <v>25</v>
      </c>
      <c r="D5">
        <v>1.0795404474303527</v>
      </c>
      <c r="E5">
        <v>0.87978658961507805</v>
      </c>
    </row>
    <row r="6" spans="1:5" x14ac:dyDescent="0.35">
      <c r="A6">
        <v>12</v>
      </c>
      <c r="B6">
        <v>0</v>
      </c>
      <c r="C6" t="s">
        <v>4</v>
      </c>
      <c r="D6">
        <v>1.5712758328452574E-2</v>
      </c>
      <c r="E6">
        <v>1.2715389375223129E-2</v>
      </c>
    </row>
    <row r="7" spans="1:5" x14ac:dyDescent="0.35">
      <c r="A7">
        <v>12</v>
      </c>
      <c r="B7">
        <v>0.2</v>
      </c>
      <c r="C7" t="s">
        <v>2</v>
      </c>
      <c r="D7">
        <v>1.0534240215172342E-3</v>
      </c>
      <c r="E7">
        <v>3.7336552589604804E-2</v>
      </c>
    </row>
    <row r="8" spans="1:5" x14ac:dyDescent="0.35">
      <c r="A8">
        <v>12</v>
      </c>
      <c r="B8">
        <v>0.2</v>
      </c>
      <c r="C8" t="s">
        <v>5</v>
      </c>
      <c r="D8">
        <v>-7.9847955505218272E-3</v>
      </c>
      <c r="E8">
        <v>-0.15202444906523122</v>
      </c>
    </row>
    <row r="9" spans="1:5" x14ac:dyDescent="0.35">
      <c r="A9">
        <v>12</v>
      </c>
      <c r="B9">
        <v>0.2</v>
      </c>
      <c r="C9" t="s">
        <v>6</v>
      </c>
      <c r="D9">
        <v>-1.8577108743364986E-3</v>
      </c>
      <c r="E9">
        <v>-1.9759884253113376E-2</v>
      </c>
    </row>
    <row r="10" spans="1:5" x14ac:dyDescent="0.35">
      <c r="A10">
        <v>12</v>
      </c>
      <c r="B10">
        <v>0.2</v>
      </c>
      <c r="C10" t="s">
        <v>25</v>
      </c>
      <c r="D10">
        <v>0.94452500294341113</v>
      </c>
      <c r="E10">
        <v>0.77660029386378016</v>
      </c>
    </row>
    <row r="11" spans="1:5" x14ac:dyDescent="0.35">
      <c r="A11">
        <v>12</v>
      </c>
      <c r="B11">
        <v>0.2</v>
      </c>
      <c r="C11" t="s">
        <v>4</v>
      </c>
      <c r="D11">
        <v>2.2108166120640406E-2</v>
      </c>
      <c r="E11">
        <v>1.9224835269093035E-2</v>
      </c>
    </row>
    <row r="12" spans="1:5" x14ac:dyDescent="0.35">
      <c r="A12">
        <v>12</v>
      </c>
      <c r="B12">
        <v>0.32</v>
      </c>
      <c r="C12" t="s">
        <v>2</v>
      </c>
      <c r="D12">
        <v>9.1287351763307694E-4</v>
      </c>
      <c r="E12">
        <v>2.7718001139101126E-2</v>
      </c>
    </row>
    <row r="13" spans="1:5" x14ac:dyDescent="0.35">
      <c r="A13">
        <v>12</v>
      </c>
      <c r="B13">
        <v>0.32</v>
      </c>
      <c r="C13" t="s">
        <v>5</v>
      </c>
      <c r="D13">
        <v>-4.9559698167610435E-3</v>
      </c>
      <c r="E13">
        <v>-0.11474966343935465</v>
      </c>
    </row>
    <row r="14" spans="1:5" x14ac:dyDescent="0.35">
      <c r="A14">
        <v>12</v>
      </c>
      <c r="B14">
        <v>0.32</v>
      </c>
      <c r="C14" t="s">
        <v>6</v>
      </c>
      <c r="D14">
        <v>-1.3208937873767936E-3</v>
      </c>
      <c r="E14">
        <v>-1.5297527500663483E-2</v>
      </c>
    </row>
    <row r="15" spans="1:5" x14ac:dyDescent="0.35">
      <c r="A15">
        <v>12</v>
      </c>
      <c r="B15">
        <v>0.32</v>
      </c>
      <c r="C15" t="s">
        <v>25</v>
      </c>
      <c r="D15">
        <v>0.79758444449186283</v>
      </c>
      <c r="E15">
        <v>0.67246281024427945</v>
      </c>
    </row>
    <row r="16" spans="1:5" x14ac:dyDescent="0.35">
      <c r="A16">
        <v>12</v>
      </c>
      <c r="B16">
        <v>0.32</v>
      </c>
      <c r="C16" t="s">
        <v>4</v>
      </c>
      <c r="D16">
        <v>3.2524086975760202E-2</v>
      </c>
      <c r="E16">
        <v>2.699129228856819E-2</v>
      </c>
    </row>
    <row r="17" spans="1:5" x14ac:dyDescent="0.35">
      <c r="A17">
        <v>12</v>
      </c>
      <c r="B17">
        <v>0.48</v>
      </c>
      <c r="C17" t="s">
        <v>2</v>
      </c>
      <c r="D17">
        <v>8.1926417142821808E-4</v>
      </c>
      <c r="E17">
        <v>2.2386056736262573E-2</v>
      </c>
    </row>
    <row r="18" spans="1:5" x14ac:dyDescent="0.35">
      <c r="A18">
        <v>12</v>
      </c>
      <c r="B18">
        <v>0.48</v>
      </c>
      <c r="C18" t="s">
        <v>5</v>
      </c>
      <c r="D18">
        <v>-3.9311706157748004E-3</v>
      </c>
      <c r="E18">
        <v>-0.10064492514279709</v>
      </c>
    </row>
    <row r="19" spans="1:5" x14ac:dyDescent="0.35">
      <c r="A19">
        <v>12</v>
      </c>
      <c r="B19">
        <v>0.48</v>
      </c>
      <c r="C19" t="s">
        <v>6</v>
      </c>
      <c r="D19">
        <v>-1.940158782488663E-3</v>
      </c>
      <c r="E19">
        <v>-1.5632522760118062E-2</v>
      </c>
    </row>
    <row r="20" spans="1:5" x14ac:dyDescent="0.35">
      <c r="A20">
        <v>12</v>
      </c>
      <c r="B20">
        <v>0.48</v>
      </c>
      <c r="C20" t="s">
        <v>25</v>
      </c>
      <c r="D20">
        <v>0.70536432622282608</v>
      </c>
      <c r="E20">
        <v>0.59571784314832066</v>
      </c>
    </row>
    <row r="21" spans="1:5" x14ac:dyDescent="0.35">
      <c r="A21">
        <v>12</v>
      </c>
      <c r="B21">
        <v>0.48</v>
      </c>
      <c r="C21" t="s">
        <v>4</v>
      </c>
      <c r="D21">
        <v>5.3127130822439382E-2</v>
      </c>
      <c r="E21">
        <v>4.827249634049903E-2</v>
      </c>
    </row>
    <row r="22" spans="1:5" x14ac:dyDescent="0.35">
      <c r="A22">
        <v>12</v>
      </c>
      <c r="B22">
        <v>0.72</v>
      </c>
      <c r="C22" t="s">
        <v>2</v>
      </c>
      <c r="D22">
        <v>5.9258136427731145E-4</v>
      </c>
      <c r="E22">
        <v>1.0818705897040795E-2</v>
      </c>
    </row>
    <row r="23" spans="1:5" x14ac:dyDescent="0.35">
      <c r="A23">
        <v>12</v>
      </c>
      <c r="B23">
        <v>0.72</v>
      </c>
      <c r="C23" t="s">
        <v>5</v>
      </c>
      <c r="D23">
        <v>-1.770917093906437E-3</v>
      </c>
      <c r="E23">
        <v>-5.252730090967124E-2</v>
      </c>
    </row>
    <row r="24" spans="1:5" x14ac:dyDescent="0.35">
      <c r="A24">
        <v>12</v>
      </c>
      <c r="B24">
        <v>0.72</v>
      </c>
      <c r="C24" t="s">
        <v>6</v>
      </c>
      <c r="D24">
        <v>-3.0478470928579617E-4</v>
      </c>
      <c r="E24">
        <v>-3.1663597401024282E-3</v>
      </c>
    </row>
    <row r="25" spans="1:5" x14ac:dyDescent="0.35">
      <c r="A25">
        <v>12</v>
      </c>
      <c r="B25">
        <v>0.72</v>
      </c>
      <c r="C25" t="s">
        <v>25</v>
      </c>
      <c r="D25">
        <v>0.3794459733908675</v>
      </c>
      <c r="E25">
        <v>0.32239743573181567</v>
      </c>
    </row>
    <row r="26" spans="1:5" x14ac:dyDescent="0.35">
      <c r="A26">
        <v>12</v>
      </c>
      <c r="B26">
        <v>0.72</v>
      </c>
      <c r="C26" t="s">
        <v>4</v>
      </c>
      <c r="D26">
        <v>7.2471199847202225E-2</v>
      </c>
      <c r="E26">
        <v>6.4920006157430821E-2</v>
      </c>
    </row>
    <row r="27" spans="1:5" x14ac:dyDescent="0.35">
      <c r="A27">
        <v>1</v>
      </c>
      <c r="B27" s="7">
        <v>0</v>
      </c>
      <c r="C27" s="7" t="s">
        <v>2</v>
      </c>
      <c r="D27" s="7">
        <v>7.3496549868628924E-3</v>
      </c>
      <c r="E27" s="7">
        <v>3.0071543370930924E-2</v>
      </c>
    </row>
    <row r="28" spans="1:5" x14ac:dyDescent="0.35">
      <c r="A28">
        <v>1</v>
      </c>
      <c r="B28" s="7">
        <v>0</v>
      </c>
      <c r="C28" s="7" t="s">
        <v>5</v>
      </c>
      <c r="D28" s="7">
        <v>-3.6726977435999467E-3</v>
      </c>
      <c r="E28" s="7">
        <v>-7.017575034787564E-2</v>
      </c>
    </row>
    <row r="29" spans="1:5" x14ac:dyDescent="0.35">
      <c r="A29">
        <v>1</v>
      </c>
      <c r="B29" s="7">
        <v>0</v>
      </c>
      <c r="C29" s="7" t="s">
        <v>6</v>
      </c>
      <c r="D29" s="7">
        <v>-2.3780622499112668E-3</v>
      </c>
      <c r="E29" s="7">
        <v>-2.1234274383034889E-2</v>
      </c>
    </row>
    <row r="30" spans="1:5" x14ac:dyDescent="0.35">
      <c r="A30">
        <v>1</v>
      </c>
      <c r="B30" s="7">
        <v>0</v>
      </c>
      <c r="C30" s="7" t="s">
        <v>4</v>
      </c>
      <c r="D30" s="7">
        <v>4.5594968756392282E-2</v>
      </c>
      <c r="E30" s="7">
        <v>4.1760089667670329E-2</v>
      </c>
    </row>
    <row r="31" spans="1:5" x14ac:dyDescent="0.35">
      <c r="A31">
        <v>1</v>
      </c>
      <c r="B31" s="7">
        <v>0</v>
      </c>
      <c r="C31" s="7" t="s">
        <v>3</v>
      </c>
      <c r="D31" s="7">
        <v>0.11028560618632739</v>
      </c>
      <c r="E31" s="7">
        <v>3.0071543370930928E-2</v>
      </c>
    </row>
    <row r="32" spans="1:5" x14ac:dyDescent="0.35">
      <c r="A32">
        <v>1</v>
      </c>
      <c r="B32" s="7">
        <v>0.2</v>
      </c>
      <c r="C32" s="7" t="s">
        <v>2</v>
      </c>
      <c r="D32" s="7">
        <v>3.6754818468680288E-3</v>
      </c>
      <c r="E32" s="7">
        <v>1.277784937511209E-2</v>
      </c>
    </row>
    <row r="33" spans="1:5" x14ac:dyDescent="0.35">
      <c r="A33">
        <v>1</v>
      </c>
      <c r="B33" s="7">
        <v>0.2</v>
      </c>
      <c r="C33" s="7" t="s">
        <v>5</v>
      </c>
      <c r="D33" s="7">
        <v>-1.8720027809925198E-3</v>
      </c>
      <c r="E33" s="7">
        <v>-3.8678422347649219E-2</v>
      </c>
    </row>
    <row r="34" spans="1:5" x14ac:dyDescent="0.35">
      <c r="A34">
        <v>1</v>
      </c>
      <c r="B34" s="7">
        <v>0.2</v>
      </c>
      <c r="C34" s="7" t="s">
        <v>6</v>
      </c>
      <c r="D34" s="7">
        <v>-7.4935466901922038E-4</v>
      </c>
      <c r="E34" s="7">
        <v>-8.7287125147618768E-3</v>
      </c>
    </row>
    <row r="35" spans="1:5" x14ac:dyDescent="0.35">
      <c r="A35">
        <v>1</v>
      </c>
      <c r="B35" s="7">
        <v>0.2</v>
      </c>
      <c r="C35" s="7" t="s">
        <v>4</v>
      </c>
      <c r="D35" s="7">
        <v>6.5908579065815834E-2</v>
      </c>
      <c r="E35" s="7">
        <v>6.2167825015868025E-2</v>
      </c>
    </row>
    <row r="36" spans="1:5" x14ac:dyDescent="0.35">
      <c r="A36">
        <v>1</v>
      </c>
      <c r="B36" s="7">
        <v>0.2</v>
      </c>
      <c r="C36" s="7" t="s">
        <v>3</v>
      </c>
      <c r="D36" s="7">
        <v>0.20800573128345221</v>
      </c>
      <c r="E36" s="7">
        <v>1.277784937511209E-2</v>
      </c>
    </row>
    <row r="37" spans="1:5" x14ac:dyDescent="0.35">
      <c r="A37">
        <v>1</v>
      </c>
      <c r="B37" s="7">
        <v>0.32</v>
      </c>
      <c r="C37" s="7" t="s">
        <v>2</v>
      </c>
      <c r="D37" s="7">
        <v>3.0756242972478712E-3</v>
      </c>
      <c r="E37" s="7">
        <v>6.160898761474666E-3</v>
      </c>
    </row>
    <row r="38" spans="1:5" x14ac:dyDescent="0.35">
      <c r="A38">
        <v>1</v>
      </c>
      <c r="B38" s="7">
        <v>0.32</v>
      </c>
      <c r="C38" s="7" t="s">
        <v>5</v>
      </c>
      <c r="D38" s="7">
        <v>-7.8628669609869266E-4</v>
      </c>
      <c r="E38" s="7">
        <v>-1.9525650919850476E-2</v>
      </c>
    </row>
    <row r="39" spans="1:5" x14ac:dyDescent="0.35">
      <c r="A39">
        <v>1</v>
      </c>
      <c r="B39" s="7">
        <v>0.32</v>
      </c>
      <c r="C39" s="7" t="s">
        <v>6</v>
      </c>
      <c r="D39" s="7">
        <v>3.9290579789354058E-5</v>
      </c>
      <c r="E39" s="7">
        <v>4.9666210409700438E-4</v>
      </c>
    </row>
    <row r="40" spans="1:5" x14ac:dyDescent="0.35">
      <c r="A40">
        <v>1</v>
      </c>
      <c r="B40" s="7">
        <v>0.32</v>
      </c>
      <c r="C40" s="7" t="s">
        <v>4</v>
      </c>
      <c r="D40" s="7">
        <v>7.3714614429411421E-2</v>
      </c>
      <c r="E40" s="7">
        <v>6.7052587945196071E-2</v>
      </c>
    </row>
    <row r="41" spans="1:5" x14ac:dyDescent="0.35">
      <c r="A41">
        <v>1</v>
      </c>
      <c r="B41" s="7">
        <v>0.32</v>
      </c>
      <c r="C41" s="7" t="s">
        <v>3</v>
      </c>
      <c r="D41" s="7">
        <v>0.14863202688741964</v>
      </c>
      <c r="E41" s="7">
        <v>6.1608987614746678E-3</v>
      </c>
    </row>
    <row r="42" spans="1:5" x14ac:dyDescent="0.35">
      <c r="A42">
        <v>1</v>
      </c>
      <c r="B42" s="7">
        <v>0.48</v>
      </c>
      <c r="C42" s="7" t="s">
        <v>2</v>
      </c>
      <c r="D42" s="7">
        <v>3.4019620836061915E-3</v>
      </c>
      <c r="E42" s="7">
        <v>8.2843056970170817E-3</v>
      </c>
    </row>
    <row r="43" spans="1:5" x14ac:dyDescent="0.35">
      <c r="A43">
        <v>1</v>
      </c>
      <c r="B43" s="7">
        <v>0.48</v>
      </c>
      <c r="C43" s="7" t="s">
        <v>5</v>
      </c>
      <c r="D43" s="7">
        <v>-9.3343963816882995E-4</v>
      </c>
      <c r="E43" s="7">
        <v>-2.6586570198790998E-2</v>
      </c>
    </row>
    <row r="44" spans="1:5" x14ac:dyDescent="0.35">
      <c r="A44">
        <v>1</v>
      </c>
      <c r="B44" s="7">
        <v>0.48</v>
      </c>
      <c r="C44" s="7" t="s">
        <v>6</v>
      </c>
      <c r="D44" s="7">
        <v>-7.8280493365530791E-4</v>
      </c>
      <c r="E44" s="7">
        <v>-7.8583738144531994E-3</v>
      </c>
    </row>
    <row r="45" spans="1:5" x14ac:dyDescent="0.35">
      <c r="A45">
        <v>1</v>
      </c>
      <c r="B45" s="7">
        <v>0.48</v>
      </c>
      <c r="C45" s="7" t="s">
        <v>4</v>
      </c>
      <c r="D45" s="7">
        <v>7.5865718791194428E-2</v>
      </c>
      <c r="E45" s="7">
        <v>7.5086938609245757E-2</v>
      </c>
    </row>
    <row r="46" spans="1:5" x14ac:dyDescent="0.35">
      <c r="A46">
        <v>1</v>
      </c>
      <c r="B46" s="7">
        <v>0.48</v>
      </c>
      <c r="C46" s="7" t="s">
        <v>3</v>
      </c>
      <c r="D46" s="7">
        <v>0.15400931490386569</v>
      </c>
      <c r="E46" s="7">
        <v>8.2843056970170817E-3</v>
      </c>
    </row>
    <row r="47" spans="1:5" x14ac:dyDescent="0.35">
      <c r="A47">
        <v>1</v>
      </c>
      <c r="B47" s="7">
        <v>0.72</v>
      </c>
      <c r="C47" s="7" t="s">
        <v>2</v>
      </c>
      <c r="D47" s="7">
        <v>2.5302898856168769E-3</v>
      </c>
      <c r="E47" s="7">
        <v>8.2782784041360042E-3</v>
      </c>
    </row>
    <row r="48" spans="1:5" x14ac:dyDescent="0.35">
      <c r="A48">
        <v>1</v>
      </c>
      <c r="B48" s="7">
        <v>0.72</v>
      </c>
      <c r="C48" s="7" t="s">
        <v>5</v>
      </c>
      <c r="D48" s="7">
        <v>-9.3137276397977839E-4</v>
      </c>
      <c r="E48" s="7">
        <v>-2.9225770957102975E-2</v>
      </c>
    </row>
    <row r="49" spans="1:5" x14ac:dyDescent="0.35">
      <c r="A49">
        <v>1</v>
      </c>
      <c r="B49" s="7">
        <v>0.72</v>
      </c>
      <c r="C49" s="7" t="s">
        <v>6</v>
      </c>
      <c r="D49" s="7">
        <v>1.5854279456753865E-3</v>
      </c>
      <c r="E49" s="7">
        <v>1.5100127286608846E-2</v>
      </c>
    </row>
    <row r="50" spans="1:5" x14ac:dyDescent="0.35">
      <c r="A50">
        <v>1</v>
      </c>
      <c r="B50" s="7">
        <v>0.72</v>
      </c>
      <c r="C50" s="7" t="s">
        <v>4</v>
      </c>
      <c r="D50" s="7">
        <v>0.10435638897433042</v>
      </c>
      <c r="E50" s="7">
        <v>7.9868886329230476E-2</v>
      </c>
    </row>
    <row r="51" spans="1:5" x14ac:dyDescent="0.35">
      <c r="A51">
        <v>1</v>
      </c>
      <c r="B51" s="7">
        <v>0.72</v>
      </c>
      <c r="C51" s="7" t="s">
        <v>3</v>
      </c>
      <c r="D51" s="7">
        <v>0.51629841620343941</v>
      </c>
      <c r="E51" s="7">
        <v>8.2782784041360042E-3</v>
      </c>
    </row>
    <row r="52" spans="1:5" x14ac:dyDescent="0.35">
      <c r="A52">
        <v>2</v>
      </c>
      <c r="B52" s="10">
        <v>0</v>
      </c>
      <c r="C52" s="10" t="s">
        <v>2</v>
      </c>
      <c r="D52" s="10">
        <v>6.4633711532151366E-3</v>
      </c>
      <c r="E52" s="10">
        <v>3.2879074332410593E-2</v>
      </c>
    </row>
    <row r="53" spans="1:5" x14ac:dyDescent="0.35">
      <c r="A53">
        <v>2</v>
      </c>
      <c r="B53" s="10">
        <v>0</v>
      </c>
      <c r="C53" s="10" t="s">
        <v>5</v>
      </c>
      <c r="D53" s="10">
        <v>-4.0780485352386788E-3</v>
      </c>
      <c r="E53" s="10">
        <v>-7.8897915439300498E-2</v>
      </c>
    </row>
    <row r="54" spans="1:5" x14ac:dyDescent="0.35">
      <c r="A54">
        <v>2</v>
      </c>
      <c r="B54" s="10">
        <v>0</v>
      </c>
      <c r="C54" s="10" t="s">
        <v>6</v>
      </c>
      <c r="D54" s="10">
        <v>-2.1988826477853164E-3</v>
      </c>
      <c r="E54" s="10">
        <v>-1.9642016958001468E-2</v>
      </c>
    </row>
    <row r="55" spans="1:5" x14ac:dyDescent="0.35">
      <c r="A55">
        <v>2</v>
      </c>
      <c r="B55" s="10">
        <v>0</v>
      </c>
      <c r="C55" s="10" t="s">
        <v>4</v>
      </c>
      <c r="D55" s="10">
        <v>4.0072834267802129E-2</v>
      </c>
      <c r="E55" s="10">
        <v>3.415459022638876E-2</v>
      </c>
    </row>
    <row r="56" spans="1:5" x14ac:dyDescent="0.35">
      <c r="A56">
        <v>2</v>
      </c>
      <c r="B56" s="10">
        <v>0</v>
      </c>
      <c r="C56" s="10" t="s">
        <v>3</v>
      </c>
      <c r="D56" s="10">
        <v>0.11077558986291511</v>
      </c>
      <c r="E56" s="10">
        <v>3.2879074332410593E-2</v>
      </c>
    </row>
    <row r="57" spans="1:5" x14ac:dyDescent="0.35">
      <c r="A57">
        <v>2</v>
      </c>
      <c r="B57" s="10">
        <v>0.2</v>
      </c>
      <c r="C57" s="10" t="s">
        <v>2</v>
      </c>
      <c r="D57" s="10">
        <v>5.7942566194280516E-3</v>
      </c>
      <c r="E57" s="10">
        <v>1.5953257051839156E-2</v>
      </c>
    </row>
    <row r="58" spans="1:5" x14ac:dyDescent="0.35">
      <c r="A58">
        <v>2</v>
      </c>
      <c r="B58" s="10">
        <v>0.2</v>
      </c>
      <c r="C58" s="10" t="s">
        <v>5</v>
      </c>
      <c r="D58" s="10">
        <v>-2.0208709116073735E-3</v>
      </c>
      <c r="E58" s="10">
        <v>-4.1100364038829579E-2</v>
      </c>
    </row>
    <row r="59" spans="1:5" x14ac:dyDescent="0.35">
      <c r="A59">
        <v>2</v>
      </c>
      <c r="B59" s="10">
        <v>0.2</v>
      </c>
      <c r="C59" s="10" t="s">
        <v>6</v>
      </c>
      <c r="D59" s="10">
        <v>-9.6160402666329203E-4</v>
      </c>
      <c r="E59" s="10">
        <v>-1.0747365604317827E-2</v>
      </c>
    </row>
    <row r="60" spans="1:5" x14ac:dyDescent="0.35">
      <c r="A60">
        <v>2</v>
      </c>
      <c r="B60" s="10">
        <v>0.2</v>
      </c>
      <c r="C60" s="10" t="s">
        <v>4</v>
      </c>
      <c r="D60" s="10">
        <v>6.3501887611389835E-2</v>
      </c>
      <c r="E60" s="10">
        <v>5.9020068928728742E-2</v>
      </c>
    </row>
    <row r="61" spans="1:5" x14ac:dyDescent="0.35">
      <c r="A61">
        <v>2</v>
      </c>
      <c r="B61" s="10">
        <v>0.2</v>
      </c>
      <c r="C61" s="10" t="s">
        <v>3</v>
      </c>
      <c r="D61" s="10">
        <v>0.15302988147892413</v>
      </c>
      <c r="E61" s="10">
        <v>1.595325705183916E-2</v>
      </c>
    </row>
    <row r="62" spans="1:5" x14ac:dyDescent="0.35">
      <c r="A62">
        <v>2</v>
      </c>
      <c r="B62" s="10">
        <v>0.32</v>
      </c>
      <c r="C62" s="10" t="s">
        <v>2</v>
      </c>
      <c r="D62" s="10">
        <v>3.5518084729996968E-3</v>
      </c>
      <c r="E62" s="10">
        <v>1.2310113584944484E-2</v>
      </c>
    </row>
    <row r="63" spans="1:5" x14ac:dyDescent="0.35">
      <c r="A63">
        <v>2</v>
      </c>
      <c r="B63" s="10">
        <v>0.32</v>
      </c>
      <c r="C63" s="10" t="s">
        <v>5</v>
      </c>
      <c r="D63" s="10">
        <v>-1.5665510108082629E-3</v>
      </c>
      <c r="E63" s="10">
        <v>-3.7197057989579799E-2</v>
      </c>
    </row>
    <row r="64" spans="1:5" x14ac:dyDescent="0.35">
      <c r="A64">
        <v>2</v>
      </c>
      <c r="B64" s="10">
        <v>0.32</v>
      </c>
      <c r="C64" s="10" t="s">
        <v>6</v>
      </c>
      <c r="D64" s="10">
        <v>-1.3890358533196187E-5</v>
      </c>
      <c r="E64" s="10">
        <v>-1.6222744746206185E-4</v>
      </c>
    </row>
    <row r="65" spans="1:5" x14ac:dyDescent="0.35">
      <c r="A65">
        <v>2</v>
      </c>
      <c r="B65" s="10">
        <v>0.32</v>
      </c>
      <c r="C65" s="10" t="s">
        <v>4</v>
      </c>
      <c r="D65" s="10">
        <v>7.2707556723009215E-2</v>
      </c>
      <c r="E65" s="10">
        <v>6.0575741836056456E-2</v>
      </c>
    </row>
    <row r="66" spans="1:5" x14ac:dyDescent="0.35">
      <c r="A66">
        <v>2</v>
      </c>
      <c r="B66" s="10">
        <v>0.32</v>
      </c>
      <c r="C66" s="10" t="s">
        <v>3</v>
      </c>
      <c r="D66" s="10">
        <v>0.25135648057167304</v>
      </c>
      <c r="E66" s="10">
        <v>1.2310113584944484E-2</v>
      </c>
    </row>
    <row r="67" spans="1:5" x14ac:dyDescent="0.35">
      <c r="A67">
        <v>2</v>
      </c>
      <c r="B67" s="10">
        <v>0.48</v>
      </c>
      <c r="C67" s="10" t="s">
        <v>2</v>
      </c>
      <c r="D67" s="10">
        <v>5.2074849763776247E-3</v>
      </c>
      <c r="E67" s="10">
        <v>1.0119787747854117E-2</v>
      </c>
    </row>
    <row r="68" spans="1:5" x14ac:dyDescent="0.35">
      <c r="A68">
        <v>2</v>
      </c>
      <c r="B68" s="10">
        <v>0.48</v>
      </c>
      <c r="C68" s="10" t="s">
        <v>5</v>
      </c>
      <c r="D68" s="10">
        <v>-1.3040208729041319E-3</v>
      </c>
      <c r="E68" s="10">
        <v>-3.2034077493290493E-2</v>
      </c>
    </row>
    <row r="69" spans="1:5" x14ac:dyDescent="0.35">
      <c r="A69">
        <v>2</v>
      </c>
      <c r="B69" s="10">
        <v>0.48</v>
      </c>
      <c r="C69" s="10" t="s">
        <v>6</v>
      </c>
      <c r="D69" s="10">
        <v>5.6049170863104749E-4</v>
      </c>
      <c r="E69" s="10">
        <v>3.7216060319401282E-3</v>
      </c>
    </row>
    <row r="70" spans="1:5" x14ac:dyDescent="0.35">
      <c r="A70">
        <v>2</v>
      </c>
      <c r="B70" s="10">
        <v>0.48</v>
      </c>
      <c r="C70" s="10" t="s">
        <v>4</v>
      </c>
      <c r="D70" s="10">
        <v>0.12751795788648382</v>
      </c>
      <c r="E70" s="10">
        <v>0.11391117565959079</v>
      </c>
    </row>
    <row r="71" spans="1:5" x14ac:dyDescent="0.35">
      <c r="A71">
        <v>2</v>
      </c>
      <c r="B71" s="10">
        <v>0.48</v>
      </c>
      <c r="C71" s="10" t="s">
        <v>3</v>
      </c>
      <c r="D71" s="10">
        <v>0.26932269873003439</v>
      </c>
      <c r="E71" s="10">
        <v>1.0119787747854117E-2</v>
      </c>
    </row>
    <row r="72" spans="1:5" x14ac:dyDescent="0.35">
      <c r="A72">
        <v>2</v>
      </c>
      <c r="B72" s="10">
        <v>0.72</v>
      </c>
      <c r="C72" s="10" t="s">
        <v>2</v>
      </c>
      <c r="D72" s="10">
        <v>4.4784048018190663E-4</v>
      </c>
      <c r="E72" s="10">
        <v>5.6206987746091155E-4</v>
      </c>
    </row>
    <row r="73" spans="1:5" x14ac:dyDescent="0.35">
      <c r="A73">
        <v>2</v>
      </c>
      <c r="B73" s="10">
        <v>0.72</v>
      </c>
      <c r="C73" s="10" t="s">
        <v>5</v>
      </c>
      <c r="D73" s="10">
        <v>-1.0208811238051096E-4</v>
      </c>
      <c r="E73" s="10">
        <v>-2.9758742428578726E-3</v>
      </c>
    </row>
    <row r="74" spans="1:5" x14ac:dyDescent="0.35">
      <c r="A74">
        <v>2</v>
      </c>
      <c r="B74" s="10">
        <v>0.72</v>
      </c>
      <c r="C74" s="10" t="s">
        <v>6</v>
      </c>
      <c r="D74" s="10">
        <v>-5.0507615136241182E-5</v>
      </c>
      <c r="E74" s="10">
        <v>-5.603152512633976E-4</v>
      </c>
    </row>
    <row r="75" spans="1:5" x14ac:dyDescent="0.35">
      <c r="A75">
        <v>2</v>
      </c>
      <c r="B75" s="10">
        <v>0.72</v>
      </c>
      <c r="C75" s="10" t="s">
        <v>4</v>
      </c>
      <c r="D75" s="10">
        <v>8.8663672983351788E-2</v>
      </c>
      <c r="E75" s="10">
        <v>8.8613179751416526E-2</v>
      </c>
    </row>
    <row r="76" spans="1:5" x14ac:dyDescent="0.35">
      <c r="A76">
        <v>2</v>
      </c>
      <c r="B76" s="10">
        <v>0.72</v>
      </c>
      <c r="C76" s="10" t="s">
        <v>3</v>
      </c>
      <c r="D76" s="10">
        <v>0.11020224215262962</v>
      </c>
      <c r="E76" s="10">
        <v>5.6206987746091144E-4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60" workbookViewId="0">
      <selection activeCell="H16" sqref="H16"/>
    </sheetView>
  </sheetViews>
  <sheetFormatPr defaultRowHeight="14.5" x14ac:dyDescent="0.35"/>
  <cols>
    <col min="1" max="16384" width="8.7265625" style="39"/>
  </cols>
  <sheetData>
    <row r="1" spans="1:5" x14ac:dyDescent="0.35">
      <c r="A1" s="37" t="s">
        <v>42</v>
      </c>
      <c r="B1" s="37" t="s">
        <v>0</v>
      </c>
      <c r="C1" s="37" t="s">
        <v>23</v>
      </c>
      <c r="D1" s="37" t="s">
        <v>41</v>
      </c>
    </row>
    <row r="2" spans="1:5" x14ac:dyDescent="0.35">
      <c r="A2" s="37">
        <v>12</v>
      </c>
      <c r="B2" s="37">
        <v>0</v>
      </c>
      <c r="C2" s="40">
        <v>1.1621724399105786</v>
      </c>
      <c r="D2" s="41">
        <v>3.2730678902630643E-2</v>
      </c>
      <c r="E2" s="42"/>
    </row>
    <row r="3" spans="1:5" x14ac:dyDescent="0.35">
      <c r="A3" s="37">
        <v>12</v>
      </c>
      <c r="B3" s="37">
        <v>0.2</v>
      </c>
      <c r="C3" s="40">
        <v>1.0924805087081104</v>
      </c>
      <c r="D3" s="41">
        <v>5.3436653198943744E-2</v>
      </c>
      <c r="E3" s="42"/>
    </row>
    <row r="4" spans="1:5" x14ac:dyDescent="0.35">
      <c r="A4" s="37">
        <v>12</v>
      </c>
      <c r="B4" s="37">
        <v>0.32</v>
      </c>
      <c r="C4" s="40">
        <v>1.047812548549556</v>
      </c>
      <c r="D4" s="41">
        <v>5.4003630710060001E-2</v>
      </c>
      <c r="E4" s="42"/>
    </row>
    <row r="5" spans="1:5" x14ac:dyDescent="0.35">
      <c r="A5" s="37">
        <v>12</v>
      </c>
      <c r="B5" s="37">
        <v>0.48</v>
      </c>
      <c r="C5" s="40">
        <v>1.0394246694971603</v>
      </c>
      <c r="D5" s="41">
        <v>6.1708917440416684E-2</v>
      </c>
      <c r="E5" s="42"/>
    </row>
    <row r="6" spans="1:5" x14ac:dyDescent="0.35">
      <c r="A6" s="37">
        <v>12</v>
      </c>
      <c r="B6" s="37">
        <v>0.72</v>
      </c>
      <c r="C6" s="40">
        <v>1.0046838212601799</v>
      </c>
      <c r="D6" s="41">
        <v>7.3205539527538624E-2</v>
      </c>
      <c r="E6" s="42"/>
    </row>
    <row r="7" spans="1:5" x14ac:dyDescent="0.35">
      <c r="A7" s="37">
        <v>1</v>
      </c>
      <c r="B7" s="37">
        <v>0</v>
      </c>
      <c r="C7" s="40">
        <v>1.0567577445318659</v>
      </c>
      <c r="D7" s="43">
        <v>3.3370258916648243E-2</v>
      </c>
      <c r="E7" s="42"/>
    </row>
    <row r="8" spans="1:5" x14ac:dyDescent="0.35">
      <c r="A8" s="37">
        <v>1</v>
      </c>
      <c r="B8" s="37">
        <v>0.2</v>
      </c>
      <c r="C8" s="40">
        <v>1.0177800383393565</v>
      </c>
      <c r="D8" s="43">
        <v>3.2551370400632031E-2</v>
      </c>
      <c r="E8" s="42"/>
    </row>
    <row r="9" spans="1:5" x14ac:dyDescent="0.35">
      <c r="A9" s="37">
        <v>1</v>
      </c>
      <c r="B9" s="37">
        <v>0.32</v>
      </c>
      <c r="C9" s="40">
        <v>1.0002876430497945</v>
      </c>
      <c r="D9" s="43">
        <v>2.2196689693539821E-2</v>
      </c>
      <c r="E9" s="42"/>
    </row>
    <row r="10" spans="1:5" x14ac:dyDescent="0.35">
      <c r="A10" s="37">
        <v>1</v>
      </c>
      <c r="B10" s="37">
        <v>0.48</v>
      </c>
      <c r="C10" s="40">
        <v>1.0072986780442545</v>
      </c>
      <c r="D10" s="43">
        <v>2.194169265786388E-2</v>
      </c>
      <c r="E10" s="42"/>
    </row>
    <row r="11" spans="1:5" x14ac:dyDescent="0.35">
      <c r="A11" s="37">
        <v>1</v>
      </c>
      <c r="B11" s="37">
        <v>0.72</v>
      </c>
      <c r="C11" s="40">
        <v>0.9787281782070788</v>
      </c>
      <c r="D11" s="43">
        <v>7.8021788137635037E-2</v>
      </c>
      <c r="E11" s="42"/>
    </row>
    <row r="12" spans="1:5" x14ac:dyDescent="0.35">
      <c r="A12" s="37">
        <v>2</v>
      </c>
      <c r="B12" s="37">
        <v>0</v>
      </c>
      <c r="C12" s="40">
        <v>1.0684775782124709</v>
      </c>
      <c r="D12" s="43">
        <v>4.1947854849441475E-2</v>
      </c>
      <c r="E12" s="42"/>
    </row>
    <row r="13" spans="1:5" x14ac:dyDescent="0.35">
      <c r="A13" s="37">
        <v>2</v>
      </c>
      <c r="B13" s="37">
        <v>0.2</v>
      </c>
      <c r="C13" s="40">
        <v>1.019082201330139</v>
      </c>
      <c r="D13" s="43">
        <v>3.3371040565741972E-2</v>
      </c>
      <c r="E13" s="42"/>
    </row>
    <row r="14" spans="1:5" x14ac:dyDescent="0.35">
      <c r="A14" s="37">
        <v>2</v>
      </c>
      <c r="B14" s="37">
        <v>0.32</v>
      </c>
      <c r="C14" s="40">
        <v>1.0008141756849385</v>
      </c>
      <c r="D14" s="43">
        <v>3.5686182842009952E-2</v>
      </c>
      <c r="E14" s="42"/>
    </row>
    <row r="15" spans="1:5" x14ac:dyDescent="0.35">
      <c r="A15" s="37">
        <v>2</v>
      </c>
      <c r="B15" s="37">
        <v>0.48</v>
      </c>
      <c r="C15" s="40">
        <v>0.99205156601930289</v>
      </c>
      <c r="D15" s="43">
        <v>4.2704481016085073E-2</v>
      </c>
      <c r="E15" s="42"/>
    </row>
    <row r="16" spans="1:5" x14ac:dyDescent="0.35">
      <c r="A16" s="37">
        <v>2</v>
      </c>
      <c r="B16" s="37">
        <v>0.72</v>
      </c>
      <c r="C16" s="40">
        <v>1.0006655478606408</v>
      </c>
      <c r="D16" s="43">
        <v>6.8694469273125466E-3</v>
      </c>
      <c r="E16" s="42"/>
    </row>
    <row r="17" spans="1:4" x14ac:dyDescent="0.35">
      <c r="A17" s="37"/>
      <c r="B17" s="37"/>
      <c r="C17" s="37"/>
      <c r="D17" s="3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zoomScale="77" workbookViewId="0">
      <selection activeCell="D5" sqref="D5"/>
    </sheetView>
  </sheetViews>
  <sheetFormatPr defaultColWidth="8.90625" defaultRowHeight="12.5" x14ac:dyDescent="0.25"/>
  <cols>
    <col min="1" max="3" width="8.90625" style="2"/>
    <col min="4" max="4" width="13.36328125" style="2" bestFit="1" customWidth="1"/>
    <col min="5" max="16" width="8.90625" style="2"/>
    <col min="17" max="17" width="12.36328125" style="2" bestFit="1" customWidth="1"/>
    <col min="18" max="16384" width="8.90625" style="2"/>
  </cols>
  <sheetData>
    <row r="1" spans="1:25" ht="14.5" x14ac:dyDescent="0.35">
      <c r="A1" s="8" t="s">
        <v>28</v>
      </c>
      <c r="B1" s="7"/>
      <c r="C1" s="7"/>
      <c r="D1" s="7" t="s">
        <v>39</v>
      </c>
      <c r="E1" s="7" t="s">
        <v>40</v>
      </c>
      <c r="G1" s="3" t="s">
        <v>0</v>
      </c>
      <c r="H1" s="3" t="s">
        <v>1</v>
      </c>
      <c r="I1" s="3">
        <v>0.2</v>
      </c>
      <c r="J1" s="3">
        <v>0.32</v>
      </c>
      <c r="K1" s="3">
        <v>0.48</v>
      </c>
      <c r="L1" s="3">
        <v>0.72</v>
      </c>
      <c r="N1" s="9" t="s">
        <v>28</v>
      </c>
      <c r="O1" s="10"/>
      <c r="P1" s="10" t="s">
        <v>26</v>
      </c>
      <c r="Q1" s="10" t="s">
        <v>27</v>
      </c>
      <c r="R1" s="10" t="s">
        <v>31</v>
      </c>
      <c r="T1" s="18" t="s">
        <v>0</v>
      </c>
      <c r="U1" s="18" t="s">
        <v>1</v>
      </c>
      <c r="V1" s="18">
        <v>0.2</v>
      </c>
      <c r="W1" s="18">
        <v>0.32</v>
      </c>
      <c r="X1" s="18">
        <v>0.48</v>
      </c>
      <c r="Y1" s="18">
        <v>0.72</v>
      </c>
    </row>
    <row r="2" spans="1:25" ht="14.5" x14ac:dyDescent="0.35">
      <c r="A2" s="7" t="s">
        <v>2</v>
      </c>
      <c r="B2" s="3">
        <v>3</v>
      </c>
      <c r="C2" s="7" t="s">
        <v>2</v>
      </c>
      <c r="D2" s="34">
        <f>B5*B7/B9</f>
        <v>1.6314255360821324E-2</v>
      </c>
      <c r="E2" s="33">
        <f>D2*(B2/B7)</f>
        <v>4.1426788205261481E-2</v>
      </c>
      <c r="G2" s="3" t="s">
        <v>2</v>
      </c>
      <c r="H2" s="3">
        <v>3</v>
      </c>
      <c r="I2" s="3">
        <v>1.2</v>
      </c>
      <c r="J2" s="3">
        <v>0.5</v>
      </c>
      <c r="K2" s="3">
        <v>0.9</v>
      </c>
      <c r="L2" s="3">
        <v>0.3</v>
      </c>
      <c r="N2" s="10" t="s">
        <v>2</v>
      </c>
      <c r="O2" s="18">
        <v>3.9005476250926874</v>
      </c>
      <c r="P2" s="10" t="s">
        <v>2</v>
      </c>
      <c r="Q2" s="10">
        <f>O5*O7/O9</f>
        <v>1.3447051265499754E-2</v>
      </c>
      <c r="R2" s="29">
        <f>Q2*(O2/O7)</f>
        <v>4.4164366748100502E-2</v>
      </c>
      <c r="T2" s="18" t="s">
        <v>2</v>
      </c>
      <c r="U2" s="18">
        <v>3.9005476250926874</v>
      </c>
      <c r="V2" s="18">
        <v>1.3012301366613661</v>
      </c>
      <c r="W2" s="18">
        <v>1.1005063299253319</v>
      </c>
      <c r="X2" s="18">
        <v>0.50272097414081318</v>
      </c>
      <c r="Y2" s="18">
        <v>0</v>
      </c>
    </row>
    <row r="3" spans="1:25" ht="14.5" x14ac:dyDescent="0.35">
      <c r="A3" s="7" t="s">
        <v>5</v>
      </c>
      <c r="B3" s="3">
        <v>20</v>
      </c>
      <c r="C3" s="7" t="s">
        <v>5</v>
      </c>
      <c r="D3" s="34">
        <f>(B2*B5*B7*LN(B10/B7))/B9</f>
        <v>-8.159926225018049E-3</v>
      </c>
      <c r="E3" s="33">
        <f>D3*(B3/B7)</f>
        <v>-0.13813666964585394</v>
      </c>
      <c r="G3" s="3" t="s">
        <v>5</v>
      </c>
      <c r="H3" s="3">
        <v>20</v>
      </c>
      <c r="I3" s="3">
        <v>21</v>
      </c>
      <c r="J3" s="3">
        <v>25</v>
      </c>
      <c r="K3" s="3">
        <v>36</v>
      </c>
      <c r="L3" s="3">
        <v>50</v>
      </c>
      <c r="N3" s="10" t="s">
        <v>5</v>
      </c>
      <c r="O3" s="18">
        <v>20.999576241770409</v>
      </c>
      <c r="P3" s="10" t="s">
        <v>5</v>
      </c>
      <c r="Q3" s="10">
        <f>(O2*O5*O7*LN(O10/O7))/O9</f>
        <v>-9.0140468347865606E-3</v>
      </c>
      <c r="R3" s="29">
        <f>Q3*(O3/O7)</f>
        <v>-0.15938582818441191</v>
      </c>
      <c r="T3" s="18" t="s">
        <v>5</v>
      </c>
      <c r="U3" s="18">
        <v>20.999576241770409</v>
      </c>
      <c r="V3" s="18">
        <v>20.999827657834562</v>
      </c>
      <c r="W3" s="18">
        <v>21.999954458888777</v>
      </c>
      <c r="X3" s="18">
        <v>23.999907230850212</v>
      </c>
      <c r="Y3" s="18">
        <v>34</v>
      </c>
    </row>
    <row r="4" spans="1:25" ht="14.5" x14ac:dyDescent="0.35">
      <c r="A4" s="7" t="s">
        <v>6</v>
      </c>
      <c r="B4" s="4">
        <v>0.49541420096771005</v>
      </c>
      <c r="C4" s="7" t="s">
        <v>6</v>
      </c>
      <c r="D4" s="34">
        <f>((-B6*B4*B7^(B3-B4)*LN(B7))/B9)*(B7/B4)</f>
        <v>-6.8172632592978968E-2</v>
      </c>
      <c r="E4" s="33">
        <f>D4*(B4/B7)</f>
        <v>-2.8587176964477379E-2</v>
      </c>
      <c r="G4" s="3" t="s">
        <v>6</v>
      </c>
      <c r="H4" s="4">
        <v>0.49541420096771005</v>
      </c>
      <c r="I4" s="4">
        <v>1.0997497890143138</v>
      </c>
      <c r="J4" s="4">
        <v>0.79971596177462589</v>
      </c>
      <c r="K4" s="4">
        <v>1.0991238349976449</v>
      </c>
      <c r="L4" s="4">
        <v>0.89839680500362096</v>
      </c>
      <c r="N4" s="10" t="s">
        <v>6</v>
      </c>
      <c r="O4" s="31">
        <v>0.19406204386256046</v>
      </c>
      <c r="P4" s="10" t="s">
        <v>6</v>
      </c>
      <c r="Q4" s="10">
        <f>((-O6*O4*O7^(O3-O4)*LN(O7))/O9)*(O7/O4)</f>
        <v>-7.6366518691516019E-2</v>
      </c>
      <c r="R4" s="29">
        <f>Q4*(O4/O7)</f>
        <v>-1.2478516458185729E-2</v>
      </c>
      <c r="T4" s="18" t="s">
        <v>6</v>
      </c>
      <c r="U4" s="31">
        <v>0.19406204386256046</v>
      </c>
      <c r="V4" s="31">
        <v>0.99812435801241728</v>
      </c>
      <c r="W4" s="31">
        <v>0.49986128884679243</v>
      </c>
      <c r="X4" s="31">
        <v>1.0993160309476622</v>
      </c>
      <c r="Y4" s="31">
        <v>4.099704636568652</v>
      </c>
    </row>
    <row r="5" spans="1:25" ht="14.5" x14ac:dyDescent="0.35">
      <c r="A5" s="7" t="s">
        <v>3</v>
      </c>
      <c r="B5" s="3">
        <v>1</v>
      </c>
      <c r="C5" s="7" t="s">
        <v>25</v>
      </c>
      <c r="D5" s="34">
        <f>(B2*B5*B3*B7)/(B9*B10)</f>
        <v>0.97885532164927946</v>
      </c>
      <c r="E5" s="33">
        <f>(B10/B7)*D5</f>
        <v>0.82853576410522956</v>
      </c>
      <c r="G5" s="3" t="s">
        <v>3</v>
      </c>
      <c r="H5" s="3">
        <v>1</v>
      </c>
      <c r="I5" s="3">
        <v>1</v>
      </c>
      <c r="J5" s="3">
        <v>1</v>
      </c>
      <c r="K5" s="3">
        <v>0.91</v>
      </c>
      <c r="L5" s="3">
        <v>0.56000000000000005</v>
      </c>
      <c r="N5" s="10" t="s">
        <v>3</v>
      </c>
      <c r="O5" s="18">
        <v>1.0021347364939301</v>
      </c>
      <c r="P5" s="10" t="s">
        <v>25</v>
      </c>
      <c r="Q5" s="10">
        <f>(O2*O5*O3*O7)/(O9*O10)</f>
        <v>1.1013340712035036</v>
      </c>
      <c r="R5" s="29">
        <f>(O10/O7)*Q5</f>
        <v>0.9274329866962463</v>
      </c>
      <c r="T5" s="18" t="s">
        <v>3</v>
      </c>
      <c r="U5" s="18">
        <v>1.0021347364939301</v>
      </c>
      <c r="V5" s="18">
        <v>1.0015989386275448</v>
      </c>
      <c r="W5" s="18">
        <v>1.0005569629133058</v>
      </c>
      <c r="X5" s="18">
        <v>1.0013617961919865</v>
      </c>
      <c r="Y5" s="18">
        <v>0.85699999999999998</v>
      </c>
    </row>
    <row r="6" spans="1:25" ht="14.5" x14ac:dyDescent="0.35">
      <c r="A6" s="7" t="s">
        <v>4</v>
      </c>
      <c r="B6" s="3">
        <v>0.97</v>
      </c>
      <c r="C6" s="7" t="s">
        <v>4</v>
      </c>
      <c r="D6" s="34">
        <f>(B7*B7^(B3-B4))/B9</f>
        <v>0.4215417647668957</v>
      </c>
      <c r="E6" s="33">
        <f>D6*(B6/B7)</f>
        <v>0.34610278744501732</v>
      </c>
      <c r="G6" s="3" t="s">
        <v>4</v>
      </c>
      <c r="H6" s="3">
        <v>0.97</v>
      </c>
      <c r="I6" s="3">
        <v>0.96</v>
      </c>
      <c r="J6" s="3">
        <v>0.94</v>
      </c>
      <c r="K6" s="3">
        <v>1</v>
      </c>
      <c r="L6" s="3">
        <v>0.6</v>
      </c>
      <c r="N6" s="10" t="s">
        <v>4</v>
      </c>
      <c r="O6" s="18">
        <v>0.92471791214825882</v>
      </c>
      <c r="P6" s="10" t="s">
        <v>4</v>
      </c>
      <c r="Q6" s="10">
        <f>(O7*O7^(O3-O4))/O9</f>
        <v>0.48025292151575888</v>
      </c>
      <c r="R6" s="29">
        <f>Q6*(O6/O7)</f>
        <v>0.37393717936490189</v>
      </c>
      <c r="T6" s="18" t="s">
        <v>4</v>
      </c>
      <c r="U6" s="18">
        <v>0.92471791214825882</v>
      </c>
      <c r="V6" s="18">
        <v>0.92653240837151463</v>
      </c>
      <c r="W6" s="18">
        <v>0.79293708232824989</v>
      </c>
      <c r="X6" s="18">
        <v>0.83343928833436032</v>
      </c>
      <c r="Y6" s="18">
        <v>0.99197077011221868</v>
      </c>
    </row>
    <row r="7" spans="1:25" ht="14.5" x14ac:dyDescent="0.35">
      <c r="A7" s="7" t="s">
        <v>23</v>
      </c>
      <c r="B7" s="6">
        <v>1.1814279649187942</v>
      </c>
      <c r="C7" s="7"/>
      <c r="D7" s="34"/>
      <c r="E7" s="7"/>
      <c r="G7" s="5" t="s">
        <v>23</v>
      </c>
      <c r="H7" s="6">
        <v>1.1814279649187942</v>
      </c>
      <c r="I7" s="6">
        <v>1.1071107056623088</v>
      </c>
      <c r="J7" s="6">
        <v>1.0641690344492263</v>
      </c>
      <c r="K7" s="6">
        <v>1.0700072010560919</v>
      </c>
      <c r="L7" s="6">
        <v>0.98325570247972127</v>
      </c>
      <c r="N7" s="10" t="s">
        <v>23</v>
      </c>
      <c r="O7" s="32">
        <v>1.1876285734449161</v>
      </c>
      <c r="P7" s="10"/>
      <c r="Q7" s="10"/>
      <c r="R7" s="29"/>
      <c r="T7" s="30" t="s">
        <v>23</v>
      </c>
      <c r="U7" s="32">
        <v>1.1876285734449161</v>
      </c>
      <c r="V7" s="32">
        <v>1.1046767480807866</v>
      </c>
      <c r="W7" s="32">
        <v>1.0728424692288026</v>
      </c>
      <c r="X7" s="32">
        <v>1.0390165882783693</v>
      </c>
      <c r="Y7" s="32">
        <v>0.99803573971268167</v>
      </c>
    </row>
    <row r="8" spans="1:25" x14ac:dyDescent="0.25">
      <c r="A8" s="7">
        <v>1</v>
      </c>
      <c r="B8" s="7">
        <f>B2*B5*B7^(-B3)+B6*B7^(-B4)</f>
        <v>0.99999979692359942</v>
      </c>
      <c r="C8" s="7"/>
      <c r="D8" s="34"/>
      <c r="E8" s="7"/>
      <c r="N8" s="10">
        <v>1</v>
      </c>
      <c r="O8" s="10">
        <f>O2*O5*O7^(-O3)+O6*O7^(-O4)</f>
        <v>0.99999935227510195</v>
      </c>
      <c r="P8" s="10"/>
      <c r="Q8" s="10"/>
      <c r="R8" s="29"/>
    </row>
    <row r="9" spans="1:25" x14ac:dyDescent="0.25">
      <c r="A9" s="7" t="s">
        <v>24</v>
      </c>
      <c r="B9" s="7">
        <f>B2*B5*B3+B6*B4*B7^(B3-B4)</f>
        <v>72.416910167778354</v>
      </c>
      <c r="C9" s="7"/>
      <c r="D9" s="34"/>
      <c r="E9" s="7"/>
      <c r="N9" s="10" t="s">
        <v>24</v>
      </c>
      <c r="O9" s="10">
        <f>O2*O5*O3+O6*O4*O7^(O3-O4)</f>
        <v>88.507422482682955</v>
      </c>
      <c r="P9" s="10"/>
      <c r="Q9" s="10"/>
      <c r="R9" s="29"/>
    </row>
    <row r="10" spans="1:25" x14ac:dyDescent="0.25">
      <c r="A10" s="7" t="s">
        <v>25</v>
      </c>
      <c r="B10" s="7">
        <v>1</v>
      </c>
      <c r="C10" s="7"/>
      <c r="D10" s="34"/>
      <c r="E10" s="7"/>
      <c r="N10" s="10" t="s">
        <v>25</v>
      </c>
      <c r="O10" s="10">
        <f>10^(LOG(O5)/O3)</f>
        <v>1.0001015529758333</v>
      </c>
      <c r="P10" s="10"/>
      <c r="Q10" s="10"/>
      <c r="R10" s="29"/>
    </row>
    <row r="11" spans="1:25" x14ac:dyDescent="0.25">
      <c r="A11" s="7"/>
      <c r="B11" s="7"/>
      <c r="C11" s="7"/>
      <c r="D11" s="34"/>
      <c r="E11" s="7"/>
      <c r="N11" s="10"/>
      <c r="O11" s="10"/>
      <c r="P11" s="10"/>
      <c r="Q11" s="10"/>
      <c r="R11" s="29"/>
    </row>
    <row r="12" spans="1:25" x14ac:dyDescent="0.25">
      <c r="A12" s="7"/>
      <c r="B12" s="7"/>
      <c r="C12" s="7"/>
      <c r="D12" s="34"/>
      <c r="E12" s="7"/>
      <c r="N12" s="10"/>
      <c r="O12" s="10"/>
      <c r="P12" s="10"/>
      <c r="Q12" s="10"/>
      <c r="R12" s="29"/>
    </row>
    <row r="13" spans="1:25" ht="13" x14ac:dyDescent="0.3">
      <c r="A13" s="8">
        <v>0.2</v>
      </c>
      <c r="B13" s="7"/>
      <c r="C13" s="7"/>
      <c r="D13" s="34"/>
      <c r="E13" s="7"/>
      <c r="N13" s="9">
        <v>0.2</v>
      </c>
      <c r="O13" s="10"/>
      <c r="P13" s="10"/>
      <c r="Q13" s="10"/>
      <c r="R13" s="29"/>
    </row>
    <row r="14" spans="1:25" ht="14.5" x14ac:dyDescent="0.35">
      <c r="A14" s="7" t="s">
        <v>2</v>
      </c>
      <c r="B14" s="3">
        <v>1.2</v>
      </c>
      <c r="C14" s="7" t="s">
        <v>2</v>
      </c>
      <c r="D14" s="34">
        <f>B17*B19/B21</f>
        <v>3.3348778376665569E-2</v>
      </c>
      <c r="E14" s="33">
        <f>D14*(B14/B19)</f>
        <v>3.614682239754724E-2</v>
      </c>
      <c r="N14" s="10" t="s">
        <v>2</v>
      </c>
      <c r="O14" s="18">
        <v>1.3012301366613661</v>
      </c>
      <c r="P14" s="10" t="s">
        <v>2</v>
      </c>
      <c r="Q14" s="10">
        <f>O17*O19/O21</f>
        <v>3.2406187213571233E-2</v>
      </c>
      <c r="R14" s="29">
        <f>Q14*(O14/O19)</f>
        <v>3.8172168908098811E-2</v>
      </c>
    </row>
    <row r="15" spans="1:25" ht="14.5" x14ac:dyDescent="0.35">
      <c r="A15" s="7" t="s">
        <v>5</v>
      </c>
      <c r="B15" s="3">
        <v>21</v>
      </c>
      <c r="C15" s="7" t="s">
        <v>5</v>
      </c>
      <c r="D15" s="34">
        <f>(B14*B17*B19*LN(B22/B19))/B21</f>
        <v>-4.0720320611643589E-3</v>
      </c>
      <c r="E15" s="33">
        <f>D15*(B15/B19)</f>
        <v>-7.7239496327781543E-2</v>
      </c>
      <c r="N15" s="10" t="s">
        <v>5</v>
      </c>
      <c r="O15" s="18">
        <v>20.999827657834562</v>
      </c>
      <c r="P15" s="10" t="s">
        <v>5</v>
      </c>
      <c r="Q15" s="10">
        <f>(O14*O17*O19*LN(O22/O19))/O21</f>
        <v>-4.194723295178792E-3</v>
      </c>
      <c r="R15" s="29">
        <f>Q15*(O15/O19)</f>
        <v>-7.9741396226633066E-2</v>
      </c>
    </row>
    <row r="16" spans="1:25" ht="14.5" x14ac:dyDescent="0.35">
      <c r="A16" s="7" t="s">
        <v>6</v>
      </c>
      <c r="B16" s="4">
        <v>1.0997497890143138</v>
      </c>
      <c r="C16" s="7" t="s">
        <v>6</v>
      </c>
      <c r="D16" s="34">
        <f>((-B18*B16*B19^(B15-B16)*LN(B19))/B21)*(B19/B16)</f>
        <v>-2.4678237263279036E-2</v>
      </c>
      <c r="E16" s="33">
        <f>D16*(B16/B19)</f>
        <v>-2.4514157513543647E-2</v>
      </c>
      <c r="N16" s="10" t="s">
        <v>6</v>
      </c>
      <c r="O16" s="31">
        <v>0.99812435801241728</v>
      </c>
      <c r="P16" s="10" t="s">
        <v>6</v>
      </c>
      <c r="Q16" s="10">
        <f>((-O18*O16*O19^(O15-O16)*LN(O19))/O21)*(O19/O16)</f>
        <v>-2.1858778233267533E-2</v>
      </c>
      <c r="R16" s="29">
        <f>Q16*(O16/O19)</f>
        <v>-1.975037406093786E-2</v>
      </c>
    </row>
    <row r="17" spans="1:18" ht="14.5" x14ac:dyDescent="0.35">
      <c r="A17" s="7" t="s">
        <v>3</v>
      </c>
      <c r="B17" s="3">
        <v>1</v>
      </c>
      <c r="C17" s="7" t="s">
        <v>25</v>
      </c>
      <c r="D17" s="34">
        <f>(B14*B17*B15*B19)/(B21*B22)</f>
        <v>0.8403892150919724</v>
      </c>
      <c r="E17" s="33">
        <f>(B22/B19)*D17</f>
        <v>0.75908327034849221</v>
      </c>
      <c r="N17" s="10" t="s">
        <v>3</v>
      </c>
      <c r="O17" s="18">
        <v>1.0015989386275448</v>
      </c>
      <c r="P17" s="10" t="s">
        <v>25</v>
      </c>
      <c r="Q17" s="10">
        <f>(O14*O17*O15*O19)/(O21*O22)</f>
        <v>0.8854514209525135</v>
      </c>
      <c r="R17" s="29">
        <f>(O22/O19)*Q17</f>
        <v>0.80160896839582607</v>
      </c>
    </row>
    <row r="18" spans="1:18" ht="14.5" x14ac:dyDescent="0.35">
      <c r="A18" s="7" t="s">
        <v>4</v>
      </c>
      <c r="B18" s="3">
        <v>0.96</v>
      </c>
      <c r="C18" s="7" t="s">
        <v>4</v>
      </c>
      <c r="D18" s="34">
        <f>(B19*B19^(B15-B16))/B21</f>
        <v>0.25263463451971718</v>
      </c>
      <c r="E18" s="33">
        <f>D18*(B18/B19)</f>
        <v>0.2190650383006095</v>
      </c>
      <c r="N18" s="10" t="s">
        <v>4</v>
      </c>
      <c r="O18" s="18">
        <v>0.92653240837151463</v>
      </c>
      <c r="P18" s="10" t="s">
        <v>4</v>
      </c>
      <c r="Q18" s="10">
        <f>(O19*O19^(O15-O16))/O21</f>
        <v>0.23698015523448016</v>
      </c>
      <c r="R18" s="29">
        <f>Q18*(O18/O19)</f>
        <v>0.19876384141073716</v>
      </c>
    </row>
    <row r="19" spans="1:18" ht="14.5" x14ac:dyDescent="0.35">
      <c r="A19" s="7" t="s">
        <v>23</v>
      </c>
      <c r="B19" s="6">
        <v>1.1071107056623088</v>
      </c>
      <c r="C19" s="7"/>
      <c r="D19" s="34"/>
      <c r="E19" s="33"/>
      <c r="I19" s="1"/>
      <c r="N19" s="10" t="s">
        <v>23</v>
      </c>
      <c r="O19" s="32">
        <v>1.1046767480807866</v>
      </c>
      <c r="P19" s="10"/>
      <c r="Q19" s="10"/>
      <c r="R19" s="29"/>
    </row>
    <row r="20" spans="1:18" x14ac:dyDescent="0.25">
      <c r="A20" s="7">
        <v>1</v>
      </c>
      <c r="B20" s="7">
        <f>B14*B17*B19^(-B15)+B18*B19^(-B16)</f>
        <v>0.99999980834824265</v>
      </c>
      <c r="C20" s="7"/>
      <c r="D20" s="34"/>
      <c r="E20" s="33"/>
      <c r="N20" s="10">
        <v>1</v>
      </c>
      <c r="O20" s="10">
        <f>O14*O17*O19^(-O15)+O18*O19^(-O16)</f>
        <v>1.0000004269129277</v>
      </c>
      <c r="P20" s="10"/>
      <c r="Q20" s="10"/>
      <c r="R20" s="29"/>
    </row>
    <row r="21" spans="1:18" x14ac:dyDescent="0.25">
      <c r="A21" s="7" t="s">
        <v>24</v>
      </c>
      <c r="B21" s="7">
        <f>B14*B17*B15+B18*B16*B19^(B15-B16)</f>
        <v>33.197938861741449</v>
      </c>
      <c r="C21" s="7"/>
      <c r="D21" s="34"/>
      <c r="E21" s="33"/>
      <c r="N21" s="10" t="s">
        <v>24</v>
      </c>
      <c r="O21" s="10">
        <f>O14*O17*O15+O18*O16*O19^(O15-O16)</f>
        <v>34.142957056696922</v>
      </c>
      <c r="P21" s="10"/>
      <c r="Q21" s="10"/>
      <c r="R21" s="29"/>
    </row>
    <row r="22" spans="1:18" x14ac:dyDescent="0.25">
      <c r="A22" s="7" t="s">
        <v>25</v>
      </c>
      <c r="B22" s="7">
        <v>1</v>
      </c>
      <c r="C22" s="7"/>
      <c r="D22" s="34"/>
      <c r="E22" s="33"/>
      <c r="N22" s="10" t="s">
        <v>25</v>
      </c>
      <c r="O22" s="10">
        <f>10^(LOG(O17)/O15)</f>
        <v>1.0000760826464192</v>
      </c>
      <c r="P22" s="10"/>
      <c r="Q22" s="10"/>
      <c r="R22" s="29"/>
    </row>
    <row r="23" spans="1:18" x14ac:dyDescent="0.25">
      <c r="A23" s="7"/>
      <c r="B23" s="7"/>
      <c r="C23" s="7"/>
      <c r="D23" s="34"/>
      <c r="E23" s="33"/>
      <c r="N23" s="10"/>
      <c r="O23" s="10"/>
      <c r="P23" s="10"/>
      <c r="Q23" s="10"/>
      <c r="R23" s="29"/>
    </row>
    <row r="24" spans="1:18" ht="13" x14ac:dyDescent="0.3">
      <c r="A24" s="8">
        <v>0.32</v>
      </c>
      <c r="B24" s="7"/>
      <c r="C24" s="7"/>
      <c r="D24" s="34"/>
      <c r="E24" s="33"/>
      <c r="N24" s="9">
        <v>0.32</v>
      </c>
      <c r="O24" s="10"/>
      <c r="P24" s="10"/>
      <c r="Q24" s="10"/>
      <c r="R24" s="29"/>
    </row>
    <row r="25" spans="1:18" ht="14.5" x14ac:dyDescent="0.35">
      <c r="A25" s="7" t="s">
        <v>2</v>
      </c>
      <c r="B25" s="3">
        <v>0.5</v>
      </c>
      <c r="C25" s="7" t="s">
        <v>2</v>
      </c>
      <c r="D25" s="34">
        <f>B28*B30/B32</f>
        <v>6.6986495922393266E-2</v>
      </c>
      <c r="E25" s="33">
        <f>D25*(B25/B30)</f>
        <v>3.1473616387016443E-2</v>
      </c>
      <c r="N25" s="10" t="s">
        <v>2</v>
      </c>
      <c r="O25" s="18">
        <v>1.1005063299253319</v>
      </c>
      <c r="P25" s="10" t="s">
        <v>2</v>
      </c>
      <c r="Q25" s="10">
        <f>O28*O30/O32</f>
        <v>4.1251491193060118E-2</v>
      </c>
      <c r="R25" s="29">
        <f>Q25*(O25/O30)</f>
        <v>4.2315184641651168E-2</v>
      </c>
    </row>
    <row r="26" spans="1:18" ht="14.5" x14ac:dyDescent="0.35">
      <c r="A26" s="7" t="s">
        <v>5</v>
      </c>
      <c r="B26" s="3">
        <v>25</v>
      </c>
      <c r="C26" s="7" t="s">
        <v>5</v>
      </c>
      <c r="D26" s="34">
        <f>(B25*B28*B30*LN(B33/B30))/B32</f>
        <v>-2.0830872784198384E-3</v>
      </c>
      <c r="E26" s="33">
        <f>D26*(B26/B30)</f>
        <v>-4.8936945423758871E-2</v>
      </c>
      <c r="N26" s="10" t="s">
        <v>5</v>
      </c>
      <c r="O26" s="18">
        <v>21.999954458888777</v>
      </c>
      <c r="P26" s="10" t="s">
        <v>5</v>
      </c>
      <c r="Q26" s="10">
        <f>(O25*O28*O30*LN(O33/O30))/O32</f>
        <v>-3.1908255752469365E-3</v>
      </c>
      <c r="R26" s="29">
        <f>Q26*(O26/O30)</f>
        <v>-6.5431803228437654E-2</v>
      </c>
    </row>
    <row r="27" spans="1:18" ht="14.5" x14ac:dyDescent="0.35">
      <c r="A27" s="7" t="s">
        <v>6</v>
      </c>
      <c r="B27" s="4">
        <v>0.79971596177462589</v>
      </c>
      <c r="C27" s="7" t="s">
        <v>6</v>
      </c>
      <c r="D27" s="34">
        <f>((-B29*B27*B30^(B26-B27)*LN(B30))/B32)*(B30/B27)</f>
        <v>-1.764127345931887E-2</v>
      </c>
      <c r="E27" s="33">
        <f>D27*(B27/B30)</f>
        <v>-1.3257299841232596E-2</v>
      </c>
      <c r="N27" s="10" t="s">
        <v>6</v>
      </c>
      <c r="O27" s="31">
        <v>0.49986128884679243</v>
      </c>
      <c r="P27" s="10" t="s">
        <v>6</v>
      </c>
      <c r="Q27" s="10">
        <f>((-O29*O27*O30^(O26-O27)*LN(O30))/O32)*(O30/O27)</f>
        <v>-1.042292729254248E-2</v>
      </c>
      <c r="R27" s="29">
        <f>Q27*(O27/O30)</f>
        <v>-4.8562748208055553E-3</v>
      </c>
    </row>
    <row r="28" spans="1:18" ht="14.5" x14ac:dyDescent="0.35">
      <c r="A28" s="7" t="s">
        <v>3</v>
      </c>
      <c r="B28" s="3">
        <v>1</v>
      </c>
      <c r="C28" s="7" t="s">
        <v>25</v>
      </c>
      <c r="D28" s="34">
        <f>(B25*B28*B26*B30)/(B32*B33)</f>
        <v>0.83733119902991582</v>
      </c>
      <c r="E28" s="33">
        <f>(B33/B30)*D28</f>
        <v>0.78684040967541113</v>
      </c>
      <c r="N28" s="10" t="s">
        <v>3</v>
      </c>
      <c r="O28" s="18">
        <v>1.0005569629133058</v>
      </c>
      <c r="P28" s="10" t="s">
        <v>25</v>
      </c>
      <c r="Q28" s="10">
        <f>(O25*O28*O26*O30)/(O32*O33)</f>
        <v>0.99871825305584849</v>
      </c>
      <c r="R28" s="29">
        <f>(O33/O30)*Q28</f>
        <v>0.93093213503579542</v>
      </c>
    </row>
    <row r="29" spans="1:18" ht="14.5" x14ac:dyDescent="0.35">
      <c r="A29" s="7" t="s">
        <v>4</v>
      </c>
      <c r="B29" s="3">
        <v>0.94</v>
      </c>
      <c r="C29" s="7" t="s">
        <v>4</v>
      </c>
      <c r="D29" s="34">
        <f>(B30*B30^(B26-B27))/B32</f>
        <v>0.30175319454079275</v>
      </c>
      <c r="E29" s="33">
        <f>D29*(B29/B30)</f>
        <v>0.26654412380562331</v>
      </c>
      <c r="N29" s="10" t="s">
        <v>4</v>
      </c>
      <c r="O29" s="18">
        <v>0.79293708232824989</v>
      </c>
      <c r="P29" s="10" t="s">
        <v>4</v>
      </c>
      <c r="Q29" s="10">
        <f>(O30*O30^(O26-O27))/O32</f>
        <v>0.1869492620471179</v>
      </c>
      <c r="R29" s="29">
        <f>Q29*(O29/O30)</f>
        <v>0.13817406249551303</v>
      </c>
    </row>
    <row r="30" spans="1:18" ht="14.5" x14ac:dyDescent="0.35">
      <c r="A30" s="7" t="s">
        <v>23</v>
      </c>
      <c r="B30" s="6">
        <v>1.0641690344492263</v>
      </c>
      <c r="C30" s="7"/>
      <c r="D30" s="34"/>
      <c r="E30" s="7"/>
      <c r="N30" s="10" t="s">
        <v>23</v>
      </c>
      <c r="O30" s="32">
        <v>1.0728424692288026</v>
      </c>
      <c r="P30" s="10"/>
      <c r="Q30" s="10"/>
      <c r="R30" s="29"/>
    </row>
    <row r="31" spans="1:18" x14ac:dyDescent="0.25">
      <c r="A31" s="7">
        <v>1</v>
      </c>
      <c r="B31" s="7">
        <f>B25*B28*B30^(-B26)+B29*B30^(-B27)</f>
        <v>1.0000000835422711</v>
      </c>
      <c r="C31" s="7"/>
      <c r="D31" s="34"/>
      <c r="E31" s="7"/>
      <c r="N31" s="10">
        <v>1</v>
      </c>
      <c r="O31" s="10">
        <f>O25*O28*O30^(-O26)+O29*O30^(-O27)</f>
        <v>0.99999952201050846</v>
      </c>
      <c r="P31" s="10"/>
      <c r="Q31" s="10"/>
      <c r="R31" s="29"/>
    </row>
    <row r="32" spans="1:18" x14ac:dyDescent="0.25">
      <c r="A32" s="7" t="s">
        <v>24</v>
      </c>
      <c r="B32" s="7">
        <f>B25*B28*B26+B29*B27*B30^(B26-B27)</f>
        <v>15.886321859291041</v>
      </c>
      <c r="C32" s="7"/>
      <c r="D32" s="34"/>
      <c r="E32" s="7"/>
      <c r="N32" s="10" t="s">
        <v>24</v>
      </c>
      <c r="O32" s="10">
        <f>O25*O28*O26+O29*O27*O30^(O26-O27)</f>
        <v>26.021847250859402</v>
      </c>
      <c r="P32" s="10"/>
      <c r="Q32" s="10"/>
      <c r="R32" s="29"/>
    </row>
    <row r="33" spans="1:18" x14ac:dyDescent="0.25">
      <c r="A33" s="7" t="s">
        <v>25</v>
      </c>
      <c r="B33" s="7">
        <v>1</v>
      </c>
      <c r="C33" s="7"/>
      <c r="D33" s="34"/>
      <c r="E33" s="7"/>
      <c r="N33" s="10" t="s">
        <v>25</v>
      </c>
      <c r="O33" s="10">
        <f>10^(LOG(O28)/O26)</f>
        <v>1.0000253098211813</v>
      </c>
      <c r="P33" s="10"/>
      <c r="Q33" s="10"/>
      <c r="R33" s="29"/>
    </row>
    <row r="34" spans="1:18" x14ac:dyDescent="0.25">
      <c r="A34" s="7"/>
      <c r="B34" s="7"/>
      <c r="C34" s="7"/>
      <c r="D34" s="34"/>
      <c r="E34" s="7"/>
      <c r="N34" s="10"/>
      <c r="O34" s="10"/>
      <c r="P34" s="10"/>
      <c r="Q34" s="10"/>
      <c r="R34" s="29"/>
    </row>
    <row r="35" spans="1:18" ht="13" x14ac:dyDescent="0.3">
      <c r="A35" s="8">
        <v>0.48</v>
      </c>
      <c r="B35" s="7"/>
      <c r="C35" s="7"/>
      <c r="D35" s="34"/>
      <c r="E35" s="7"/>
      <c r="N35" s="9">
        <v>0.48</v>
      </c>
      <c r="O35" s="10"/>
      <c r="P35" s="10"/>
      <c r="Q35" s="10"/>
      <c r="R35" s="29"/>
    </row>
    <row r="36" spans="1:18" ht="14.5" x14ac:dyDescent="0.35">
      <c r="A36" s="7" t="s">
        <v>2</v>
      </c>
      <c r="B36" s="3">
        <v>0.9</v>
      </c>
      <c r="C36" s="7" t="s">
        <v>2</v>
      </c>
      <c r="D36" s="34">
        <f>B39*B41/B43</f>
        <v>2.3666289725095515E-2</v>
      </c>
      <c r="E36" s="33">
        <f>D36*(B36/B41)</f>
        <v>1.9906091035240981E-2</v>
      </c>
      <c r="N36" s="10" t="s">
        <v>2</v>
      </c>
      <c r="O36" s="18">
        <v>0.50272097414081318</v>
      </c>
      <c r="P36" s="10" t="s">
        <v>2</v>
      </c>
      <c r="Q36" s="10">
        <f>O39*O41/O43</f>
        <v>7.284457875056978E-2</v>
      </c>
      <c r="R36" s="29">
        <f>Q36*(O36/O41)</f>
        <v>3.5245344495455154E-2</v>
      </c>
    </row>
    <row r="37" spans="1:18" ht="14.5" x14ac:dyDescent="0.35">
      <c r="A37" s="7" t="s">
        <v>5</v>
      </c>
      <c r="B37" s="3">
        <v>36</v>
      </c>
      <c r="C37" s="7" t="s">
        <v>5</v>
      </c>
      <c r="D37" s="34">
        <f>(B36*B39*B41*LN(B44/B41))/B43</f>
        <v>-2.5337793741685394E-3</v>
      </c>
      <c r="E37" s="33">
        <f>D37*(B37/B41)</f>
        <v>-8.5248078125116922E-2</v>
      </c>
      <c r="N37" s="10" t="s">
        <v>5</v>
      </c>
      <c r="O37" s="18">
        <v>23.999907230850212</v>
      </c>
      <c r="P37" s="10" t="s">
        <v>5</v>
      </c>
      <c r="Q37" s="10">
        <f>(O36*O39*O41*LN(O44/O41))/O43</f>
        <v>-1.3995612424203367E-3</v>
      </c>
      <c r="R37" s="29">
        <f>Q37*(O37/O41)</f>
        <v>-3.2328011276161091E-2</v>
      </c>
    </row>
    <row r="38" spans="1:18" ht="14.5" x14ac:dyDescent="0.35">
      <c r="A38" s="7" t="s">
        <v>6</v>
      </c>
      <c r="B38" s="4">
        <v>1.0991238349976449</v>
      </c>
      <c r="C38" s="7" t="s">
        <v>6</v>
      </c>
      <c r="D38" s="34">
        <f>((-B40*B38*B41^(B37-B38)*LN(B41))/B43)*(B41/B38)</f>
        <v>-1.8667101680266068E-2</v>
      </c>
      <c r="E38" s="33">
        <f>D38*(B38/B41)</f>
        <v>-1.9175063837752113E-2</v>
      </c>
      <c r="N38" s="10" t="s">
        <v>6</v>
      </c>
      <c r="O38" s="31">
        <v>1.0993160309476622</v>
      </c>
      <c r="P38" s="10" t="s">
        <v>6</v>
      </c>
      <c r="Q38" s="10">
        <f>((-O40*O38*O41^(O37-O38)*LN(O41))/O43)*(O41/O38)</f>
        <v>-5.5751476948239552E-3</v>
      </c>
      <c r="R38" s="29">
        <f>Q38*(O38/O41)</f>
        <v>-5.8987020081905182E-3</v>
      </c>
    </row>
    <row r="39" spans="1:18" ht="14.5" x14ac:dyDescent="0.35">
      <c r="A39" s="7" t="s">
        <v>3</v>
      </c>
      <c r="B39" s="3">
        <v>0.91</v>
      </c>
      <c r="C39" s="7" t="s">
        <v>25</v>
      </c>
      <c r="D39" s="34">
        <f>(B36*B39*B37*B41)/(B43*B44)</f>
        <v>0.80714503904536294</v>
      </c>
      <c r="E39" s="33">
        <f>(B44/B41)*D39</f>
        <v>0.71661927726867536</v>
      </c>
      <c r="N39" s="10" t="s">
        <v>3</v>
      </c>
      <c r="O39" s="18">
        <v>1.0013617961919865</v>
      </c>
      <c r="P39" s="10" t="s">
        <v>25</v>
      </c>
      <c r="Q39" s="10">
        <f>(O36*O39*O37*O41)/(O43*O44)</f>
        <v>0.8788387106003841</v>
      </c>
      <c r="R39" s="29">
        <f>(O44/O41)*Q39</f>
        <v>0.84588499821028107</v>
      </c>
    </row>
    <row r="40" spans="1:18" ht="14.5" x14ac:dyDescent="0.35">
      <c r="A40" s="7" t="s">
        <v>4</v>
      </c>
      <c r="B40" s="3">
        <v>1</v>
      </c>
      <c r="C40" s="7" t="s">
        <v>4</v>
      </c>
      <c r="D40" s="34">
        <f>(B41*B41^(B37-B38))/B43</f>
        <v>0.27587374989793301</v>
      </c>
      <c r="E40" s="33">
        <f>D40*(B40/B41)</f>
        <v>0.25782419933776796</v>
      </c>
      <c r="N40" s="10" t="s">
        <v>4</v>
      </c>
      <c r="O40" s="18">
        <v>0.83343928833436032</v>
      </c>
      <c r="P40" s="10" t="s">
        <v>4</v>
      </c>
      <c r="Q40" s="10">
        <f>(O41*O41^(O37-O38))/O43</f>
        <v>0.17477160176256215</v>
      </c>
      <c r="R40" s="29">
        <f>Q40*(O40/O41)</f>
        <v>0.14019171689588172</v>
      </c>
    </row>
    <row r="41" spans="1:18" ht="14.5" x14ac:dyDescent="0.35">
      <c r="A41" s="7" t="s">
        <v>23</v>
      </c>
      <c r="B41" s="6">
        <v>1.0700072010560919</v>
      </c>
      <c r="C41" s="7"/>
      <c r="D41" s="34"/>
      <c r="E41" s="33"/>
      <c r="N41" s="10" t="s">
        <v>23</v>
      </c>
      <c r="O41" s="32">
        <v>1.0390165882783693</v>
      </c>
      <c r="P41" s="10"/>
      <c r="Q41" s="10"/>
      <c r="R41" s="29"/>
    </row>
    <row r="42" spans="1:18" x14ac:dyDescent="0.25">
      <c r="A42" s="7">
        <v>1</v>
      </c>
      <c r="B42" s="7">
        <f>B36*B39*B41^(-B37)+B40*B41^(-B38)</f>
        <v>0.99999987928486955</v>
      </c>
      <c r="C42" s="7"/>
      <c r="D42" s="34"/>
      <c r="E42" s="33"/>
      <c r="N42" s="10">
        <v>1</v>
      </c>
      <c r="O42" s="10">
        <f>O36*O39*O41^(-O37)+O40*O41^(-O38)</f>
        <v>0.99999907625789086</v>
      </c>
      <c r="P42" s="10"/>
      <c r="Q42" s="10"/>
      <c r="R42" s="29"/>
    </row>
    <row r="43" spans="1:18" x14ac:dyDescent="0.25">
      <c r="A43" s="7" t="s">
        <v>24</v>
      </c>
      <c r="B43" s="7">
        <f>B36*B39*B37+B40*B38*B41^(B37-B38)</f>
        <v>41.14318569879309</v>
      </c>
      <c r="C43" s="7"/>
      <c r="D43" s="34"/>
      <c r="E43" s="33"/>
      <c r="N43" s="10" t="s">
        <v>24</v>
      </c>
      <c r="O43" s="10">
        <f>O36*O39*O37+O40*O38*O41^(O37-O38)</f>
        <v>14.282895652046852</v>
      </c>
      <c r="P43" s="10"/>
      <c r="Q43" s="10"/>
      <c r="R43" s="29"/>
    </row>
    <row r="44" spans="1:18" x14ac:dyDescent="0.25">
      <c r="A44" s="7" t="s">
        <v>25</v>
      </c>
      <c r="B44" s="7">
        <v>0.95</v>
      </c>
      <c r="C44" s="7"/>
      <c r="D44" s="34"/>
      <c r="E44" s="33"/>
      <c r="N44" s="10" t="s">
        <v>25</v>
      </c>
      <c r="O44" s="10">
        <f>10^(LOG(O39)/O37)</f>
        <v>1.0000567047346862</v>
      </c>
      <c r="P44" s="10"/>
      <c r="Q44" s="10"/>
      <c r="R44" s="29"/>
    </row>
    <row r="45" spans="1:18" x14ac:dyDescent="0.25">
      <c r="A45" s="7"/>
      <c r="B45" s="7"/>
      <c r="C45" s="7"/>
      <c r="D45" s="34"/>
      <c r="E45" s="33"/>
      <c r="N45" s="10"/>
      <c r="O45" s="10"/>
      <c r="P45" s="10"/>
      <c r="Q45" s="10"/>
      <c r="R45" s="29"/>
    </row>
    <row r="46" spans="1:18" ht="13" x14ac:dyDescent="0.3">
      <c r="A46" s="8">
        <v>0.72</v>
      </c>
      <c r="B46" s="7"/>
      <c r="C46" s="7"/>
      <c r="D46" s="34"/>
      <c r="E46" s="33"/>
      <c r="N46" s="9">
        <v>0.72</v>
      </c>
      <c r="O46" s="10"/>
      <c r="P46" s="10"/>
      <c r="Q46" s="10"/>
      <c r="R46" s="29"/>
    </row>
    <row r="47" spans="1:18" ht="14.5" x14ac:dyDescent="0.35">
      <c r="A47" s="7" t="s">
        <v>2</v>
      </c>
      <c r="B47" s="3">
        <v>0.3</v>
      </c>
      <c r="C47" s="7" t="s">
        <v>2</v>
      </c>
      <c r="D47" s="34">
        <f>B50*B52/B54</f>
        <v>6.376458433936362E-2</v>
      </c>
      <c r="E47" s="33">
        <f>D47*(B47/B52)</f>
        <v>1.9455137919430078E-2</v>
      </c>
      <c r="N47" s="10" t="s">
        <v>2</v>
      </c>
      <c r="O47" s="18">
        <v>0</v>
      </c>
      <c r="P47" s="10" t="s">
        <v>2</v>
      </c>
      <c r="Q47" s="10">
        <f>O50*O52/O54</f>
        <v>0.22305271952617328</v>
      </c>
      <c r="R47" s="29">
        <f>Q47*(O47/O52)</f>
        <v>0</v>
      </c>
    </row>
    <row r="48" spans="1:18" ht="14.5" x14ac:dyDescent="0.35">
      <c r="A48" s="7" t="s">
        <v>5</v>
      </c>
      <c r="B48" s="3">
        <v>50</v>
      </c>
      <c r="C48" s="7" t="s">
        <v>5</v>
      </c>
      <c r="D48" s="34">
        <f>(B47*B50*B52*LN(B55/B52))/B54</f>
        <v>-4.4298906566577071E-3</v>
      </c>
      <c r="E48" s="33">
        <f>D48*(B48/B52)</f>
        <v>-0.22526646148533624</v>
      </c>
      <c r="N48" s="10" t="s">
        <v>5</v>
      </c>
      <c r="O48" s="18">
        <v>34</v>
      </c>
      <c r="P48" s="10" t="s">
        <v>5</v>
      </c>
      <c r="Q48" s="10">
        <f>(O47*O50*O52*LN(O55/O52))/O54</f>
        <v>0</v>
      </c>
      <c r="R48" s="29">
        <f>Q48*(O48/O52)</f>
        <v>0</v>
      </c>
    </row>
    <row r="49" spans="1:18" ht="14.5" x14ac:dyDescent="0.35">
      <c r="A49" s="7" t="s">
        <v>6</v>
      </c>
      <c r="B49" s="4">
        <v>0.89839680500362096</v>
      </c>
      <c r="C49" s="7" t="s">
        <v>6</v>
      </c>
      <c r="D49" s="34">
        <f>((-B51*B49*B52^(B48-B49)*LN(B52))/B54)*(B52/B49)</f>
        <v>5.0348136308135086E-4</v>
      </c>
      <c r="E49" s="33">
        <f>D49*(B49/B52)</f>
        <v>4.6002890888952909E-4</v>
      </c>
      <c r="N49" s="10" t="s">
        <v>6</v>
      </c>
      <c r="O49" s="31">
        <v>4.099704636568652</v>
      </c>
      <c r="P49" s="10" t="s">
        <v>6</v>
      </c>
      <c r="Q49" s="10">
        <f>((-O51*O49*O52^(O48-O49)*LN(O52))/O54)*(O52/O49)</f>
        <v>4.7865152191962321E-4</v>
      </c>
      <c r="R49" s="29">
        <f>Q49*(O49/O52)</f>
        <v>1.9661919765312651E-3</v>
      </c>
    </row>
    <row r="50" spans="1:18" ht="14.5" x14ac:dyDescent="0.35">
      <c r="A50" s="7" t="s">
        <v>3</v>
      </c>
      <c r="B50" s="3">
        <v>0.56000000000000005</v>
      </c>
      <c r="C50" s="7" t="s">
        <v>25</v>
      </c>
      <c r="D50" s="34">
        <f>(B47*B50*B48*B52)/(B54*B55)</f>
        <v>1.2262420065262236</v>
      </c>
      <c r="E50" s="33">
        <f>(B55/B52)*D50</f>
        <v>0.97275689597150405</v>
      </c>
      <c r="N50" s="10" t="s">
        <v>3</v>
      </c>
      <c r="O50" s="18">
        <v>0.85699999999999998</v>
      </c>
      <c r="P50" s="10" t="s">
        <v>25</v>
      </c>
      <c r="Q50" s="10">
        <f>(O47*O50*O48*O52)/(O54*O55)</f>
        <v>0</v>
      </c>
      <c r="R50" s="29">
        <f>(O55/O52)*Q50</f>
        <v>0</v>
      </c>
    </row>
    <row r="51" spans="1:18" ht="14.5" x14ac:dyDescent="0.35">
      <c r="A51" s="7" t="s">
        <v>4</v>
      </c>
      <c r="B51" s="3">
        <v>0.6</v>
      </c>
      <c r="C51" s="7" t="s">
        <v>4</v>
      </c>
      <c r="D51" s="34">
        <f>(B52*B52^(B48-B49))/B54</f>
        <v>4.9693960842389931E-2</v>
      </c>
      <c r="E51" s="33">
        <f>D51*(B51/B52)</f>
        <v>3.0324132807202194E-2</v>
      </c>
      <c r="N51" s="10" t="s">
        <v>4</v>
      </c>
      <c r="O51" s="18">
        <v>0.99197077011221868</v>
      </c>
      <c r="P51" s="10" t="s">
        <v>4</v>
      </c>
      <c r="Q51" s="10">
        <f>(O52*O52^(O48-O49))/O54</f>
        <v>0.24541135276571222</v>
      </c>
      <c r="R51" s="29">
        <f>Q51*(O51/O52)</f>
        <v>0.24392001098815119</v>
      </c>
    </row>
    <row r="52" spans="1:18" ht="14.5" x14ac:dyDescent="0.35">
      <c r="A52" s="7" t="s">
        <v>23</v>
      </c>
      <c r="B52" s="6">
        <v>0.98325570247972127</v>
      </c>
      <c r="C52" s="7"/>
      <c r="D52" s="7"/>
      <c r="E52" s="7"/>
      <c r="N52" s="10" t="s">
        <v>23</v>
      </c>
      <c r="O52" s="32">
        <v>0.99803573971268167</v>
      </c>
      <c r="P52" s="10"/>
      <c r="Q52" s="10"/>
      <c r="R52" s="29"/>
    </row>
    <row r="53" spans="1:18" x14ac:dyDescent="0.25">
      <c r="A53" s="7">
        <v>1</v>
      </c>
      <c r="B53" s="7">
        <f>B47*B50*B52^(-B48)+B51*B52^(-B49)</f>
        <v>0.99999955494519066</v>
      </c>
      <c r="C53" s="7"/>
      <c r="D53" s="7"/>
      <c r="E53" s="7"/>
      <c r="N53" s="10">
        <v>1</v>
      </c>
      <c r="O53" s="10">
        <f>O47*O50*O52^(-O48)+O51*O52^(-O49)</f>
        <v>0.99999916861884819</v>
      </c>
      <c r="P53" s="10"/>
      <c r="Q53" s="10"/>
      <c r="R53" s="29"/>
    </row>
    <row r="54" spans="1:18" x14ac:dyDescent="0.25">
      <c r="A54" s="7" t="s">
        <v>24</v>
      </c>
      <c r="B54" s="7">
        <f>B47*B50*B48+B51*B49*B52^(B48-B49)</f>
        <v>8.6352510424619702</v>
      </c>
      <c r="C54" s="7"/>
      <c r="D54" s="7"/>
      <c r="E54" s="7"/>
      <c r="N54" s="10" t="s">
        <v>24</v>
      </c>
      <c r="O54" s="10">
        <f>O47*O50*O48+O51*O49*O52^(O48-O49)</f>
        <v>3.8345940401475547</v>
      </c>
      <c r="P54" s="10"/>
      <c r="Q54" s="10"/>
      <c r="R54" s="29"/>
    </row>
    <row r="55" spans="1:18" x14ac:dyDescent="0.25">
      <c r="A55" s="7" t="s">
        <v>25</v>
      </c>
      <c r="B55" s="7">
        <v>0.78</v>
      </c>
      <c r="C55" s="7"/>
      <c r="D55" s="7"/>
      <c r="E55" s="7"/>
      <c r="N55" s="10" t="s">
        <v>25</v>
      </c>
      <c r="O55" s="10">
        <f>10^(LOG(O50)/O48)</f>
        <v>0.99547153864796234</v>
      </c>
      <c r="P55" s="10"/>
      <c r="Q55" s="10"/>
      <c r="R55" s="29"/>
    </row>
  </sheetData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CF69BD6485E74C9D3E1EC88200FE77" ma:contentTypeVersion="14" ma:contentTypeDescription="Opret et nyt dokument." ma:contentTypeScope="" ma:versionID="7fe4d2e7e3d12e4689f717c6ea6a1968">
  <xsd:schema xmlns:xsd="http://www.w3.org/2001/XMLSchema" xmlns:xs="http://www.w3.org/2001/XMLSchema" xmlns:p="http://schemas.microsoft.com/office/2006/metadata/properties" xmlns:ns3="6e14e91b-1bea-4b5d-98af-db26958e1c25" xmlns:ns4="5b1cf0f2-904b-4204-82d8-8775f7e22e30" targetNamespace="http://schemas.microsoft.com/office/2006/metadata/properties" ma:root="true" ma:fieldsID="fbb6fa48ae562304cf19273241abcd11" ns3:_="" ns4:_="">
    <xsd:import namespace="6e14e91b-1bea-4b5d-98af-db26958e1c25"/>
    <xsd:import namespace="5b1cf0f2-904b-4204-82d8-8775f7e22e3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14e91b-1bea-4b5d-98af-db26958e1c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1cf0f2-904b-4204-82d8-8775f7e22e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værdi for deling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DA8321-F2EB-460B-A86D-9AE4BDB2E1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14e91b-1bea-4b5d-98af-db26958e1c25"/>
    <ds:schemaRef ds:uri="5b1cf0f2-904b-4204-82d8-8775f7e22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0B6D6C-ACBE-4033-B71C-E533074AF437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6e14e91b-1bea-4b5d-98af-db26958e1c25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5b1cf0f2-904b-4204-82d8-8775f7e22e30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B1547DF-C309-4BAA-8A4D-BD1B42844C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README</vt:lpstr>
      <vt:lpstr>lcecfiveinput</vt:lpstr>
      <vt:lpstr>lcecbarchart</vt:lpstr>
      <vt:lpstr>Sj</vt:lpstr>
      <vt:lpstr>tj</vt:lpstr>
      <vt:lpstr>lcecbarchart (2)</vt:lpstr>
      <vt:lpstr>R_sensitivity&amp;elasticity</vt:lpstr>
      <vt:lpstr>R_lambda</vt:lpstr>
      <vt:lpstr>Sensitivity tina_Vaverly F 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Liyan Xie</dc:creator>
  <cp:lastModifiedBy>Liyan Xie</cp:lastModifiedBy>
  <dcterms:created xsi:type="dcterms:W3CDTF">2022-09-28T14:58:31Z</dcterms:created>
  <dcterms:modified xsi:type="dcterms:W3CDTF">2024-01-03T10:55:06Z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0x010100C6CF69BD6485E74C9D3E1EC88200FE77</vt:lpwstr>
  </property>
</Properties>
</file>